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0950" tabRatio="981" activeTab="17"/>
  </bookViews>
  <sheets>
    <sheet name="ФОТ 111" sheetId="1" r:id="rId1"/>
    <sheet name="Иные (113)" sheetId="2" state="hidden" r:id="rId2"/>
    <sheet name="Иные (112,134)" sheetId="3" state="hidden" r:id="rId3"/>
    <sheet name="ФОТ (119)" sheetId="4" r:id="rId4"/>
    <sheet name="ДД (131)" sheetId="5" state="hidden" r:id="rId5"/>
    <sheet name="ДД(133)" sheetId="6" state="hidden" r:id="rId6"/>
    <sheet name="СОЦ (321)" sheetId="7" state="hidden" r:id="rId7"/>
    <sheet name="СОЦ (340)" sheetId="8" state="hidden" r:id="rId8"/>
    <sheet name="СОЦ (350)" sheetId="9" state="hidden" r:id="rId9"/>
    <sheet name="СОЦ (360)" sheetId="10" state="hidden" r:id="rId10"/>
    <sheet name="Зем. и имущ. налоги (851)" sheetId="11" r:id="rId11"/>
    <sheet name="Прочие налоги (852)" sheetId="12" r:id="rId12"/>
    <sheet name="Прочие расходы (853)" sheetId="13" r:id="rId13"/>
    <sheet name="Гранты613,623,634,814" sheetId="14" state="hidden" r:id="rId14"/>
    <sheet name="Безвозм.перечисл(862)" sheetId="15" state="hidden" r:id="rId15"/>
    <sheet name="Междунар.согл.(863)" sheetId="16" state="hidden" r:id="rId16"/>
    <sheet name="Судебные акты (831,832)" sheetId="17" state="hidden" r:id="rId17"/>
    <sheet name="Закупки (241,243,244,245)" sheetId="18" r:id="rId18"/>
    <sheet name="Кап.вл.приобр(406)" sheetId="19" state="hidden" r:id="rId19"/>
    <sheet name="Кап. вложения (407)" sheetId="20" state="hidden" r:id="rId20"/>
    <sheet name="Налоги из дохода (180)" sheetId="21" state="hidden" r:id="rId21"/>
    <sheet name="Прочие (610)" sheetId="22" state="hidden" r:id="rId22"/>
    <sheet name="ВЗ_Р ОСП(610)" sheetId="23" state="hidden" r:id="rId23"/>
    <sheet name="520" sheetId="24" state="hidden" r:id="rId24"/>
    <sheet name="530" sheetId="25" state="hidden" r:id="rId25"/>
    <sheet name="Переч ссуд.(540)" sheetId="26" state="hidden" r:id="rId26"/>
    <sheet name="Вовзрат займов (810)" sheetId="27" state="hidden" r:id="rId27"/>
  </sheets>
  <definedNames>
    <definedName name="_xlnm.Print_Area" localSheetId="23">'520'!$A$1:$AZ$79</definedName>
    <definedName name="_xlnm.Print_Area" localSheetId="24">'530'!$A$1:$AZ$79</definedName>
    <definedName name="_xlnm.Print_Area" localSheetId="14">'Безвозм.перечисл(862)'!$A$1:$AZ$92</definedName>
    <definedName name="_xlnm.Print_Area" localSheetId="22">'ВЗ_Р ОСП(610)'!$A$1:$AZ$41</definedName>
    <definedName name="_xlnm.Print_Area" localSheetId="26">'Вовзрат займов (810)'!$A$1:$AZ$32</definedName>
    <definedName name="_xlnm.Print_Area" localSheetId="13">'Гранты613,623,634,814'!$A$1:$AZ$71</definedName>
    <definedName name="_xlnm.Print_Area" localSheetId="4">'ДД (131)'!$A$1:$AZ$163</definedName>
    <definedName name="_xlnm.Print_Area" localSheetId="5">'ДД(133)'!$A$1:$AZ$72</definedName>
    <definedName name="_xlnm.Print_Area" localSheetId="17">'Закупки (241,243,244,245)'!$A$1:$AZ$143</definedName>
    <definedName name="_xlnm.Print_Area" localSheetId="10">'Зем. и имущ. налоги (851)'!$A$1:$BE$180</definedName>
    <definedName name="_xlnm.Print_Area" localSheetId="2">'Иные (112,134)'!$A$1:$AZ$568</definedName>
    <definedName name="_xlnm.Print_Area" localSheetId="1">'Иные (113)'!$A$1:$AZ$61</definedName>
    <definedName name="_xlnm.Print_Area" localSheetId="19">'Кап. вложения (407)'!$A$1:$AZ$80</definedName>
    <definedName name="_xlnm.Print_Area" localSheetId="18">'Кап.вл.приобр(406)'!$A$1:$AZ$82</definedName>
    <definedName name="_xlnm.Print_Area" localSheetId="15">'Междунар.согл.(863)'!$A$1:$AZ$71</definedName>
    <definedName name="_xlnm.Print_Area" localSheetId="20">'Налоги из дохода (180)'!$A$1:$AZ$39</definedName>
    <definedName name="_xlnm.Print_Area" localSheetId="25">'Переч ссуд.(540)'!$A$1:$AZ$32</definedName>
    <definedName name="_xlnm.Print_Area" localSheetId="21">'Прочие (610)'!$A$1:$AZ$51</definedName>
    <definedName name="_xlnm.Print_Area" localSheetId="11">'Прочие налоги (852)'!$A$1:$AZ$210</definedName>
    <definedName name="_xlnm.Print_Area" localSheetId="12">'Прочие расходы (853)'!$A$1:$AZ$128</definedName>
    <definedName name="_xlnm.Print_Area" localSheetId="6">'СОЦ (321)'!$A$1:$AZ$70</definedName>
    <definedName name="_xlnm.Print_Area" localSheetId="7">'СОЦ (340)'!$A$1:$AZ$113</definedName>
    <definedName name="_xlnm.Print_Area" localSheetId="8">'СОЦ (350)'!$A$1:$AZ$92</definedName>
    <definedName name="_xlnm.Print_Area" localSheetId="9">'СОЦ (360)'!$A$1:$AZ$67</definedName>
    <definedName name="_xlnm.Print_Area" localSheetId="16">'Судебные акты (831,832)'!$A$1:$AZ$77</definedName>
    <definedName name="_xlnm.Print_Area" localSheetId="3">'ФОТ (119)'!$A$1:$AZ$96</definedName>
    <definedName name="_xlnm.Print_Area" localSheetId="0">'ФОТ 111'!$A$1:$AZ$240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61" i="18" l="1"/>
  <c r="AC20" i="18" l="1"/>
  <c r="E77" i="18" l="1"/>
  <c r="I72" i="18"/>
  <c r="G72" i="18"/>
  <c r="AJ34" i="18"/>
  <c r="E72" i="18"/>
  <c r="AS138" i="18" l="1"/>
  <c r="AK138" i="18"/>
  <c r="AS140" i="18"/>
  <c r="AK140" i="18"/>
  <c r="AC86" i="18"/>
  <c r="AC138" i="18" s="1"/>
  <c r="AC140" i="18"/>
  <c r="AJ40" i="18"/>
  <c r="E76" i="18" s="1"/>
  <c r="E86" i="18" s="1"/>
  <c r="E75" i="18"/>
  <c r="AG76" i="18"/>
  <c r="AE76" i="18"/>
  <c r="AC76" i="18"/>
  <c r="W184" i="1"/>
  <c r="BB194" i="1"/>
  <c r="W194" i="1"/>
  <c r="AK56" i="1"/>
  <c r="AW52" i="1"/>
  <c r="AW51" i="1"/>
  <c r="AW49" i="1"/>
  <c r="AW131" i="1"/>
  <c r="AW132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60" i="1"/>
  <c r="AW161" i="1"/>
  <c r="AW159" i="1"/>
  <c r="AW133" i="1"/>
  <c r="AW134" i="1"/>
  <c r="AW162" i="1"/>
  <c r="AW194" i="1"/>
  <c r="AJ194" i="1"/>
  <c r="W192" i="1"/>
  <c r="N193" i="1"/>
  <c r="N192" i="1"/>
  <c r="AN193" i="1"/>
  <c r="AW193" i="1"/>
  <c r="AA193" i="1"/>
  <c r="AJ193" i="1"/>
  <c r="W193" i="1"/>
  <c r="J77" i="18"/>
  <c r="H77" i="18"/>
  <c r="E110" i="18"/>
  <c r="AR43" i="18"/>
  <c r="AN43" i="18"/>
  <c r="AS20" i="11"/>
  <c r="AK20" i="11"/>
  <c r="AC20" i="11"/>
  <c r="AS33" i="13"/>
  <c r="AK33" i="13"/>
  <c r="AS40" i="13"/>
  <c r="AS20" i="13"/>
  <c r="AK40" i="13"/>
  <c r="AK20" i="13"/>
  <c r="AC35" i="11"/>
  <c r="AC43" i="11"/>
  <c r="AL67" i="4"/>
  <c r="AV62" i="4"/>
  <c r="AQ62" i="4"/>
  <c r="AL62" i="4"/>
  <c r="AV53" i="4"/>
  <c r="AQ53" i="4"/>
  <c r="AL53" i="4"/>
  <c r="AV47" i="4"/>
  <c r="AQ47" i="4"/>
  <c r="AL47" i="4"/>
  <c r="AV33" i="4"/>
  <c r="AQ33" i="4"/>
  <c r="AL33" i="4"/>
  <c r="AW64" i="1"/>
  <c r="AQ61" i="1"/>
  <c r="Z57" i="1"/>
  <c r="AW54" i="1"/>
  <c r="AW114" i="12"/>
  <c r="AC35" i="12"/>
  <c r="AC23" i="4"/>
  <c r="AL32" i="4"/>
  <c r="AC78" i="4"/>
  <c r="W182" i="1"/>
  <c r="BE85" i="18"/>
  <c r="BE84" i="18"/>
  <c r="AJ49" i="18"/>
  <c r="AK88" i="11"/>
  <c r="AS88" i="11"/>
  <c r="AC33" i="13"/>
  <c r="AW81" i="1"/>
  <c r="AQ81" i="1"/>
  <c r="AW80" i="1"/>
  <c r="AQ80" i="1"/>
  <c r="AW79" i="1"/>
  <c r="AQ79" i="1"/>
  <c r="AQ78" i="1"/>
  <c r="V78" i="1"/>
  <c r="AW78" i="1"/>
  <c r="AW77" i="1"/>
  <c r="AQ77" i="1"/>
  <c r="AW76" i="1"/>
  <c r="AQ76" i="1"/>
  <c r="AQ75" i="1"/>
  <c r="V75" i="1"/>
  <c r="AW75" i="1"/>
  <c r="AW74" i="1"/>
  <c r="AQ74" i="1"/>
  <c r="AQ73" i="1"/>
  <c r="V73" i="1"/>
  <c r="AW73" i="1"/>
  <c r="AW72" i="1"/>
  <c r="AQ72" i="1"/>
  <c r="AW71" i="1"/>
  <c r="AQ71" i="1"/>
  <c r="AW70" i="1"/>
  <c r="AQ70" i="1"/>
  <c r="AW69" i="1"/>
  <c r="AQ69" i="1"/>
  <c r="AW68" i="1"/>
  <c r="AQ68" i="1"/>
  <c r="AW67" i="1"/>
  <c r="AQ67" i="1"/>
  <c r="AQ66" i="1"/>
  <c r="V66" i="1"/>
  <c r="AW66" i="1"/>
  <c r="AW65" i="1"/>
  <c r="AQ65" i="1"/>
  <c r="AQ64" i="1"/>
  <c r="AQ63" i="1"/>
  <c r="V63" i="1"/>
  <c r="AW63" i="1"/>
  <c r="AQ62" i="1"/>
  <c r="V62" i="1"/>
  <c r="AW62" i="1"/>
  <c r="V61" i="1"/>
  <c r="AW61" i="1"/>
  <c r="AW60" i="1"/>
  <c r="AQ60" i="1"/>
  <c r="AW59" i="1"/>
  <c r="AQ59" i="1"/>
  <c r="V58" i="1"/>
  <c r="V82" i="1"/>
  <c r="AW57" i="1"/>
  <c r="AQ57" i="1"/>
  <c r="AQ56" i="1"/>
  <c r="V56" i="1"/>
  <c r="AW56" i="1"/>
  <c r="AW55" i="1"/>
  <c r="AQ55" i="1"/>
  <c r="AQ54" i="1"/>
  <c r="AW53" i="1"/>
  <c r="AQ53" i="1"/>
  <c r="AQ52" i="1"/>
  <c r="AQ51" i="1"/>
  <c r="AW121" i="1"/>
  <c r="AQ121" i="1"/>
  <c r="AW120" i="1"/>
  <c r="AQ120" i="1"/>
  <c r="AW119" i="1"/>
  <c r="AQ119" i="1"/>
  <c r="AQ118" i="1"/>
  <c r="V118" i="1"/>
  <c r="AW118" i="1"/>
  <c r="AW117" i="1"/>
  <c r="AQ117" i="1"/>
  <c r="AW116" i="1"/>
  <c r="AQ116" i="1"/>
  <c r="AQ115" i="1"/>
  <c r="V115" i="1"/>
  <c r="AW115" i="1"/>
  <c r="AW114" i="1"/>
  <c r="AQ114" i="1"/>
  <c r="AQ113" i="1"/>
  <c r="V113" i="1"/>
  <c r="AW113" i="1"/>
  <c r="AW112" i="1"/>
  <c r="AQ112" i="1"/>
  <c r="AW111" i="1"/>
  <c r="AQ111" i="1"/>
  <c r="AW110" i="1"/>
  <c r="AQ110" i="1"/>
  <c r="AW109" i="1"/>
  <c r="AQ109" i="1"/>
  <c r="AW108" i="1"/>
  <c r="AQ108" i="1"/>
  <c r="AW107" i="1"/>
  <c r="AQ107" i="1"/>
  <c r="AQ106" i="1"/>
  <c r="V106" i="1"/>
  <c r="AW106" i="1"/>
  <c r="AW105" i="1"/>
  <c r="AQ105" i="1"/>
  <c r="AW104" i="1"/>
  <c r="AQ104" i="1"/>
  <c r="AQ103" i="1"/>
  <c r="V103" i="1"/>
  <c r="AW103" i="1"/>
  <c r="AQ102" i="1"/>
  <c r="V102" i="1"/>
  <c r="AW102" i="1"/>
  <c r="AQ101" i="1"/>
  <c r="V101" i="1"/>
  <c r="AW101" i="1"/>
  <c r="AW100" i="1"/>
  <c r="AQ100" i="1"/>
  <c r="AW99" i="1"/>
  <c r="AQ99" i="1"/>
  <c r="AQ98" i="1"/>
  <c r="V98" i="1"/>
  <c r="AW98" i="1"/>
  <c r="AW97" i="1"/>
  <c r="AQ97" i="1"/>
  <c r="AQ96" i="1"/>
  <c r="V96" i="1"/>
  <c r="AW96" i="1"/>
  <c r="AW95" i="1"/>
  <c r="AQ95" i="1"/>
  <c r="AW94" i="1"/>
  <c r="AQ94" i="1"/>
  <c r="AW93" i="1"/>
  <c r="AQ93" i="1"/>
  <c r="AW92" i="1"/>
  <c r="AQ92" i="1"/>
  <c r="AW91" i="1"/>
  <c r="AQ91" i="1"/>
  <c r="AW89" i="1"/>
  <c r="AW58" i="1"/>
  <c r="AW82" i="1"/>
  <c r="AW122" i="1"/>
  <c r="V122" i="1"/>
  <c r="E94" i="18"/>
  <c r="AC139" i="18"/>
  <c r="AJ43" i="18"/>
  <c r="AW115" i="12"/>
  <c r="AW134" i="12"/>
  <c r="AW153" i="12"/>
  <c r="AC39" i="12"/>
  <c r="AC192" i="12"/>
  <c r="V162" i="1"/>
  <c r="AQ134" i="1"/>
  <c r="AQ133" i="1"/>
  <c r="AW129" i="1"/>
  <c r="V136" i="1"/>
  <c r="V138" i="1"/>
  <c r="V141" i="1"/>
  <c r="V142" i="1"/>
  <c r="V143" i="1"/>
  <c r="V146" i="1"/>
  <c r="V153" i="1"/>
  <c r="V155" i="1"/>
  <c r="V158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2" i="1"/>
  <c r="AQ131" i="1"/>
  <c r="AS20" i="1"/>
  <c r="BE82" i="18"/>
  <c r="BE81" i="18"/>
  <c r="BE80" i="18"/>
  <c r="BE78" i="18"/>
  <c r="BE75" i="18"/>
  <c r="AC23" i="18"/>
  <c r="AW181" i="1"/>
  <c r="AW184" i="1"/>
  <c r="AJ184" i="1"/>
  <c r="N191" i="1"/>
  <c r="W191" i="1"/>
  <c r="W174" i="1"/>
  <c r="AC23" i="1"/>
  <c r="AC33" i="1"/>
  <c r="AC39" i="1"/>
  <c r="AW191" i="1"/>
  <c r="AN192" i="1"/>
  <c r="AW192" i="1"/>
  <c r="AJ191" i="1"/>
  <c r="AA192" i="1"/>
  <c r="AJ192" i="1"/>
  <c r="G75" i="18"/>
  <c r="BE77" i="18"/>
  <c r="AR40" i="18"/>
  <c r="I76" i="18"/>
  <c r="I86" i="18"/>
  <c r="AS137" i="18" s="1"/>
  <c r="I75" i="18"/>
  <c r="AR64" i="18"/>
  <c r="AL83" i="1"/>
  <c r="AG86" i="18"/>
  <c r="AE86" i="18"/>
  <c r="AW142" i="11"/>
  <c r="AW143" i="11"/>
  <c r="AW144" i="11"/>
  <c r="AW145" i="11"/>
  <c r="AW147" i="11"/>
  <c r="U53" i="11"/>
  <c r="AE53" i="11"/>
  <c r="AW53" i="11"/>
  <c r="AK84" i="11"/>
  <c r="AS84" i="11"/>
  <c r="AK85" i="11"/>
  <c r="AS85" i="11"/>
  <c r="AS91" i="11"/>
  <c r="AS164" i="11"/>
  <c r="AS175" i="11"/>
  <c r="AK86" i="11"/>
  <c r="AS86" i="11"/>
  <c r="AK87" i="11"/>
  <c r="AS87" i="11"/>
  <c r="AK91" i="11"/>
  <c r="AW119" i="11"/>
  <c r="AW120" i="11"/>
  <c r="AW121" i="11"/>
  <c r="AW122" i="11"/>
  <c r="AW124" i="11"/>
  <c r="AS23" i="12"/>
  <c r="AK23" i="12"/>
  <c r="AW98" i="11"/>
  <c r="AW99" i="11"/>
  <c r="AW100" i="11"/>
  <c r="AW101" i="11"/>
  <c r="AW103" i="11"/>
  <c r="AC91" i="11"/>
  <c r="AS35" i="11"/>
  <c r="AK35" i="11"/>
  <c r="E113" i="18"/>
  <c r="E100" i="18"/>
  <c r="AK78" i="4"/>
  <c r="AQ67" i="4"/>
  <c r="AO23" i="18"/>
  <c r="BE83" i="18"/>
  <c r="BE74" i="18"/>
  <c r="BE73" i="18"/>
  <c r="AV67" i="4"/>
  <c r="AW174" i="1"/>
  <c r="M113" i="18"/>
  <c r="I113" i="18"/>
  <c r="AU23" i="18"/>
  <c r="AI23" i="18"/>
  <c r="AK125" i="13"/>
  <c r="AS125" i="13"/>
  <c r="AS111" i="13"/>
  <c r="AK111" i="13"/>
  <c r="AS192" i="12"/>
  <c r="AS204" i="12"/>
  <c r="AK192" i="12"/>
  <c r="AK204" i="12"/>
  <c r="AK164" i="11"/>
  <c r="AK175" i="11"/>
  <c r="AC164" i="11"/>
  <c r="AC175" i="11"/>
  <c r="AK23" i="4"/>
  <c r="AQ32" i="4"/>
  <c r="AW56" i="11"/>
  <c r="U73" i="11"/>
  <c r="AE73" i="11"/>
  <c r="AW73" i="11"/>
  <c r="AW76" i="11"/>
  <c r="J73" i="11"/>
  <c r="U63" i="11"/>
  <c r="AE63" i="11"/>
  <c r="AW63" i="11"/>
  <c r="AW66" i="11"/>
  <c r="J63" i="11"/>
  <c r="J53" i="11"/>
  <c r="AC173" i="12"/>
  <c r="AK173" i="12"/>
  <c r="AW151" i="12"/>
  <c r="AW150" i="12"/>
  <c r="AW132" i="12"/>
  <c r="AW131" i="12"/>
  <c r="AW113" i="12"/>
  <c r="AW112" i="12"/>
  <c r="AC204" i="12"/>
  <c r="AC23" i="12"/>
  <c r="AW48" i="13"/>
  <c r="AK48" i="13"/>
  <c r="Y48" i="13"/>
  <c r="AC40" i="13"/>
  <c r="AC20" i="13"/>
  <c r="BE72" i="18"/>
  <c r="AV32" i="4"/>
  <c r="AS20" i="4"/>
  <c r="AS23" i="4"/>
  <c r="AS173" i="12"/>
  <c r="AS23" i="11"/>
  <c r="AK23" i="11"/>
  <c r="AC23" i="11"/>
  <c r="AS43" i="11"/>
  <c r="AK43" i="11"/>
  <c r="AS23" i="1"/>
  <c r="AS33" i="1"/>
  <c r="AS39" i="1"/>
  <c r="AS222" i="1"/>
  <c r="AS234" i="1"/>
  <c r="AK23" i="1"/>
  <c r="AK33" i="1"/>
  <c r="AK39" i="1"/>
  <c r="AK222" i="1"/>
  <c r="AK234" i="1"/>
  <c r="AK90" i="4"/>
  <c r="AS78" i="4"/>
  <c r="AS90" i="4"/>
  <c r="AN40" i="18"/>
  <c r="AN64" i="18"/>
  <c r="G76" i="18"/>
  <c r="BG67" i="4"/>
  <c r="AC90" i="4"/>
  <c r="AC222" i="1"/>
  <c r="AC234" i="1"/>
  <c r="BC194" i="1"/>
  <c r="G86" i="18" l="1"/>
  <c r="AK137" i="18" s="1"/>
  <c r="AJ64" i="18"/>
  <c r="AC137" i="18"/>
  <c r="BE76" i="18"/>
  <c r="BE86" i="18"/>
</calcChain>
</file>

<file path=xl/sharedStrings.xml><?xml version="1.0" encoding="utf-8"?>
<sst xmlns="http://schemas.openxmlformats.org/spreadsheetml/2006/main" count="5891" uniqueCount="1079">
  <si>
    <t>Вид документа</t>
  </si>
  <si>
    <t>Единица измерения:</t>
  </si>
  <si>
    <t>Наименование показателя</t>
  </si>
  <si>
    <t>Код строки</t>
  </si>
  <si>
    <t>всего</t>
  </si>
  <si>
    <t>в том числе:</t>
  </si>
  <si>
    <t>на  20__ год 
(на первый год 
планового периода)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</si>
  <si>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</si>
  <si>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</si>
  <si>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</si>
  <si>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</si>
  <si>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</si>
  <si>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</si>
  <si>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</si>
  <si>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</si>
  <si>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</si>
  <si>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</si>
  <si>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</si>
  <si>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</si>
  <si>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по должностному окладу</t>
  </si>
  <si>
    <t xml:space="preserve"> </t>
  </si>
  <si>
    <t>0001</t>
  </si>
  <si>
    <t>0002</t>
  </si>
  <si>
    <t>0003</t>
  </si>
  <si>
    <t>х</t>
  </si>
  <si>
    <t>Сумма взноса</t>
  </si>
  <si>
    <t>Страховые взносы на обязательное пенсионное страхование, всего</t>
  </si>
  <si>
    <t>x</t>
  </si>
  <si>
    <t>Страховые взносы  на обязательное социальное страхование на случай временной нетрудоспособности и в связи с материнством, всего</t>
  </si>
  <si>
    <t>Страховые взносы на обязательное медицинское страхование, всего</t>
  </si>
  <si>
    <t>Всего</t>
  </si>
  <si>
    <t>в том числе:
корректировка округления</t>
  </si>
  <si>
    <t>корректировка в связи с регрессом по страховым взносам</t>
  </si>
  <si>
    <t>Код 
строки</t>
  </si>
  <si>
    <t>на  20__ год
(на текущий финансовый год)</t>
  </si>
  <si>
    <t>на  20__ год 
(на второй год 
планового периода)</t>
  </si>
  <si>
    <t>2</t>
  </si>
  <si>
    <t>Состав военнослужащих</t>
  </si>
  <si>
    <t>Основной фонд денежного довольствия
(гр.3 х гр.4 х гр.5)</t>
  </si>
  <si>
    <t>Количество получателей выплаты, чел</t>
  </si>
  <si>
    <t>Среднее количество выплат в год, ед</t>
  </si>
  <si>
    <t>Компенсации работникам расходов по проезду к месту командировки и обратно, всего</t>
  </si>
  <si>
    <t>Количество
дней</t>
  </si>
  <si>
    <t>Среднее количество
выплат в год, ед</t>
  </si>
  <si>
    <t>Наименование выплаты</t>
  </si>
  <si>
    <t>на 1 сотрудника</t>
  </si>
  <si>
    <t>на 1 члена семьи</t>
  </si>
  <si>
    <t>работников</t>
  </si>
  <si>
    <t>членов семьи</t>
  </si>
  <si>
    <t>из них бесплатно</t>
  </si>
  <si>
    <t>Средний размер выплаты 
на 1 сотрудника</t>
  </si>
  <si>
    <t>в иностранной валюте</t>
  </si>
  <si>
    <t>в валюте Российской Федерации</t>
  </si>
  <si>
    <t>Компенсации работникам расходов по проезду к месту командировки и обратно при командировании на территории иностранных государств, всего</t>
  </si>
  <si>
    <t>Компенсации работникам расходов по найму жилого помещения в период командирования на территории иностранных государств, всего</t>
  </si>
  <si>
    <t>Компенсации работникам дополнительных расходов, связанных с проживанием вне места постоянного жительства (суточные), всего</t>
  </si>
  <si>
    <t>Компенсации работникам расходов на оформление обязательной медицинской страховки при служебных командировках  работников на территории иностранных государств, всего</t>
  </si>
  <si>
    <t>Компенсации работникам расходов на оформление заграничного паспорта, всего</t>
  </si>
  <si>
    <t>Компенсации работникам расходов на оформление визы, оплату консульского сбора, всего</t>
  </si>
  <si>
    <t>Компенсации работникам расходов на оплату сборов за право въезда, транзита и иных обязательных платежей и сборов,  всего</t>
  </si>
  <si>
    <t>КОСГУ</t>
  </si>
  <si>
    <t>Размер выплаты 
на 1 сотрудника, руб</t>
  </si>
  <si>
    <t>Средний размер выплаты на 1 человека</t>
  </si>
  <si>
    <t>Количество дней</t>
  </si>
  <si>
    <t>Итого</t>
  </si>
  <si>
    <t>на  20__ год
(на первый год планового периода)</t>
  </si>
  <si>
    <t>на  20__ год
(на второй год планового периода)</t>
  </si>
  <si>
    <t>Код ОКТМО, по которому подлежит уплате сумма налога</t>
  </si>
  <si>
    <t>Стоимость льготируемого имущества</t>
  </si>
  <si>
    <t>Налоговая ставка, %</t>
  </si>
  <si>
    <t>Налоговая льгота  в виде уменьшения суммы налога, подлежащей уплате в бюджет</t>
  </si>
  <si>
    <t>код налоговой льготы</t>
  </si>
  <si>
    <t>Код ОКТМО муниципального образования, на территории которого расположен земельный участок (доля земельного участка)</t>
  </si>
  <si>
    <t>Кадастровый номер земельного участка</t>
  </si>
  <si>
    <t>Категория земель (код)</t>
  </si>
  <si>
    <t>Количество полных месяцев владения земельным участком в течение налогового периода</t>
  </si>
  <si>
    <t>Количество полных месяцев использования льготы</t>
  </si>
  <si>
    <t xml:space="preserve">Налоговая льгота в виде </t>
  </si>
  <si>
    <t>Код по ОКТМО</t>
  </si>
  <si>
    <t>Целевое назначение</t>
  </si>
  <si>
    <t>Налоговая ставка</t>
  </si>
  <si>
    <t>в пределах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</si>
  <si>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</si>
  <si>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</si>
  <si>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Коэффициент владения (Кв)</t>
  </si>
  <si>
    <t>Налоговый вычет</t>
  </si>
  <si>
    <t>Наименование организации</t>
  </si>
  <si>
    <t>Цель осуществления безвозмездных перечислений</t>
  </si>
  <si>
    <t xml:space="preserve">Сумма, руб
(гр.4 х гр.5 х гр.6) </t>
  </si>
  <si>
    <t>2.1. Объем затрат на закупку товаров, работ и услуг для обеспечения федеральных нужд по закупкам федеральных органов исполнительной власти и иных государственных органов, а также подведомственных казенных учреждений</t>
  </si>
  <si>
    <t xml:space="preserve"> наименование</t>
  </si>
  <si>
    <t>на  20__ год
(на второй год 
планового периода)</t>
  </si>
  <si>
    <t>1</t>
  </si>
  <si>
    <t>Итого по коду КОСГУ</t>
  </si>
  <si>
    <t>15</t>
  </si>
  <si>
    <t>16</t>
  </si>
  <si>
    <t>17</t>
  </si>
  <si>
    <t>18</t>
  </si>
  <si>
    <t>19</t>
  </si>
  <si>
    <t>Сумма</t>
  </si>
  <si>
    <t>наименование</t>
  </si>
  <si>
    <t>в иностранной валюте, 
доллар США</t>
  </si>
  <si>
    <t>Среднее количество 
выплат в год, ед</t>
  </si>
  <si>
    <t>Кадастровый номер 
земельного участка</t>
  </si>
  <si>
    <t>Доля 
налогопла-тельщика в праве на земельный участок</t>
  </si>
  <si>
    <t>Кадастровая стоимость
(доля кадастровой стоимости) 
земельного 
участка, руб</t>
  </si>
  <si>
    <t>Лицензия 
на водо-пользование</t>
  </si>
  <si>
    <t>Код водо-пользования</t>
  </si>
  <si>
    <t>Лимит водо-пользования</t>
  </si>
  <si>
    <t>сверх 
установленного лимита</t>
  </si>
  <si>
    <t>Налоговая 
база</t>
  </si>
  <si>
    <t>Наименование 
объекта закупки</t>
  </si>
  <si>
    <t>в том числе: 
в пределах установленной предельной величины базы для исчисления страховых взносов на обязательное пенсионное страхование по тарифу 22,0 %</t>
  </si>
  <si>
    <t>свыше установленной предельной величины базы для исчисления страховых взносов на обязательное пенсионное страхование по тарифу 10,0 %</t>
  </si>
  <si>
    <t>в том числе:  
по тарифу 20,0 %</t>
  </si>
  <si>
    <t>в том числе:  
по тарифу 2 %</t>
  </si>
  <si>
    <t>в отношении выплат и иных вознаграждений в пользу иностранных граждан и лиц без гражданства, временно пребывающих в Российской Федерации, в пределах установленной предельной величины базы для исчисления страховых взносов по данному виду страхования по тарифу  1,8 %</t>
  </si>
  <si>
    <t>в том числе: 
страховые взносы на обязательное медицинское страхование  по тарифу  5,1 %</t>
  </si>
  <si>
    <t>Установленная численность, ед</t>
  </si>
  <si>
    <t>0100</t>
  </si>
  <si>
    <t>0110</t>
  </si>
  <si>
    <t>0111</t>
  </si>
  <si>
    <t>0200</t>
  </si>
  <si>
    <t>0210</t>
  </si>
  <si>
    <t>0211</t>
  </si>
  <si>
    <t>0120</t>
  </si>
  <si>
    <t>0130</t>
  </si>
  <si>
    <t>0131</t>
  </si>
  <si>
    <t>0132</t>
  </si>
  <si>
    <t>0140</t>
  </si>
  <si>
    <t>0141</t>
  </si>
  <si>
    <t>0142</t>
  </si>
  <si>
    <t>0220</t>
  </si>
  <si>
    <t>0230</t>
  </si>
  <si>
    <t>0231</t>
  </si>
  <si>
    <t>0300</t>
  </si>
  <si>
    <t>0310</t>
  </si>
  <si>
    <t>0320</t>
  </si>
  <si>
    <t>0321</t>
  </si>
  <si>
    <t>0400</t>
  </si>
  <si>
    <t>0410</t>
  </si>
  <si>
    <t>0420</t>
  </si>
  <si>
    <t>9000</t>
  </si>
  <si>
    <t>9002</t>
  </si>
  <si>
    <t>9001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</si>
  <si>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</si>
  <si>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в том числе: 
обязательное социальное страхование от несчастных случаев на производстве и профессиональных заболеваний по ставке 0,2 %</t>
  </si>
  <si>
    <t>Количество выплат
 в год, ед
( гр.7 = гр.5)</t>
  </si>
  <si>
    <t>Итого по направлению инвестирования</t>
  </si>
  <si>
    <t>на  20__ год                          
(на первый год
 планового периода)</t>
  </si>
  <si>
    <t>на  20__ год                          
(на второй год планового периода)</t>
  </si>
  <si>
    <t>Корректировка в связи с округлением</t>
  </si>
  <si>
    <t>Категория сотрудников</t>
  </si>
  <si>
    <t>0500</t>
  </si>
  <si>
    <t>0510</t>
  </si>
  <si>
    <t>0520</t>
  </si>
  <si>
    <t xml:space="preserve">  </t>
  </si>
  <si>
    <t>2.11.2. Расчет иных выплат персоналу, за исключением фонда оплаты труда на 20__ год (на первый год планового периода)</t>
  </si>
  <si>
    <t>2.11.3. Расчет иных выплат персоналу, за исключением фонда оплаты труда на 20__ год (на второй год планового периода)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</si>
  <si>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</si>
  <si>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0101</t>
  </si>
  <si>
    <t>0102</t>
  </si>
  <si>
    <t>0201</t>
  </si>
  <si>
    <t>0202</t>
  </si>
  <si>
    <t>Уплата штрафов (в том числе административных), пеней</t>
  </si>
  <si>
    <t>Количество</t>
  </si>
  <si>
    <t>0301</t>
  </si>
  <si>
    <t>за счет иных средств</t>
  </si>
  <si>
    <t>на  20__ год  
(на первый год планового периода)</t>
  </si>
  <si>
    <t>на  20__ год  
(на второй год планового периода)</t>
  </si>
  <si>
    <t>Наименование 
выплаты</t>
  </si>
  <si>
    <t xml:space="preserve">2.1.2. Расчет расходов на уплату водного налога при заборе воды из водного объекта на 20__ год (на первый год планового периода) </t>
  </si>
  <si>
    <t xml:space="preserve">2.1.3. Расчет расходов на уплату водного налога при заборе воды из водного объекта на  20__ год (на второй год планового периода) </t>
  </si>
  <si>
    <t>Средний оклад по воинской должности в месяц</t>
  </si>
  <si>
    <t>Количество окладов по воинской должности
в год</t>
  </si>
  <si>
    <t>Дополнительные выплаты, включенные в фонд денежного довольствия</t>
  </si>
  <si>
    <t>Фонд денежного довольствия
(гр.6 + гр.7)</t>
  </si>
  <si>
    <t>Численность, чел
(по состоянию
на 1 января 20__ г.)</t>
  </si>
  <si>
    <t>Военнослужащие по контракту, всего</t>
  </si>
  <si>
    <t>из них: 
высшие офицеры</t>
  </si>
  <si>
    <t>старшие офицеры</t>
  </si>
  <si>
    <t>младшие офицеры</t>
  </si>
  <si>
    <t>прапорщики</t>
  </si>
  <si>
    <t>сержанты, старшины, солдаты, матросы по контракту</t>
  </si>
  <si>
    <t>курсанты по контракту</t>
  </si>
  <si>
    <t>курсанты, не заключившие контракт</t>
  </si>
  <si>
    <t>Военнослужащие по призыву</t>
  </si>
  <si>
    <t>0112</t>
  </si>
  <si>
    <t>0113</t>
  </si>
  <si>
    <t>0150</t>
  </si>
  <si>
    <t>Количество окладов по должности
в год</t>
  </si>
  <si>
    <t>Оклад по должности в месяц</t>
  </si>
  <si>
    <t>Фонд денежного довольствия
(гр.6 + гр.7 + 
гр.8)</t>
  </si>
  <si>
    <t>Численность, чел
(по состоянию
на 1 января 
20__ г.)</t>
  </si>
  <si>
    <t>0600</t>
  </si>
  <si>
    <t>0700</t>
  </si>
  <si>
    <t>Прочие выплаты</t>
  </si>
  <si>
    <t>2. Расчет объема прочих выплат</t>
  </si>
  <si>
    <t>0401</t>
  </si>
  <si>
    <t>0501</t>
  </si>
  <si>
    <t>0601</t>
  </si>
  <si>
    <t>0701</t>
  </si>
  <si>
    <t>Уточнение расчета по страховым взносам на обязательное социальное страхование, всего</t>
  </si>
  <si>
    <t>Иные платежи</t>
  </si>
  <si>
    <t>2.1. Расчет расходов на уплату штрафов (в том числе административных), пеней</t>
  </si>
  <si>
    <t>2.2. Расчет расходов на плату за загрязнение окружающей среды</t>
  </si>
  <si>
    <t>Иностранная валюта</t>
  </si>
  <si>
    <t>руб</t>
  </si>
  <si>
    <t>Среднемесячный размер оплаты труда на одного работника</t>
  </si>
  <si>
    <t xml:space="preserve">Сумма
(гр.3 х гр.5 + гр.4 х гр.6) </t>
  </si>
  <si>
    <t xml:space="preserve"> средний размер выплаты на 1 человека</t>
  </si>
  <si>
    <t>среднее количество выплат в год, ед</t>
  </si>
  <si>
    <t xml:space="preserve">сумма
</t>
  </si>
  <si>
    <t xml:space="preserve">сумма </t>
  </si>
  <si>
    <t>Численность получателей выплаты, чел</t>
  </si>
  <si>
    <t>Численность получателей 
выплаты, чел</t>
  </si>
  <si>
    <t>Численность
получателей 
выплаты, чел</t>
  </si>
  <si>
    <t>численность получателей выплаты, чел</t>
  </si>
  <si>
    <t>сумма</t>
  </si>
  <si>
    <t>объем  обязательств, подлежащих 
исполнению за пределами 
планового периода</t>
  </si>
  <si>
    <t xml:space="preserve">в соответствии с Федеральным законом № 44-ФЗ </t>
  </si>
  <si>
    <t>Среднегодовая 
стоимость имущества 
за налоговый период</t>
  </si>
  <si>
    <t>код  
налоговой льготы</t>
  </si>
  <si>
    <t>Исчисленная сумма налога 
за налоговый период с учетом льготы</t>
  </si>
  <si>
    <t xml:space="preserve">Сумма налога
</t>
  </si>
  <si>
    <t>Сумма 
налога</t>
  </si>
  <si>
    <t>количество выплат в год, ед</t>
  </si>
  <si>
    <t>размер одной выплаты</t>
  </si>
  <si>
    <t xml:space="preserve">в соответствии с Федеральным 
законом № 44-ФЗ </t>
  </si>
  <si>
    <t>Учреждение</t>
  </si>
  <si>
    <t>за счет средств обязательного медицинского страхования</t>
  </si>
  <si>
    <t xml:space="preserve">закупки, заключенные без учета требований 
Федеральных законов № 44-ФЗ и № 223-ФЗ </t>
  </si>
  <si>
    <t>Фонд оплаты труда в год
(гр.4 x гр.5)</t>
  </si>
  <si>
    <t>Сумма
(гр.3 х гр.4 х гр.5)</t>
  </si>
  <si>
    <t xml:space="preserve">Сумма
(гр.3 х гр.4 х гр.5 х гр.6) </t>
  </si>
  <si>
    <t xml:space="preserve">Сумма 
(гр.3 х гр.4 х гр.5 х гр.6) </t>
  </si>
  <si>
    <t>Размер стоимости проезда и 
провоза багажа</t>
  </si>
  <si>
    <t xml:space="preserve">в валюте
 Российской Федерации
(гр.5 х гр.7 х гр.9) </t>
  </si>
  <si>
    <t>всего
(гр.11 + гр.12)</t>
  </si>
  <si>
    <t>в иностранной валюте
(гр.4 х гр.6 х гр.8)</t>
  </si>
  <si>
    <t>в иностранной валюте
(гр.4 х гр.6 х гр.8 х гр.9)</t>
  </si>
  <si>
    <t>в валюте 
Российской Федерации      
(гр.5 х гр.7 х гр.8 х гр.10)</t>
  </si>
  <si>
    <t>всего
(гр.12 + гр.13)</t>
  </si>
  <si>
    <t>в валюте
 Российской Федерации      
(гр.5 х гр.7 х гр.8 х гр.10)</t>
  </si>
  <si>
    <t>в иностранной валюте
 (гр.4 х гр.6 х гр.8 х гр.9)</t>
  </si>
  <si>
    <t>Стоимость работ (услуг)</t>
  </si>
  <si>
    <t>Цена за единицу</t>
  </si>
  <si>
    <t>Сумма налога
 за налоговый период
(гр.6 х гр.8/100)</t>
  </si>
  <si>
    <t>Кадастровая стоимость
(доля кадастровой стоимости) 
земельного 
участка</t>
  </si>
  <si>
    <t>сумма
(гр.12 х 
(1 - гр.14)</t>
  </si>
  <si>
    <t>Уплата штрафов (в том числе административных), пени, всего</t>
  </si>
  <si>
    <t>Плата в счет возмещения вреда, причиняемого автомобильным дорогам общего пользования, всего</t>
  </si>
  <si>
    <t>Взносы  в уставный капитал хозяйственных обществ или складочный капитал хозяйственных партнерств, всего</t>
  </si>
  <si>
    <t>Уменьшение остатков денежных средств за счет перечисления залоговых платежей, задатков, всего</t>
  </si>
  <si>
    <t>Уменьшение остатков средств при перечислении на депозиты, всего</t>
  </si>
  <si>
    <t>Уменьшение остатков денежных средств за счет перечисления средств в целях предоставления займов (микрозаймов), всего</t>
  </si>
  <si>
    <t>Уменьшение остатков денежных средств за счет возврата в  бюджет средств субсидии, предоставленной учреждению на финансовое обеспечение выполнения государственного (муниципального) задания, всего</t>
  </si>
  <si>
    <t>Уменьшение остатков денежных средств за счет возврата в  бюджет  предоставленных учреждению целевых субсидий, всего</t>
  </si>
  <si>
    <t>Уменьшение остатков денежных средств за счет возврата в  бюджет средств субсидии, предоставленной учреждению на осуществление капитальных вложений, всего</t>
  </si>
  <si>
    <t>Прочие выбытия денежных средств, всего</t>
  </si>
  <si>
    <t xml:space="preserve">Перечисление средств целевой субсидии, всего </t>
  </si>
  <si>
    <t xml:space="preserve">Перечисленние средств субсидии на осуществление  капитальных вложений, всего </t>
  </si>
  <si>
    <t>Перечисление денежных средств за счет средств обязательного медицинского страхования, всего</t>
  </si>
  <si>
    <t>объем обязательств, подлежащих 
исполнению за пределами 
планового периода</t>
  </si>
  <si>
    <t>объем обязательств, подлежащих 
исполнению за пределами планового периода</t>
  </si>
  <si>
    <t>Наименование товара, работы, услуги</t>
  </si>
  <si>
    <t>Уровень индексации, %</t>
  </si>
  <si>
    <t>в том числе</t>
  </si>
  <si>
    <t>за счет субсидий</t>
  </si>
  <si>
    <t>Объект капитального строительства</t>
  </si>
  <si>
    <t xml:space="preserve">в том числе </t>
  </si>
  <si>
    <t>на  20__ год
(на текущий 
финансовый год)</t>
  </si>
  <si>
    <t>на  20__ год                          
(на текущий финансовый год)</t>
  </si>
  <si>
    <t>на  20__ год  
(на текущий финансовый год)</t>
  </si>
  <si>
    <t xml:space="preserve">2.1.1. Расчет расходов на уплату водного налога при заборе воды из водного объекта на 20__ год (на текущий финансовый год) </t>
  </si>
  <si>
    <t>всего 
(гр.6 + гр.7 
+ гр.8 )</t>
  </si>
  <si>
    <t>Категория 
должностей</t>
  </si>
  <si>
    <t>Расходы на оплату труда стажеров</t>
  </si>
  <si>
    <t>Размер базы для начисления 
страховых взносов</t>
  </si>
  <si>
    <t>Дебиторская задолженность на начало года</t>
  </si>
  <si>
    <t>Дебиторская задолженность на конец года</t>
  </si>
  <si>
    <t>Кредиторская задолженность на начало года</t>
  </si>
  <si>
    <t>Кредиторская задолженность на конец года</t>
  </si>
  <si>
    <t>Налог на имущество организаций</t>
  </si>
  <si>
    <t>Земельный налог</t>
  </si>
  <si>
    <t>Плата за загрязнение окружающей среды</t>
  </si>
  <si>
    <t xml:space="preserve">2.3. Расчет расходов на платежи в счет возмещения вреда, причиняемого автомобильным дорогам общего пользования </t>
  </si>
  <si>
    <t xml:space="preserve">Платежи в счет возмещения вреда, причиняемого автомобильным дорогам общего пользования </t>
  </si>
  <si>
    <t>2.4. Расчет расходов на взносы в уставный капитал хозяйственных обществ или складочный капитал хозяйственных партнерств</t>
  </si>
  <si>
    <t>Взносы в уставный капитал хозяйственных обществ или складочный капитал хозяйственных партнерств</t>
  </si>
  <si>
    <t>2.5. Расчет расходов на обслуживание долговых обязательств</t>
  </si>
  <si>
    <t>Расходы на обслуживание долговых обязательств</t>
  </si>
  <si>
    <t>Уплата иных платежей</t>
  </si>
  <si>
    <t>на  20__ год
(на текщий 
финансовый год)</t>
  </si>
  <si>
    <t>Расходы на выплату заработной платы, осуществляемые на основе договоров (контрактов) в соответствии с трудовым законодательством</t>
  </si>
  <si>
    <t>Выплаты поощрительного, стимулирующего характера, в том числе вознаграждения по итогам работы за год, премии</t>
  </si>
  <si>
    <t>Материальная помощь</t>
  </si>
  <si>
    <t>Единовременное денежное поощрение, в том числе в связи с выходом на пенсию за выслугу лет</t>
  </si>
  <si>
    <t>Иные расходы, включаемые в фонд оплаты труда</t>
  </si>
  <si>
    <t xml:space="preserve">  размер 
выплаты
на 1 человека
в год</t>
  </si>
  <si>
    <t>2.1. Расчет расходов на выплату заработной платы, осуществляемые на основе договоров (контрактов) в соответствии с трудовым законодательством</t>
  </si>
  <si>
    <t>2.4. Расчет расходов на выплату материальной помощи</t>
  </si>
  <si>
    <t xml:space="preserve">Расходы на уплату налога на имущество организаций и земельного налога </t>
  </si>
  <si>
    <t>Расходы по исполнению судебных актов</t>
  </si>
  <si>
    <t>Объект недвижимого имущества</t>
  </si>
  <si>
    <t>Стипендии</t>
  </si>
  <si>
    <t>Расходы на социальные выплаты гражданам (в денежной форме)</t>
  </si>
  <si>
    <t>в том числе:
компенсация работникам расходов по проезду к месту командировки и обратно</t>
  </si>
  <si>
    <t>0103</t>
  </si>
  <si>
    <t>компенсация работникам расходов по найму жилого помещения в период командирования</t>
  </si>
  <si>
    <t>выплата суточных при служебных командировках работникам на территории Российской Федерации</t>
  </si>
  <si>
    <t>Иные выплаты персоналу, за исключением фонда оплаты труда, работающему в федеральных государственных учреждениях, расположенных в районах Крайнего Севера и приравненных к ним местностях</t>
  </si>
  <si>
    <t>компенсация работникам расходов по найму жилого помещения в период командирования на территории иностранных государств</t>
  </si>
  <si>
    <t>выплата суточных при служебных командировках работников на территории иностранных государств</t>
  </si>
  <si>
    <t>расходы на оформление обязательной медицинской страховки при служебных командировках работников на территории иностранных государств</t>
  </si>
  <si>
    <t>расходы на оформление заграничного паспорта, визы и других выездных документов при служебных командировках работников на территории иностранных государств</t>
  </si>
  <si>
    <t>расходы на оплату сборов за право въезда, транзита и иных обязательных платежей и сборов при служебных командировках работников на территории иностранных государств</t>
  </si>
  <si>
    <t>иные расходы при служебных командировках работников на территории иностранных государств</t>
  </si>
  <si>
    <t>Возмещение расходов на прохождение медицинского осмотра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</si>
  <si>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</si>
  <si>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Иные расходы на осуществление выплат персоналу, за исключением оплаты труда</t>
  </si>
  <si>
    <t>Компенсация за использование личного транспорта для служебных целей</t>
  </si>
  <si>
    <t>0800</t>
  </si>
  <si>
    <t>1. Расчет выплат на страховые взносы на обязательное социальное страхование</t>
  </si>
  <si>
    <t>2. Расчет расходов на довольствие военнослужащих и сотрудников, имеющих специальные звания</t>
  </si>
  <si>
    <t>1. Расчет выплат на довольствие военнослужащих и сотрудников, имеющих специальные звания</t>
  </si>
  <si>
    <t>2. Расчет  расходов на социальные выплаты гражданам, кроме публичных нормативных социальных выплат</t>
  </si>
  <si>
    <t>0203</t>
  </si>
  <si>
    <t>0204</t>
  </si>
  <si>
    <t>0205</t>
  </si>
  <si>
    <t>0206</t>
  </si>
  <si>
    <t>0207</t>
  </si>
  <si>
    <t>2.1. Расчет расходов на возмещение работникам (сотрудникам) расходов, связанных со служебными командировками на территории Российской Федерации</t>
  </si>
  <si>
    <t>2.1.1. Расчет компенсации работникам расходов по проезду к месту командировки и обратно при командировании на территории Российской Федерации</t>
  </si>
  <si>
    <t>из них: 
административно-управленческий персонал</t>
  </si>
  <si>
    <t>из них: 
руководители</t>
  </si>
  <si>
    <t>прочий персонал</t>
  </si>
  <si>
    <t>Расходы на оплату труда</t>
  </si>
  <si>
    <t>2.5. Расчет расходов на выплату единовременного денежного поощрения, в том числе в связи с выходом на пенсию за выслугу лет</t>
  </si>
  <si>
    <t>2.6. Расчет иных расходов, включаемых в фонд оплаты труда</t>
  </si>
  <si>
    <t>из них:
руководители</t>
  </si>
  <si>
    <t>2.1.2. Расчет компенсации работникам расходов по найму жилого помещения в период командирования на территории Российской Федерации</t>
  </si>
  <si>
    <t>2.2. Расчет расходов на возмещение работникам (сотрудникам) расходов, связанных со служебными командировками на территории иностранных государств</t>
  </si>
  <si>
    <t>2.5. Расчет иных выплат персоналу, за исключением фонда оплаты труда, работающему в бюджетных и автономных учреждениях, расположенных в районах Крайнего Севера и приравненных к ним местностях</t>
  </si>
  <si>
    <t>2.6. Компенсация за использование личного транспорта для служебных целей</t>
  </si>
  <si>
    <t>2.7. Компенсация расходов на прохождение медицинского осмотра</t>
  </si>
  <si>
    <t xml:space="preserve">2.1. Расчет расходов на уплату водного налога при заборе воды из водного объекта </t>
  </si>
  <si>
    <t>2.2. Расчет расходов на уплату водного налога при использовании водного объекта, за исключением забора воды</t>
  </si>
  <si>
    <t xml:space="preserve">2.2.1. Расчет расходов на уплату водного налога при использовании водного объекта, за исключением забора воды на 20__ год (на текущий финансовый год) </t>
  </si>
  <si>
    <t>2.3. Расчет расходов на уплату транспортного налога</t>
  </si>
  <si>
    <t>2.4. Расчет объема расходов на уплату иных налогов и сборов</t>
  </si>
  <si>
    <t>2.6. Расчет расходов на обязательные платежи и сборы, уплачиваемые за пределами территории Российской Федерации, в иностранной валюте</t>
  </si>
  <si>
    <t>2.7. Расчет расходов на иные платежи</t>
  </si>
  <si>
    <t>2. Расчет расходов на оплату труда</t>
  </si>
  <si>
    <t>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</si>
  <si>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>Расходы на денежное довольствие военнослужащих</t>
  </si>
  <si>
    <t>Расходы на денежное довольствие сотрудников, имеющих специальные звания</t>
  </si>
  <si>
    <t>Категория получателей премий</t>
  </si>
  <si>
    <t>Расходы на выплату премий за достижения в области культуры, искусства, образования, науки и техники, в иных областях</t>
  </si>
  <si>
    <t>Расходы на поощрительные выплаты спортсменам-победителям и призерам спортивных соревнований</t>
  </si>
  <si>
    <t>Категория получателей выплаты</t>
  </si>
  <si>
    <t>Категория получателей грантов</t>
  </si>
  <si>
    <t>1. Расчет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</si>
  <si>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1. Расчет выплат в части расходов по уплате иных платежей</t>
  </si>
  <si>
    <t>2. Расчет расходов на уплату иных платежей</t>
  </si>
  <si>
    <t>Расходы на уплату членских взносов</t>
  </si>
  <si>
    <t>Расходы на уплату целевых взносов</t>
  </si>
  <si>
    <t>Расходы на уплату добровольных взносов</t>
  </si>
  <si>
    <t>2.1. Расчет расходов на уплату членских взносов в международные организации</t>
  </si>
  <si>
    <t>2.3. Расчет расходов на уплату добровольных взносов в международные организации</t>
  </si>
  <si>
    <t>Расходы на приобретение объектов недвижимого имущества</t>
  </si>
  <si>
    <t>2. Расчет расходов на приобретения объектов недвижимого имущества</t>
  </si>
  <si>
    <t>2.1. Расчет численности состава и фонда денежного довольствия военнослужащих</t>
  </si>
  <si>
    <t>2.1.1. Расчет численности состава и фонда денежного довольствия военнослужащих на  20__ год (на текущий финансовый год)</t>
  </si>
  <si>
    <t>2.1.2. Расчет численности состава и фонда денежного довольствия военнослужащих на  20__ год (на первый год планового периода)</t>
  </si>
  <si>
    <t>2.1.3. Расчет численности состава и фонда денежного довольствия военнослужащих на  20__ год (на второй год планового периода)</t>
  </si>
  <si>
    <t>2.2. Расчет численности состава и фонда денежного довольствия сотрудников, имеющих специальные звания</t>
  </si>
  <si>
    <t>2.2.1. Расчет численности состава и фонда денежного довольствия сотрудников, имеющих специальные звания, на 20__ год (на текущий финансовый год)</t>
  </si>
  <si>
    <t>2.2.2. Расчет численности состава и фонда денежного довольствия сотрудников, имеющих специальные звания, на 20__ год (на первый год планового периода)</t>
  </si>
  <si>
    <t>2.2.3. Расчет численности состава и фонда денежного довольствия сотрудников, имеющих специальные звания, на 20__ год (на второй год планового периода)</t>
  </si>
  <si>
    <t>2.3. Расчет расходов на оплату труда стажеров</t>
  </si>
  <si>
    <t>Основной фонд оплаты труда стажеров
(гр.3 х гр.4 х гр.5)</t>
  </si>
  <si>
    <t>Фонд денежного оплаты труда стажеров
(гр.6 + гр.7 + 
гр.8)</t>
  </si>
  <si>
    <t>2.3.1. Расчет расходов на оплату труда стажеров на 20__ год (на текущий финансовый год)</t>
  </si>
  <si>
    <t>2.3.2. Расчет расходов на оплату труда стажеров на 20__ год (на первый год планового периода)</t>
  </si>
  <si>
    <t>2.3.3. Расчет расходов на оплату труда стажеров на 20__ год  (на второй год планового периода)</t>
  </si>
  <si>
    <t>2.1. Расчет расходов на выплату стипендий</t>
  </si>
  <si>
    <t>2.1.1. Расчет расходов на выплату стипендий на 20__ год (на текущий финансовый год)</t>
  </si>
  <si>
    <t>2.1.3. Расчет расходов на выплату стипендий на 20__ год (на второй год планового периода)</t>
  </si>
  <si>
    <t>2.2. Расчет расходов на осуществление иных расходов на социальную поддержку обучающихся за счет средств стипендиального фонда</t>
  </si>
  <si>
    <t>2.2.1. Расчет расходов на осуществление иных расходов на социальную поддержку обучающихся за счет средств стипендиального фонда на 20__ год (на текущий финансовый год)</t>
  </si>
  <si>
    <t>2.2.2. Расчет расходов на осуществление иных расходов на социальную поддержку обучающихся за счет средств стипендиального фонда на 20__ год  (на первый год планового периода)</t>
  </si>
  <si>
    <t>2.2.3. Расчет расходов на осуществление иных расходов на социальную поддержку обучающихся за счет средств стипендиального фонда на 20__ год (на второй год планового периода)</t>
  </si>
  <si>
    <t>Компенсации работникам расходов найму жилого помещения в период командирования, всего</t>
  </si>
  <si>
    <t>Плата за загрязнение окружающей среды, всего</t>
  </si>
  <si>
    <t>2.3. Расчет расходов на выплаты поощрительного, стимулирующего характера, в том числе вознаграждения по итогам работы за год, премии</t>
  </si>
  <si>
    <t>2.1.3. Расчет суточных при служебных командировках работников бюджетных и автономных учреждений на территории Российской Федерации</t>
  </si>
  <si>
    <t>2.2.3. Расчет суточных в иностранной валюте при служебных командировках работников на территории иностранных государств</t>
  </si>
  <si>
    <t>2.2.7. Расчет иных расходов при служебных командировках работников на территории иностранных государств</t>
  </si>
  <si>
    <t>2.2.8. Справочно: курс иностранной валюты к рублю Российской Федерации, учтенный при расчете объема затрат</t>
  </si>
  <si>
    <t>2. Расчет расходов на стипендии и иных расходов социальную поддержку обучающихся за счет средств стипендиального фонда</t>
  </si>
  <si>
    <t>Платежи, связанные с обслуживанием долговых обязательств, всего</t>
  </si>
  <si>
    <t>Обязательные платежи и сборы, уплачиваемые за пределами территории Российской Федерации, в иностранной валюте, всего</t>
  </si>
  <si>
    <t>Иные платежи, всего</t>
  </si>
  <si>
    <t>2. Расчет расходов на уплату взносов в международные организации</t>
  </si>
  <si>
    <t>2.2. Расчет расходов на уплату целевых взносов в международные организации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</si>
  <si>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учреждения, всего</t>
  </si>
  <si>
    <t>2. Расчет расходов в целях обеспечения реализации соглашений по обязательствам перед иностранными государствами и международными организациями</t>
  </si>
  <si>
    <t>Предмет соглашения</t>
  </si>
  <si>
    <t>Пособия, компенсации 
и иные социальные выплаты гражданам, всего</t>
  </si>
  <si>
    <t>2.1. Расчет расходов на выплату премий за достижения в области культуры, искусства, образования, науки и техники, в иных областях</t>
  </si>
  <si>
    <t>2.2. Расчет расходов на поощрительные выплаты спортсменам-победителям и призерам спортивных соревнований</t>
  </si>
  <si>
    <t>2.3. Расчет расходов на предоставление грантов физическим лицам</t>
  </si>
  <si>
    <t xml:space="preserve">2. Расчет расходов в части уплаты налога на имущество организаций и земельного налога </t>
  </si>
  <si>
    <t>Наименование 
гранта</t>
  </si>
  <si>
    <t>Цель предоставления гранта</t>
  </si>
  <si>
    <t>Расходы на предоставление грантов</t>
  </si>
  <si>
    <t>Расходы на исполнение судебных актов и мировых соглашений по возмещению вреда, причиненного в результате деятельности учреждения</t>
  </si>
  <si>
    <t>1. Расчет выплат по исполнению судебных актов</t>
  </si>
  <si>
    <t>Перечисление средств в рамках финансового обеспечения выполнения государственного (муниципального) задания, всего</t>
  </si>
  <si>
    <t>Прочие перечисления  денежных средств в рамках взаиморасчетов 
 между учреждением и обособленным подразделением, всего</t>
  </si>
  <si>
    <t>цена, 
руб/ед</t>
  </si>
  <si>
    <t>2.1. Расчет выплат на приобретение векселей</t>
  </si>
  <si>
    <t>2.3. Расчет выплат на приобретение иных ценных бумаг (кроме акций)</t>
  </si>
  <si>
    <t>2.2. Расчет выплат на приобретение облигаций</t>
  </si>
  <si>
    <t>Выплаты на приобретение облигаций</t>
  </si>
  <si>
    <t>Выплаты на приобретение иных ценных бумаг (кроме акций)</t>
  </si>
  <si>
    <t>Выбытия денежных средств в целях вложений в векселя, облигации и иные ценные бумаги (кроме акций)</t>
  </si>
  <si>
    <t>Выплаты на приобретение векселей</t>
  </si>
  <si>
    <t>Выплаты в целях приобретения акций</t>
  </si>
  <si>
    <t>Выплаты в целях приобретения доли в уставном капитале</t>
  </si>
  <si>
    <t>Выплаты в целях приобретения иных форм участия в капитале</t>
  </si>
  <si>
    <t>2.1. Расчет выплат в целях приобретения акций</t>
  </si>
  <si>
    <t>2.3. Расчет выплат в целях приобретения иных форм участия в капитале</t>
  </si>
  <si>
    <t>2.2. Расчет выплат в целях приобретения доли в уставном капитале</t>
  </si>
  <si>
    <t>Возврат полученных ссуд, кредитов (заимствований)</t>
  </si>
  <si>
    <t>Выплаты по предоставлению ссуд, кредитов (заимствований)</t>
  </si>
  <si>
    <t>2. Расчет выплат по предоставлению ссуд, кредитов (заимствований)</t>
  </si>
  <si>
    <t>Категория получателей</t>
  </si>
  <si>
    <t>1. Расчет выплат военнослужащим и сотрудникам, имеющим специальные звания, зависящие от размера денежного довольствия</t>
  </si>
  <si>
    <t>2. Расчет расходов на выплаты военнослужащим и сотрудникам, имеющим специальные звания, зависящие от размера денежного довольствия</t>
  </si>
  <si>
    <t>Прочие налоги, уменьшающие доход, всего</t>
  </si>
  <si>
    <t>Налог на добавленную стоимость</t>
  </si>
  <si>
    <t>Налог на прибыль</t>
  </si>
  <si>
    <t>Налоги, объектом налогообложения для которых являются доходы (прибыль) учреждения</t>
  </si>
  <si>
    <t>1. Расчет выплат на уплату налогов,  объектом налогообложения для которых являются доходы (прибыль) учреждения</t>
  </si>
  <si>
    <t>2.1. Детализированный расчет численности состава и фонда денежного довольствия военнослужащих</t>
  </si>
  <si>
    <t xml:space="preserve">обязательства, подлежащие исполнению за пределами планового периода </t>
  </si>
  <si>
    <t>Сумма (гр.23)</t>
  </si>
  <si>
    <t>Сумма
 (гр.23)</t>
  </si>
  <si>
    <t>объем расходных обязательств, подлежащих 
исполнению за пределами планового периода</t>
  </si>
  <si>
    <t xml:space="preserve">  размер 
выплаты
на 1 человека 
в год</t>
  </si>
  <si>
    <t>2.2.4.2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первый год планового периода)</t>
  </si>
  <si>
    <t>средний размер выплаты на 1 человека</t>
  </si>
  <si>
    <t>2.2.4.1.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текущий финансовый год)</t>
  </si>
  <si>
    <t xml:space="preserve"> средний размер выплаты 
на 1 человека</t>
  </si>
  <si>
    <t>Категория получа-телей</t>
  </si>
  <si>
    <t>числен-ность получа-телей выплаты, чел</t>
  </si>
  <si>
    <t>2.1. Расчет расходов на предоставление грантов  в форме субсидий</t>
  </si>
  <si>
    <t>2. Расчет расходов на предоставление грантов в форме субсидий</t>
  </si>
  <si>
    <t>0004</t>
  </si>
  <si>
    <t>0005</t>
  </si>
  <si>
    <t>КОДЫ</t>
  </si>
  <si>
    <t>от «__» __________________ 20__г.</t>
  </si>
  <si>
    <t>Дата</t>
  </si>
  <si>
    <t>по Сводному
 реестру</t>
  </si>
  <si>
    <t>ИНН</t>
  </si>
  <si>
    <t>КПП</t>
  </si>
  <si>
    <t>Объем финансового обеспечения, всего</t>
  </si>
  <si>
    <t xml:space="preserve">за счет субсидии, предоставленной на финансовое обеспечение 
выполнения государственного задания </t>
  </si>
  <si>
    <t>Расходы на выплаты стипендий</t>
  </si>
  <si>
    <t>2.1.2. Расчет расходов на выплату стипендий  на 20__ год  (на первый год планового периода)</t>
  </si>
  <si>
    <t>числен-ность получате-лей выплаты, чел</t>
  </si>
  <si>
    <t>Расходы на выплаты военнослужащим и сотрудникам, имеющим специальные звания, зависящие от размера денежного довольствия</t>
  </si>
  <si>
    <t>Расходы на предоставление грантов физическим лицам</t>
  </si>
  <si>
    <t>Установленная численность, чел</t>
  </si>
  <si>
    <t>в рублевом эквиваленте
(гр.10 х курс валюты)</t>
  </si>
  <si>
    <t>Справочно: 
численность человек, проездные 
билеты которым приобретаются по льготным тарифам</t>
  </si>
  <si>
    <t>по выплатам</t>
  </si>
  <si>
    <t>компенсационного характера</t>
  </si>
  <si>
    <t>стимулирующего характера</t>
  </si>
  <si>
    <t>в рублевом эквиваленте
(гр.11 х курс валюты)</t>
  </si>
  <si>
    <t>в рублевом эквиваленте
(гр.11 х  курс валюты)</t>
  </si>
  <si>
    <t>в рублевом эквиваленте
(гр.11  х курс валюты)</t>
  </si>
  <si>
    <t>в рублевом эквиваленте
(гр.11 / курс валюты)</t>
  </si>
  <si>
    <t>в рублевом эквиваленте
(гр.10 / курс валюты)</t>
  </si>
  <si>
    <t>Итого планируемых выплат на оплату труда
(стр. 0100 - стр. 0200 + стр. 0300  - стр. 0400 + стр. 0500)</t>
  </si>
  <si>
    <t>Итого планируемых выплат  денежного довольствия военнослужащих и сотрудников, имеющих специальные звания  
(стр. 0100 - стр. 0200 + стр. 0300 - стр. 0400 + стр. 0500)</t>
  </si>
  <si>
    <t>Итого планируемых выплат военнослужащим и сотрудникам, имеющим специальные звания, зависящие от размера денежного довольствия  
(стр. 0100 - стр. 0200 + стр. 0300 - стр. 0400 + стр. 0500)</t>
  </si>
  <si>
    <t>за счет целевой субсидии</t>
  </si>
  <si>
    <t>в том числе недвижимое имущество</t>
  </si>
  <si>
    <t>Код 
налоговой льготы 
(в виде понижения налоговой ставки)</t>
  </si>
  <si>
    <t>Код по ОКТМО муниципального образования, на территории которого расположен земельный участок (доля земельного участка)</t>
  </si>
  <si>
    <t>Дата и номер документа на водопользование</t>
  </si>
  <si>
    <t>Транспортное средство</t>
  </si>
  <si>
    <t>код вида</t>
  </si>
  <si>
    <t xml:space="preserve">освобождения от налогообложения </t>
  </si>
  <si>
    <t>за счет субсидий, предоставленных из федерального бюджета:</t>
  </si>
  <si>
    <t>3. Справочно: детализированный расчет расходов на закупку товаров, работ, услуг по кодам классификации операций сектора государственного управления</t>
  </si>
  <si>
    <t>Итого планируемых выплат по страховым взносам на обязательное социальное страхование 
(стр. 0100 - стр. 0200 + стр. 0300 - стр. 0400 + стр. 0500)</t>
  </si>
  <si>
    <t>Кредиторская задолженность по уплате иных платежей на конец года</t>
  </si>
  <si>
    <t>количество</t>
  </si>
  <si>
    <t>Код 
по КОСГУ</t>
  </si>
  <si>
    <t>из них: 
административно-управленческий персонал, всего</t>
  </si>
  <si>
    <t xml:space="preserve">Код стро-ки </t>
  </si>
  <si>
    <t>в том числе:
компенсация работникам расходов по проезду к месту командировки и обратно при командировании на территории иностранных государств</t>
  </si>
  <si>
    <t>Возмещение работникам (сотрудникам) расходов, связанных со служебными командировками на территории Российской Федерации, всего</t>
  </si>
  <si>
    <t>Возмещение работникам (сотрудникам) расходов, связанных со служебными командировками на территории иностранных государств, всего</t>
  </si>
  <si>
    <t>Код 
стро-ки</t>
  </si>
  <si>
    <t>2.2.2.1. Расчет компенсации работникам расходов по найму жилого помещения в период командирования на территории иностранных государств 
на 20__ год (на текущий финансовый год)</t>
  </si>
  <si>
    <t>2.2.2.3. Расчет компенсации работникам расходов по найму жилого помещения в период командирования на территории иностранных государств 
на 20__ год (на второй год планового периода)</t>
  </si>
  <si>
    <t>2.2.3.1. Расчет суточных в иностранной валюте при служебных командировках работников на территории иностранных государств 
на 20__ год (на текущий финансовый год)</t>
  </si>
  <si>
    <t>Код стр-оки</t>
  </si>
  <si>
    <t>Код стро-ки</t>
  </si>
  <si>
    <t xml:space="preserve">с применением пониженных тарифов на обязательное социальное страхование на случай временной нетрудоспособности и в связи с материнством, всего </t>
  </si>
  <si>
    <t xml:space="preserve">с применением пониженного тарифа страховых взносов на обязательное медицинское страхование, всего </t>
  </si>
  <si>
    <t>Дебиторская задолженность  на конец года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</si>
  <si>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19</t>
    </r>
  </si>
  <si>
    <t>1. Расчет выплат стипендий</t>
  </si>
  <si>
    <t>Итого планируемых социальных выплат гражданам 
(стр. 0300 + стр. 0100 - стр. 0200 - стр. 0400 + стр. 0500)</t>
  </si>
  <si>
    <t>Иные расходы на социальную поддержку обучающихся за счет средств стипендиального фонда</t>
  </si>
  <si>
    <t xml:space="preserve">Категория получателей </t>
  </si>
  <si>
    <t>1. Расчет расходов на иные выплаты населению</t>
  </si>
  <si>
    <t>Расходы на иные выплаты населению</t>
  </si>
  <si>
    <t>1. Расчет выплат премий и грантов</t>
  </si>
  <si>
    <t>Расходы на выплату премий и грантов</t>
  </si>
  <si>
    <t>Итого планируемых иных выплат персоналу 
(стр. 0100 - стр. 0200 + стр. 0300 - стр. 0400 + стр. 0500)</t>
  </si>
  <si>
    <t>Итого планируемых выплат на уплату налога на имущество организаций и земельного налога  
(стр. 0300 + стр. 0100 - стр. 0200 - стр. 0400 + стр. 0500)</t>
  </si>
  <si>
    <t>1. Расчет выплат на уплату налога на имущество организаций и земельного налога</t>
  </si>
  <si>
    <t>Коэффициент льготы (Кл)</t>
  </si>
  <si>
    <t>Исчисленная сумма налога</t>
  </si>
  <si>
    <r>
      <rPr>
        <vertAlign val="superscript"/>
        <sz val="8"/>
        <color theme="1"/>
        <rFont val="Times New Roman"/>
        <family val="1"/>
        <charset val="204"/>
      </rPr>
      <t>33</t>
    </r>
    <r>
      <rPr>
        <sz val="8"/>
        <color theme="1"/>
        <rFont val="Times New Roman"/>
        <family val="1"/>
        <charset val="204"/>
      </rPr>
      <t xml:space="preserve"> Формируется по элементу вида расходов классификации расходов бюджетов 131 «Денежное довольствие военнослужащих и сотрудников, имеющих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</si>
  <si>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</si>
  <si>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35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</si>
  <si>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</si>
  <si>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38</t>
    </r>
  </si>
  <si>
    <r>
      <rPr>
        <vertAlign val="superscript"/>
        <sz val="8"/>
        <color theme="1"/>
        <rFont val="Times New Roman Cyr"/>
        <charset val="204"/>
      </rPr>
      <t>36</t>
    </r>
    <r>
      <rPr>
        <sz val="8"/>
        <color theme="1"/>
        <rFont val="Times New Roman Cyr"/>
        <charset val="204"/>
      </rPr>
      <t xml:space="preserve"> Формируется по элементу вида расходов классификации расходов бюджетов 133 «Расходы на выплаты военнослужащим и сотрудникам, имеющим специальные звания, зависящие от размера денежного довольствия»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</si>
  <si>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</si>
  <si>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41</t>
    </r>
  </si>
  <si>
    <r>
      <t xml:space="preserve"> Обоснования (расчеты) плановых показателей по выплатам стипендий</t>
    </r>
    <r>
      <rPr>
        <b/>
        <vertAlign val="superscript"/>
        <sz val="10"/>
        <rFont val="Times New Roman Cyr"/>
        <charset val="204"/>
      </rPr>
      <t>42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</si>
  <si>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</si>
  <si>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44</t>
    </r>
  </si>
  <si>
    <r>
      <t xml:space="preserve"> Обоснования (расчеты) плановых показателей по выплатам премий и грантов</t>
    </r>
    <r>
      <rPr>
        <b/>
        <vertAlign val="superscript"/>
        <sz val="10"/>
        <rFont val="Times New Roman Cyr"/>
        <family val="1"/>
        <charset val="204"/>
      </rPr>
      <t>45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</si>
  <si>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45</t>
    </r>
    <r>
      <rPr>
        <sz val="8"/>
        <rFont val="Times New Roman"/>
        <family val="1"/>
        <charset val="204"/>
      </rPr>
      <t xml:space="preserve"> Формируется по элементу вида расходов 350 «Премии и гранты»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</si>
  <si>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</si>
  <si>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47</t>
    </r>
  </si>
  <si>
    <r>
      <t xml:space="preserve"> Обоснования (расчеты) плановых показателей по иным выплатам населению</t>
    </r>
    <r>
      <rPr>
        <b/>
        <vertAlign val="superscript"/>
        <sz val="10"/>
        <rFont val="Times New Roman Cyr"/>
        <family val="1"/>
        <charset val="204"/>
      </rPr>
      <t>48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</si>
  <si>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 xml:space="preserve">48 </t>
    </r>
    <r>
      <rPr>
        <sz val="8"/>
        <rFont val="Times New Roman"/>
        <family val="1"/>
        <charset val="204"/>
      </rPr>
      <t>Формируется по элементу вида расходов 360 «Иные выплаты населению»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</si>
  <si>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49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</si>
  <si>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50</t>
    </r>
  </si>
  <si>
    <r>
      <rPr>
        <vertAlign val="superscript"/>
        <sz val="8"/>
        <rFont val="Times New Roman Cyr"/>
        <charset val="204"/>
      </rPr>
      <t>51</t>
    </r>
    <r>
      <rPr>
        <sz val="8"/>
        <rFont val="Times New Roman Cyr"/>
        <family val="1"/>
        <charset val="204"/>
      </rPr>
      <t xml:space="preserve"> Формируется по элементу вида расходов 851 «Уплата налога на имущество организаций и земельного налога»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</si>
  <si>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42</t>
    </r>
    <r>
      <rPr>
        <sz val="8"/>
        <rFont val="Times New Roman"/>
        <family val="1"/>
        <charset val="204"/>
      </rPr>
      <t xml:space="preserve"> Формируется по элементу вида расходов 340 «Стипендии» классификации расходов бюджетов.</t>
    </r>
  </si>
  <si>
    <t>1. Расчет выплат на уплату прочих налогов, сборов</t>
  </si>
  <si>
    <t>2. Расчет расходов на уплату прочих налогов, сборов</t>
  </si>
  <si>
    <t xml:space="preserve">Водный налог при заборе воды из водного объекта </t>
  </si>
  <si>
    <t>Расходы на уплату прочих налогов, сборов</t>
  </si>
  <si>
    <t>Итого планируемых выплат по уплате прочих налогов, сборов  
(стр. 0300 + стр.0100 - стр.0200 - стр. 0400 + стр. 0500)</t>
  </si>
  <si>
    <t>Водный налог при использовании водного объекта, за исключением забора воды</t>
  </si>
  <si>
    <t>Транспортный налог</t>
  </si>
  <si>
    <t>Государственая пошлина</t>
  </si>
  <si>
    <t>Иные налоги, сборов (включаемые в состав расходов) в бюджеты бюджетной системы Российской Федерации</t>
  </si>
  <si>
    <t xml:space="preserve">лицензия </t>
  </si>
  <si>
    <t xml:space="preserve">договор </t>
  </si>
  <si>
    <t>дата</t>
  </si>
  <si>
    <t>номер</t>
  </si>
  <si>
    <t>дата 
снятия 
с учета</t>
  </si>
  <si>
    <t>наименование 
(марка)</t>
  </si>
  <si>
    <t>уменьшения суммы налога, 
подлежащей уплате в бюджет</t>
  </si>
  <si>
    <t>снижения 
налоговой ставки</t>
  </si>
  <si>
    <t>Код
 строки</t>
  </si>
  <si>
    <t>Код по ОКТМО субъекта Российской Федерации</t>
  </si>
  <si>
    <t>Код по ОКТМО, по которому подлежит уплата иных налогов, сборов</t>
  </si>
  <si>
    <t>Код ОКТМО, по которому подлежит уплате государственная пошлина</t>
  </si>
  <si>
    <t>Код
по КОСГУ</t>
  </si>
  <si>
    <r>
      <rPr>
        <b/>
        <sz val="10"/>
        <color theme="1"/>
        <rFont val="Times New Roman"/>
        <family val="1"/>
        <charset val="204"/>
      </rPr>
      <t>Итого по объектам</t>
    </r>
    <r>
      <rPr>
        <b/>
        <strike/>
        <sz val="10"/>
        <color theme="1"/>
        <rFont val="Times New Roman"/>
        <family val="1"/>
        <charset val="204"/>
      </rPr>
      <t xml:space="preserve"> </t>
    </r>
  </si>
  <si>
    <t>2.1. Расчет расходов на приобретения объектов недвижимого имущества по объектам</t>
  </si>
  <si>
    <t>Итого выплат на осуществление капитальных вложений  в части приобретения объектов недвижимого имущества 
(стр. 0300 + стр. 0100 - стр. 0200 - стр. 0400 + стр. 0500)</t>
  </si>
  <si>
    <t>2.2. Сведения об объектах недвижимого имущества</t>
  </si>
  <si>
    <t>Год 
(планируемый год) 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договора (контракта) с единственным поставщиком (подрядчиком, исполнителем)</t>
  </si>
  <si>
    <t xml:space="preserve">код 
по ОК 034-2014 (КПЕС 2008) (ОКПД2)
</t>
  </si>
  <si>
    <t>за счет субсидий, предоставленных 
из федерального бюджета
на осуществление капитальных вложений</t>
  </si>
  <si>
    <t>за счет субсидий, предоставленных 
из федерального бюджета:</t>
  </si>
  <si>
    <t>в соответствии с Федеральным законом № 223-ФЗ</t>
  </si>
  <si>
    <t>Код по ОКПД2</t>
  </si>
  <si>
    <t>Наименование 
единицы измерения</t>
  </si>
  <si>
    <t>Код по КОСГУ</t>
  </si>
  <si>
    <t>Товар, работа, услуга</t>
  </si>
  <si>
    <t>Кредиторская задолженность  на конец  года</t>
  </si>
  <si>
    <t>Итого планируемых выплат по уплате иных платежей 
(стр. 0300 + стр. 0100 - стр. 0200 - стр. 0400 + стр. 0500)</t>
  </si>
  <si>
    <t>Итого планируемых выплат грантов 
(стр. 0300 + стр. 0100 - стр. 0200 - стр. 0400 + стр. 0500)</t>
  </si>
  <si>
    <t>1. Расчет выплат на предоставление грантов</t>
  </si>
  <si>
    <t>Дебиторская  задолженность на начало года</t>
  </si>
  <si>
    <t>Дебиторская  задолженность на конец года</t>
  </si>
  <si>
    <t>Итого планируемых выплат персоналу,  привлекаемому согласно законодательству для выполнения отдельных полномочий 
(стр. 0300 + стр. 0100 - стр. 0200 - стр. 0400 + стр. 0500)</t>
  </si>
  <si>
    <t>Компенсации работникам расходов по найму жилого помещения в период командирования, всего</t>
  </si>
  <si>
    <t>Выплата суточных при служебных командировках работникам учреждений на территории Российской Федерации, всего</t>
  </si>
  <si>
    <t>2.1.3.3. Расчет суточных при служебных командировках работникам учреждения на территории Российской Федерации на 20__ год (на второй год планового периода)</t>
  </si>
  <si>
    <t>Расходы на уплату взносов в международные организации</t>
  </si>
  <si>
    <t>1.2. Расчет расходов на уплату взносов в международные организации</t>
  </si>
  <si>
    <t>Итого планируемых выплат в части взносов в международные организации 
(стр. 0300 + стр. 0100 - стр. 0200 - стр. 0400 + стр. 0500)</t>
  </si>
  <si>
    <t>1. Расчет выплат в целях обеспечения реализации соглашений с правительствами иностранных государств и международными организациями</t>
  </si>
  <si>
    <t>Расходы в целях обеспечения реализации соглашений с правительствами иностранных государств и международными организациями</t>
  </si>
  <si>
    <t>Итого планируемых выплат в целях обеспечения реализации соглашений с правительствами иностранных государств и международными организациями (стр. 0300 + стр. 0100 - стр. 0200 - стр. 0400 + стр. 0500)</t>
  </si>
  <si>
    <t xml:space="preserve">2.2.1.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</si>
  <si>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</si>
  <si>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Итого планируемых выплат по исполнению судебных актов
(стр. 0300 + стр. 0100 - стр. 0200 - стр. 0400 + стр. 0500)</t>
  </si>
  <si>
    <t>2.2.1.1. Расчет компенсации работникам (сотрудникам)  расходов по проезду к месту командировки и обратно при командировании на территории иностранных государств на 20__ год (на текущий финансовый год)</t>
  </si>
  <si>
    <t>2.2.2. Расчет компенсации работникам расходов по найму жилого помещения в период командирования на территории иностранных государств</t>
  </si>
  <si>
    <t>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акта, всего</t>
  </si>
  <si>
    <t>2. Расчет расходов по исполнению судебных актов</t>
  </si>
  <si>
    <t>2.1. Расчет расходов на исполнение судебных актов и мировых соглашений по возмещению вреда, причиненного в результате деятельности учреждения</t>
  </si>
  <si>
    <t>2.2. Расчет расходов на внесение на депозитный счет арбитражного суда денежных сумм, необходимых для оплаты судебных издержек, осуществляемое на основании соответствующего судебного акта</t>
  </si>
  <si>
    <t>Дебиторская задолженность по излишне уплаченным иным платежам (сумма излишне уплаченных иных платежей) а конец года</t>
  </si>
  <si>
    <t>2.2.3.3. Расчет суточных в иностранной валюте при служебных командировках работников на территории иностранных государств 
на 20__ год (на второй год планового периода)</t>
  </si>
  <si>
    <t>2.2.4. Расчет расходов на оформление обязательной медицинской страховки при служебных командировках работников на территории иностранных государств</t>
  </si>
  <si>
    <t>2.2.4.3. Расчет расходов на оформление обязательной медицинской страховки при служебных командировках работников на территории иностранных государств на 20__ год (на второй год планового периода)</t>
  </si>
  <si>
    <t>среднее количест-во выплат в год, ед</t>
  </si>
  <si>
    <t>2.4.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</t>
  </si>
  <si>
    <t>2.4.1.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текущий финансовый год)</t>
  </si>
  <si>
    <t>Компенсация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семей, всего</t>
  </si>
  <si>
    <t>2.8. Иные расходы на осуществление выплат персоналу, за исключением фонда оплаты труда</t>
  </si>
  <si>
    <t>2.1.2.1. Расчет компенсации работникам расходов по найму жилого помещения в период командирования на 20__ год (на очередной финансовый год)</t>
  </si>
  <si>
    <t>2.4.2.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первый год планового периода)</t>
  </si>
  <si>
    <t>2.4.3. Расчет выплат на компенсацию расходов на оплату стоимости проезда и провоза багажа к месту использования отпуска и обратно для лиц, работающих в районах Крайнего Севера и приравненных к ним местностях, и членов их семей на 20__ год (на второй год планового периода)</t>
  </si>
  <si>
    <t>Расходы на закупку товаров, работ, услуг</t>
  </si>
  <si>
    <t>1. Расчет выплат на осуществление капитальных вложений в части приобретения объектов недвижимого имущества</t>
  </si>
  <si>
    <t>1. Расчет выплат на осуществление капитальных вложений  осуществление капитальных вложений в части строительства (реконструкции) объектов недвижимого имущества</t>
  </si>
  <si>
    <t>Итого планируемых выплат на капитальное строительство (реконструкция) объектов недвижимости (стр. 0300 + стр. 0100 - стр. 0200 - стр. 0400 + стр. 0500)</t>
  </si>
  <si>
    <t>Итого планируемых выплат на уплату налогов,  объектом налогообложения для которых являются доходы (прибыль) учреждения
(стр. 0300 + стр. 0100 - стр. 0200 - стр. 0400 + стр. 0500)</t>
  </si>
  <si>
    <t>2. Расчет налогов, объектом налогообложения для которых являются доходы (прибыль) учреждения</t>
  </si>
  <si>
    <t>с применением пониженных тарифов страховых взносов на обязательное пенсионное страхование для отдельных категорий плательщиков, всего</t>
  </si>
  <si>
    <t xml:space="preserve">с применением дополнительных тарифов страховых взносов на обязательное пенсионное страхование для отдельных категорий плательщиков, всего </t>
  </si>
  <si>
    <t>в том числе: 
страховые взносы на обязательное социальное страхование на случай временной нетрудоспособности и в связи с материнством по тарифу 2,9 %</t>
  </si>
  <si>
    <t>1. Расчет прочих выплат</t>
  </si>
  <si>
    <t>2. Расчет прочих выплат</t>
  </si>
  <si>
    <t>1. Расчет выбытий денежных средств в целях вложения в векселя, облигации и иные ценные бумаги (кроме акций)</t>
  </si>
  <si>
    <t>Дебиторская задолженность по  расчетам на конец года</t>
  </si>
  <si>
    <t>Расходы на денежное довольствие военнослужащих и сотрудников, имеющих специальные звания</t>
  </si>
  <si>
    <t>в том числе: 
офицеры, всего</t>
  </si>
  <si>
    <t>Дебиторская задолженность конец года</t>
  </si>
  <si>
    <r>
      <t>Обоснования (расчеты) расходов на выплаты военнослужащим и сотрудникам, имеющим специальные звания, зависящие от размера денежного довольствия,</t>
    </r>
    <r>
      <rPr>
        <b/>
        <vertAlign val="superscript"/>
        <sz val="10"/>
        <rFont val="Times New Roman Cyr"/>
        <family val="1"/>
        <charset val="204"/>
      </rPr>
      <t>36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</si>
  <si>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 Расчет социальных выплат гражданам</t>
  </si>
  <si>
    <r>
      <t>Обоснования (расчеты) плановых показателей по социальным выплатам гражданам, кроме публичных нормативных обязательств,</t>
    </r>
    <r>
      <rPr>
        <b/>
        <vertAlign val="superscript"/>
        <sz val="10"/>
        <rFont val="Times New Roman"/>
        <family val="1"/>
        <charset val="204"/>
      </rPr>
      <t>39</t>
    </r>
    <r>
      <rPr>
        <b/>
        <sz val="10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</si>
  <si>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39</t>
    </r>
    <r>
      <rPr>
        <sz val="8"/>
        <rFont val="Times New Roman"/>
        <family val="1"/>
        <charset val="204"/>
      </rPr>
      <t xml:space="preserve"> Формируется по элементу вида расходов 321 «Пособия, компенсации и иные социальные выплаты гражданам, кроме публичных нормативных обязательств» классификации расходов бюджетов.</t>
    </r>
  </si>
  <si>
    <t>Наимено-вание единицы измерения</t>
  </si>
  <si>
    <r>
      <rPr>
        <vertAlign val="superscript"/>
        <sz val="8"/>
        <rFont val="Times New Roman Cyr"/>
        <charset val="204"/>
      </rPr>
      <t>49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</si>
  <si>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 Cyr"/>
        <charset val="204"/>
      </rPr>
      <t>50</t>
    </r>
    <r>
      <rPr>
        <sz val="8"/>
        <rFont val="Times New Roman Cyr"/>
        <family val="1"/>
        <charset val="204"/>
      </rPr>
      <t xml:space="preserve"> Детализируется показатель строки 0300 «Расходы на иные выплаты населению» таблицы 1 «Расчет расходов на иные выплаты населению».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</si>
  <si>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 xml:space="preserve"> 29</t>
    </r>
    <r>
      <rPr>
        <sz val="8"/>
        <rFont val="Times New Roman"/>
        <family val="1"/>
        <charset val="204"/>
      </rPr>
      <t xml:space="preserve"> Указываются страховые тарифы, установленные главой 34 Налогового кодекса Российской Федерации (часть вторая) от 5 августа 2000 г. № 117-ФЗ (Собрание законодательства Российской Федерации, 2000, № 32, ст. 3340; 2016, № 27, ст. 4176) (далее – Налоговый кодекс).</t>
    </r>
  </si>
  <si>
    <t xml:space="preserve">Налоговая льгота в виде доли необлагаемой площади земельного участка 
(п. 2 ст. 387 Налогового кодекса) </t>
  </si>
  <si>
    <t xml:space="preserve"> освобождения от налогообложения 
(п. 2 ст. 387 Налогового кодекса)</t>
  </si>
  <si>
    <t>уменьшения суммы налога 
(п. 2 ст. 387 Налогового кодекса)</t>
  </si>
  <si>
    <t>снижения налоговой ставки
(п. 2 ст. 387 Налогового кодекса)</t>
  </si>
  <si>
    <t>Объем воды, забранной из водного объекта, 
тыс. куб. м</t>
  </si>
  <si>
    <t>для налогоплательщиков
 при добычи подземных 
вод для реализации
 (п. 5 ст. 333.12 Налогового кодекса)</t>
  </si>
  <si>
    <t>для налоговых периодов (п. 1.1 ст. 333.12 Налогового кодекса)</t>
  </si>
  <si>
    <t>1. Расчет выбытий денежных средств в целях вложения в акции и иные финансовые инструменты</t>
  </si>
  <si>
    <t>Выбытия денежных средств в целях вложения  в акции и иные финансовые инструменты</t>
  </si>
  <si>
    <t>Итого планируемых выбытий денежных средств в целях вложений в векселя, облигации и иные ценные бумаги (кроме акций)
(стр. 0300 + стр. 0100 - стр. 0200 - стр. 0400 + стр. 0500)</t>
  </si>
  <si>
    <t>Итого планируемых выбытий  денежных средств в целях вложения  в акции и иные финансовые инструменты
(стр. 0300 + стр. 0100 - стр. 0200 - стр. 0400 + стр. 0500)</t>
  </si>
  <si>
    <t>2. Расчет  выбытий  денежных средств в целях вложения денежных средств в акции и иные финансовые инструменты</t>
  </si>
  <si>
    <r>
      <t xml:space="preserve">Наименование 
должности </t>
    </r>
    <r>
      <rPr>
        <vertAlign val="superscript"/>
        <sz val="10"/>
        <rFont val="Times New Roman"/>
        <family val="1"/>
        <charset val="204"/>
      </rPr>
      <t>21</t>
    </r>
  </si>
  <si>
    <t>1. Расчет выплат по предоставлению ссуд, кредитов (заимствований)</t>
  </si>
  <si>
    <t>1. Расчет выплат в целях возврата ссуд, кредитов (заимствований)</t>
  </si>
  <si>
    <t>Дебиторская задолженность на начало год</t>
  </si>
  <si>
    <t>2. Расчет выплат в целях возврата ссуд, кредитов (заимствований)</t>
  </si>
  <si>
    <t>Налоговая льгота в виде</t>
  </si>
  <si>
    <t>Налоговая льгота в виде доли необлагаемой площади земельного участка 
(п. 2 ст. 387 Налогового кодекса)</t>
  </si>
  <si>
    <t>освобождения от налогообложения 
(п. 2 ст. 387 Налогового кодекса)</t>
  </si>
  <si>
    <t>для налоговых периодов (п. 1.1 ст. 333.12 
Налогового кодекса)</t>
  </si>
  <si>
    <t>1. Расчет выплат на закупку товаров, работ, услуг</t>
  </si>
  <si>
    <r>
      <t xml:space="preserve">18 </t>
    </r>
    <r>
      <rPr>
        <sz val="8"/>
        <rFont val="Times New Roman Cyr"/>
        <family val="1"/>
        <charset val="204"/>
      </rPr>
      <t>Формируется по элементу вида расходов 111 «Фонд оплаты труда учреждений» классификации расходов бюджетов.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</si>
  <si>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в случаях, предусмотренных Порядком органа - учредителя.</t>
    </r>
  </si>
  <si>
    <r>
      <t>3. Справочно: аналитическое распределение по КОСГУ</t>
    </r>
    <r>
      <rPr>
        <b/>
        <vertAlign val="superscript"/>
        <sz val="10"/>
        <rFont val="Times New Roman Cyr"/>
        <charset val="204"/>
      </rPr>
      <t>20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</si>
  <si>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21</t>
    </r>
    <r>
      <rPr>
        <b/>
        <vertAlign val="subscript"/>
        <sz val="10"/>
        <rFont val="Times New Roman Cyr"/>
        <charset val="204"/>
      </rPr>
      <t xml:space="preserve"> </t>
    </r>
  </si>
  <si>
    <r>
      <t xml:space="preserve"> Обоснования (расчеты) плановых показателей иных выплат, за исключением фонда оплаты труда учреждения, 
для выполнения отдельных полномочий</t>
    </r>
    <r>
      <rPr>
        <b/>
        <vertAlign val="superscript"/>
        <sz val="10"/>
        <rFont val="Times New Roman Cyr"/>
        <family val="1"/>
        <charset val="204"/>
      </rPr>
      <t>22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</si>
  <si>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 Cyr"/>
        <charset val="204"/>
      </rPr>
      <t>22</t>
    </r>
    <r>
      <rPr>
        <sz val="8"/>
        <rFont val="Times New Roman Cyr"/>
        <charset val="204"/>
      </rPr>
      <t xml:space="preserve"> Формируется по элементу вида расходов 113 «Иные выплаты, за исключением фонда оплаты труда учреждений, лицам, привлекаемым согласно законодательству для выполнения отдельных полномочий»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</si>
  <si>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</si>
  <si>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24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</si>
  <si>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Формируется по элементу вида расходов 112 «Иные выплаты персоналу учреждений, за исключением фонда оплаты труда», 134 «Иные выплаты военнослужащим и сотрудникам, имеющим специальные звания»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</si>
  <si>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26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</si>
  <si>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27</t>
    </r>
  </si>
  <si>
    <r>
      <t>по тарифу</t>
    </r>
    <r>
      <rPr>
        <vertAlign val="superscript"/>
        <sz val="10"/>
        <rFont val="Times New Roman"/>
        <family val="1"/>
        <charset val="204"/>
      </rPr>
      <t>29</t>
    </r>
  </si>
  <si>
    <r>
      <t>в том числе: 
по тарифу</t>
    </r>
    <r>
      <rPr>
        <vertAlign val="superscript"/>
        <sz val="10"/>
        <rFont val="Times New Roman"/>
        <family val="1"/>
        <charset val="204"/>
      </rPr>
      <t>29</t>
    </r>
  </si>
  <si>
    <r>
      <t>обязательное социальное страхование от несчастных случаев на производстве и профессиональных заболеваний по ставке</t>
    </r>
    <r>
      <rPr>
        <vertAlign val="superscript"/>
        <sz val="10"/>
        <rFont val="Times New Roman"/>
        <family val="1"/>
        <charset val="204"/>
      </rPr>
      <t>30</t>
    </r>
  </si>
  <si>
    <r>
      <rPr>
        <vertAlign val="superscript"/>
        <sz val="8"/>
        <rFont val="Times New Roman"/>
        <family val="1"/>
        <charset val="204"/>
      </rPr>
      <t xml:space="preserve">30  </t>
    </r>
    <r>
      <rPr>
        <sz val="8"/>
        <rFont val="Times New Roman"/>
        <family val="1"/>
        <charset val="204"/>
      </rPr>
      <t>Указываются страховые тарифы, дифференцированные по классам профессионального риска, установленные Федеральным законом от 22 декабря 2005 г., № 179-ФЗ «О страховых тарифах на обязательное социальное страхование от несчастных случаев на производстве и профессиональных заболеваний на 2006 год» (Собрание законодательства Российской Федерации, 2005, № 52, ст. 5592; 2019, № 52, ст.7763).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</si>
  <si>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31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</si>
  <si>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32</t>
    </r>
  </si>
  <si>
    <t>Сумма 
 (гр. 23)</t>
  </si>
  <si>
    <r>
      <rPr>
        <vertAlign val="superscript"/>
        <sz val="8"/>
        <rFont val="Times New Roman"/>
        <family val="1"/>
        <charset val="204"/>
      </rPr>
      <t>54</t>
    </r>
    <r>
      <rPr>
        <sz val="8"/>
        <rFont val="Times New Roman"/>
        <family val="1"/>
        <charset val="204"/>
      </rPr>
      <t xml:space="preserve"> Формируется по элементу вида расходов 852 «Уплата прочих налогов, сборов» классификации расходов бюджетов.</t>
    </r>
  </si>
  <si>
    <r>
      <t xml:space="preserve">3. Аналитическое распределение по КОСГУ </t>
    </r>
    <r>
      <rPr>
        <b/>
        <vertAlign val="superscript"/>
        <sz val="10"/>
        <rFont val="Times New Roman Cyr"/>
        <family val="1"/>
        <charset val="204"/>
      </rPr>
      <t>55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</si>
  <si>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family val="1"/>
        <charset val="204"/>
      </rPr>
      <t>56</t>
    </r>
  </si>
  <si>
    <r>
      <rPr>
        <vertAlign val="superscript"/>
        <sz val="8"/>
        <rFont val="Times New Roman"/>
        <family val="1"/>
        <charset val="204"/>
      </rPr>
      <t>57</t>
    </r>
    <r>
      <rPr>
        <sz val="8"/>
        <rFont val="Times New Roman"/>
        <family val="1"/>
        <charset val="204"/>
      </rPr>
      <t xml:space="preserve"> Формируется по элементу вида расходов 853 «Уплата иных платежей»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</si>
  <si>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"/>
        <family val="1"/>
        <charset val="204"/>
      </rPr>
      <t>58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</si>
  <si>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"/>
        <family val="1"/>
        <charset val="204"/>
      </rPr>
      <t>59</t>
    </r>
  </si>
  <si>
    <r>
      <t xml:space="preserve">Обоснования (расчеты) плановых показателей на предоставление грантов </t>
    </r>
    <r>
      <rPr>
        <b/>
        <vertAlign val="superscript"/>
        <sz val="10"/>
        <rFont val="Times New Roman"/>
        <family val="1"/>
        <charset val="204"/>
      </rPr>
      <t>60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</si>
  <si>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60</t>
    </r>
    <r>
      <rPr>
        <sz val="8"/>
        <rFont val="Times New Roman"/>
        <family val="1"/>
        <charset val="204"/>
      </rPr>
      <t xml:space="preserve"> Формируется по элементам вида расходов 613 «Гранты в форме субсидии бюджетным учреждениям»,  623 «Гранты в форме субсидии автономным учреждениям», 634 «Гранты иным некоммерческим организациям», 814 «Гранты юридическим лицам (кроме некоммерческих организаций), индивидуальным предпринимателям»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</si>
  <si>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61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</si>
  <si>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62</t>
    </r>
  </si>
  <si>
    <r>
      <rPr>
        <vertAlign val="superscript"/>
        <sz val="8"/>
        <rFont val="Times New Roman"/>
        <family val="1"/>
        <charset val="204"/>
      </rPr>
      <t>63</t>
    </r>
    <r>
      <rPr>
        <sz val="8"/>
        <rFont val="Times New Roman"/>
        <family val="1"/>
        <charset val="204"/>
      </rPr>
      <t xml:space="preserve"> Формируется по элементу вида расходов 862 «Взносы в международные организации»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</si>
  <si>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</si>
  <si>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65</t>
    </r>
  </si>
  <si>
    <r>
      <t>Обоснования (расчеты)  плановых показателей выплат в целях обеспечения реализации соглашений с правительствами иностранных государств и международными организациями</t>
    </r>
    <r>
      <rPr>
        <b/>
        <vertAlign val="superscript"/>
        <sz val="10"/>
        <rFont val="Times New Roman Cyr"/>
        <family val="1"/>
        <charset val="204"/>
      </rPr>
      <t>66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</si>
  <si>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66</t>
    </r>
    <r>
      <rPr>
        <sz val="8"/>
        <rFont val="Times New Roman"/>
        <family val="1"/>
        <charset val="204"/>
      </rPr>
      <t xml:space="preserve"> Формируется по элементу вида расходов 863 «Платежи в целях обеспечения реализации соглашений по обязательствам Российской Федерации перед иностранными государствами и международными организациями»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</si>
  <si>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67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</si>
  <si>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68</t>
    </r>
  </si>
  <si>
    <r>
      <rPr>
        <vertAlign val="superscript"/>
        <sz val="8"/>
        <rFont val="Times New Roman"/>
        <family val="1"/>
        <charset val="204"/>
      </rPr>
      <t>69</t>
    </r>
    <r>
      <rPr>
        <sz val="8"/>
        <rFont val="Times New Roman"/>
        <family val="1"/>
        <charset val="204"/>
      </rPr>
      <t xml:space="preserve"> Формируется по элементу вида расходов 831 «Исполнение судебных актов Российской Федерации и мировых соглашений по возмещению причиненного вреда», 832 «Исполнение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арбитражах» классификации расходов бюджетов.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</si>
  <si>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70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</si>
  <si>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71</t>
    </r>
  </si>
  <si>
    <r>
      <t>Код по КОСГУ</t>
    </r>
    <r>
      <rPr>
        <vertAlign val="superscript"/>
        <sz val="10"/>
        <rFont val="Times New Roman Cyr"/>
        <charset val="204"/>
      </rPr>
      <t>73</t>
    </r>
  </si>
  <si>
    <r>
      <t>в соответствии с Федеральным законом № 223-ФЗ</t>
    </r>
    <r>
      <rPr>
        <vertAlign val="superscript"/>
        <sz val="10"/>
        <rFont val="Times New Roman Cyr"/>
        <charset val="204"/>
      </rPr>
      <t>74</t>
    </r>
  </si>
  <si>
    <r>
      <t>в соответствии с Федеральным 
законом № 223-ФЗ</t>
    </r>
    <r>
      <rPr>
        <vertAlign val="superscript"/>
        <sz val="10"/>
        <rFont val="Times New Roman Cyr"/>
        <charset val="204"/>
      </rPr>
      <t>74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</si>
  <si>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75</t>
    </r>
  </si>
  <si>
    <r>
      <rPr>
        <vertAlign val="superscript"/>
        <sz val="8"/>
        <rFont val="Times New Roman Cyr"/>
        <charset val="204"/>
      </rPr>
      <t>75</t>
    </r>
    <r>
      <rPr>
        <sz val="8"/>
        <rFont val="Times New Roman Cyr"/>
        <charset val="204"/>
      </rPr>
      <t xml:space="preserve"> Детализируется показатель строки 0300 «Расходы на закупку товаров, работ, услуг» таблицы 1 «Расчет выплат на закупку товаров, работ, услуг».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</si>
  <si>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76</t>
    </r>
    <r>
      <rPr>
        <sz val="8"/>
        <rFont val="Times New Roman"/>
        <family val="1"/>
        <charset val="204"/>
      </rPr>
      <t xml:space="preserve"> Формируется по элементу вида расходов 406 «Приобретение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</si>
  <si>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t>Итого планируемых выплат в части иных выплат населению                                                                                (стр. 0300 + стр. 0100 - стр. 0200 - стр. 0400 + стр. 0500)</t>
  </si>
  <si>
    <r>
      <t>Обоснования (расчеты) плановых показателей на выплаты по исполнению судебных актов</t>
    </r>
    <r>
      <rPr>
        <b/>
        <vertAlign val="superscript"/>
        <sz val="10"/>
        <rFont val="Times New Roman Cyr"/>
        <family val="1"/>
        <charset val="204"/>
      </rPr>
      <t>69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</si>
  <si>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2.2.1.3.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 (на второй год планового периода)</t>
  </si>
  <si>
    <t>Итого планируемых выплат стипендий 
(стр. 0300 + стр. 0100 - стр. 0200 - стр. 0400 + стр. 0500)</t>
  </si>
  <si>
    <t>Сумма
(гр.4 х гр.5 х гр.6 
х гр.7)</t>
  </si>
  <si>
    <t>числен-ность 
получа-телей выплаты, чел</t>
  </si>
  <si>
    <t>Итого планируемых выплат премий и грантов 
(стр. 0300 + стр. 0100 - стр. 0200 - стр. 0400 + стр. 0500)</t>
  </si>
  <si>
    <t>среднее коли-чество выплат в год, ед</t>
  </si>
  <si>
    <t>Количество полных месяцев использо-вания льготы</t>
  </si>
  <si>
    <t>код  
нало-говой льготы</t>
  </si>
  <si>
    <t>Нало-говая база
 (гр.2 - гр.5)</t>
  </si>
  <si>
    <t>Нало-говая ставка, %</t>
  </si>
  <si>
    <t>Местополо-жение объекта</t>
  </si>
  <si>
    <t>Наимено-вание водного объекта</t>
  </si>
  <si>
    <t>Площадь предоставлен-ного водного пространства, 
кв. км</t>
  </si>
  <si>
    <t>Объем древе-сины, сплавля-емой в плотах и кошелях, 
тыс. куб. м</t>
  </si>
  <si>
    <t>Объем древе-сины, сплавля-емой в плотах и кошелях, 
тыс. 
куб. м</t>
  </si>
  <si>
    <t>Нало-говая ставка</t>
  </si>
  <si>
    <t>Местопо-ложение объекта</t>
  </si>
  <si>
    <t>Лимит водо-пользо-вания</t>
  </si>
  <si>
    <t>Коли-чество произве-денной электро-энергии, тыс. кВт. Ч</t>
  </si>
  <si>
    <t>Рассто-яние сплава, км</t>
  </si>
  <si>
    <t>Количе-ство произве-денной электро-энергии, тыс. кВт. Ч</t>
  </si>
  <si>
    <t>регистра-ционный знак (номер) транспортного средства</t>
  </si>
  <si>
    <t>дата регистра-ции</t>
  </si>
  <si>
    <t>Нало-говая 
база</t>
  </si>
  <si>
    <t>Коли-чество полных 
ме-сяцев владе-ния</t>
  </si>
  <si>
    <t>Коэффи-циент владения</t>
  </si>
  <si>
    <t>Доля во владе-нии</t>
  </si>
  <si>
    <t>Количество полных месяцев использова-ния налоговой льготы</t>
  </si>
  <si>
    <t>Коэффициент использова-ния налоговой льготы (Кл)</t>
  </si>
  <si>
    <t>код  
налого-вой льготы</t>
  </si>
  <si>
    <t>размер уменьше-ния суммы налога, %</t>
  </si>
  <si>
    <t>Исчислен-ная сумма налога, подлежа-щая уплате в бюджет</t>
  </si>
  <si>
    <t>регистрацион-ный знак (номер) транспортного средства</t>
  </si>
  <si>
    <t>Коли-чество полных 
меся-цев владен-ия</t>
  </si>
  <si>
    <t>Количе-ство полных 
меся-цев владе-ния</t>
  </si>
  <si>
    <t>Коэффици-ент владения</t>
  </si>
  <si>
    <t>Налого-вая ставка</t>
  </si>
  <si>
    <t>Итого планируемых выплат в связи с закупками товаров, работ, услуг 
(стр. 0300 + стр. 0100 - стр. 0200 - стр. 0400 + стр. 0500)</t>
  </si>
  <si>
    <t>Наимено-вание направле-ния инвести-рования</t>
  </si>
  <si>
    <t>за счет субсид-ий</t>
  </si>
  <si>
    <t xml:space="preserve">Итого </t>
  </si>
  <si>
    <t>Сумма налога, 
уплачивае-мая за пределами 
Российской Федерации</t>
  </si>
  <si>
    <t xml:space="preserve">закупки, заключенные без учета требований Федеральных законов
 № 44-ФЗ и № 223-ФЗ </t>
  </si>
  <si>
    <t xml:space="preserve">в соответствии с Федеральным законом 
№ 44-ФЗ </t>
  </si>
  <si>
    <r>
      <t>в соответствии с Федеральным законом 
№ 223-ФЗ</t>
    </r>
    <r>
      <rPr>
        <vertAlign val="superscript"/>
        <sz val="10"/>
        <rFont val="Times New Roman Cyr"/>
        <charset val="204"/>
      </rPr>
      <t>74</t>
    </r>
  </si>
  <si>
    <t xml:space="preserve">закупки, заключенные без учета требований Федеральных законов 
№ 44-ФЗ и № 223-ФЗ </t>
  </si>
  <si>
    <r>
      <t xml:space="preserve">(первичный - «0», уточненный - «1», «2», «3», «…»)  </t>
    </r>
    <r>
      <rPr>
        <vertAlign val="superscript"/>
        <sz val="8"/>
        <color theme="1"/>
        <rFont val="Times New Roman"/>
        <family val="1"/>
        <charset val="204"/>
      </rPr>
      <t>2</t>
    </r>
  </si>
  <si>
    <t>Уникаль-ный код</t>
  </si>
  <si>
    <t>по ОКЕИ</t>
  </si>
  <si>
    <t>субсидии на иные цели</t>
  </si>
  <si>
    <t>субсидии на цели осуществления капитальных вложений</t>
  </si>
  <si>
    <t>приносящей доход деятельность (собственные доходы учреждения)</t>
  </si>
  <si>
    <t>средств по обязательному медицинскому страхованию</t>
  </si>
  <si>
    <t>Код 
валюты
по ОКВ</t>
  </si>
  <si>
    <t>Код 
валюты
ОКВ</t>
  </si>
  <si>
    <t>Расходы за счет: 
субсидии на выполнение государственного задания</t>
  </si>
  <si>
    <t>Расходы за счет:
субсидии на выполнение государственного задания</t>
  </si>
  <si>
    <t>(наименование объекта недвижимого имущества, адрес)</t>
  </si>
  <si>
    <t>Стоимость (предельная стоимость)</t>
  </si>
  <si>
    <t>код по ОКТМО</t>
  </si>
  <si>
    <t>стоимость</t>
  </si>
  <si>
    <t>(наименование объекта капитального строительства, адрес)</t>
  </si>
  <si>
    <t>Стоимость</t>
  </si>
  <si>
    <t>Наименование направления инвестирования</t>
  </si>
  <si>
    <t>стоимость (предельная стоимость)</t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</si>
  <si>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</si>
  <si>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Уникаль-ный код</t>
    </r>
    <r>
      <rPr>
        <vertAlign val="superscript"/>
        <sz val="10"/>
        <color theme="1"/>
        <rFont val="Times New Roman"/>
        <family val="1"/>
        <charset val="204"/>
      </rPr>
      <t>77</t>
    </r>
  </si>
  <si>
    <r>
      <t>2.2.1.Сведения об объеме затрат по направлениям инвестирования объекта капитального строительства</t>
    </r>
    <r>
      <rPr>
        <b/>
        <vertAlign val="superscript"/>
        <sz val="10"/>
        <color theme="1"/>
        <rFont val="Times New Roman"/>
        <family val="1"/>
        <charset val="204"/>
      </rPr>
      <t>78</t>
    </r>
  </si>
  <si>
    <r>
      <rPr>
        <vertAlign val="superscript"/>
        <sz val="8"/>
        <color theme="1"/>
        <rFont val="Times New Roman"/>
        <family val="1"/>
        <charset val="204"/>
      </rPr>
      <t>78</t>
    </r>
    <r>
      <rPr>
        <sz val="8"/>
        <color theme="1"/>
        <rFont val="Times New Roman"/>
        <family val="1"/>
        <charset val="204"/>
      </rPr>
      <t xml:space="preserve"> Формируется для каждого объекта недвижимого имущества.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</si>
  <si>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79</t>
    </r>
  </si>
  <si>
    <r>
      <rPr>
        <vertAlign val="superscript"/>
        <sz val="8"/>
        <rFont val="Times New Roman Cyr"/>
        <charset val="204"/>
      </rPr>
      <t>79</t>
    </r>
    <r>
      <rPr>
        <sz val="8"/>
        <rFont val="Times New Roman Cyr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</si>
  <si>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80</t>
    </r>
  </si>
  <si>
    <r>
      <rPr>
        <vertAlign val="superscript"/>
        <sz val="8"/>
        <rFont val="Times New Roman Cyr"/>
        <charset val="204"/>
      </rPr>
      <t>80</t>
    </r>
    <r>
      <rPr>
        <sz val="8"/>
        <rFont val="Times New Roman Cyr"/>
        <charset val="204"/>
      </rPr>
      <t xml:space="preserve"> Детализируется показатель строки 0300 «Расходы на приобретение объектов недвижимого имущества» таблицы  1 «Расчет выплат на осуществление капитальных вложений  в части приобретения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</si>
  <si>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8"/>
        <rFont val="Times New Roman"/>
        <family val="1"/>
        <charset val="204"/>
      </rPr>
      <t>81</t>
    </r>
    <r>
      <rPr>
        <sz val="8"/>
        <rFont val="Times New Roman"/>
        <family val="1"/>
        <charset val="204"/>
      </rPr>
      <t xml:space="preserve"> Формируется по элементу вида расходов 407 «Строительство (реконструкция) объектов недвижимого имущества государственными (муниципальными) бюджетными и автономными учреждениями» классификации расходов бюджетов.</t>
    </r>
  </si>
  <si>
    <r>
      <t>Адрес из ФИАС</t>
    </r>
    <r>
      <rPr>
        <vertAlign val="superscript"/>
        <sz val="10"/>
        <color theme="1"/>
        <rFont val="Times New Roman"/>
        <family val="1"/>
        <charset val="204"/>
      </rPr>
      <t>82</t>
    </r>
  </si>
  <si>
    <r>
      <rPr>
        <vertAlign val="superscript"/>
        <sz val="8"/>
        <rFont val="Times New Roman"/>
        <family val="1"/>
        <charset val="204"/>
      </rPr>
      <t>82</t>
    </r>
    <r>
      <rPr>
        <sz val="8"/>
        <rFont val="Times New Roman"/>
        <family val="1"/>
        <charset val="204"/>
      </rPr>
      <t xml:space="preserve"> Указывается адрес (местонахождение) объекта капитального строительства согласно данным федеральной информационной адресной системы. В случае приобретения объекта недвижимого имущества графа 3 не заполняется.</t>
    </r>
  </si>
  <si>
    <r>
      <t>3. Аналитическое распределение по КОСГУ</t>
    </r>
    <r>
      <rPr>
        <b/>
        <vertAlign val="superscript"/>
        <sz val="10"/>
        <rFont val="Times New Roman Cyr"/>
        <charset val="204"/>
      </rPr>
      <t>83</t>
    </r>
  </si>
  <si>
    <r>
      <t>4.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84</t>
    </r>
  </si>
  <si>
    <r>
      <t>Обоснования (расчеты) плановых показателей по уплате налогов, объектом налогообложения для которых являются доходы (прибыль) учреждения</t>
    </r>
    <r>
      <rPr>
        <b/>
        <vertAlign val="superscript"/>
        <sz val="10"/>
        <rFont val="Times New Roman"/>
        <family val="1"/>
        <charset val="204"/>
      </rPr>
      <t>85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</si>
  <si>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85</t>
    </r>
    <r>
      <rPr>
        <sz val="8"/>
        <rFont val="Times New Roman"/>
        <family val="1"/>
        <charset val="204"/>
      </rPr>
      <t xml:space="preserve"> Формируется по статье 180 «Прочие доходы» аналитической группы подвида доходов бюджетов.</t>
    </r>
  </si>
  <si>
    <r>
      <t>Обоснования (расчеты) плановых показателей по прочим выплатам</t>
    </r>
    <r>
      <rPr>
        <b/>
        <vertAlign val="superscript"/>
        <sz val="10"/>
        <color theme="1"/>
        <rFont val="Times New Roman"/>
        <family val="1"/>
        <charset val="204"/>
      </rPr>
      <t>86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</si>
  <si>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86</t>
    </r>
    <r>
      <rPr>
        <sz val="8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</si>
  <si>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rPr>
        <vertAlign val="superscript"/>
        <sz val="8"/>
        <color theme="1"/>
        <rFont val="Times New Roman"/>
        <family val="1"/>
        <charset val="204"/>
      </rPr>
      <t>87</t>
    </r>
    <r>
      <rPr>
        <sz val="8"/>
        <color theme="1"/>
        <rFont val="Times New Roman"/>
        <family val="1"/>
        <charset val="204"/>
      </rPr>
      <t xml:space="preserve"> Формируется по статье 610 «Выбытие денежных средств и их эквивалентов» классификации расходов бюджетов.</t>
    </r>
  </si>
  <si>
    <r>
      <t>Обоснования (расчеты) плановых показателей по выбытиям денежных средств в целях вложения 
в векселя, облигации и иные ценные бумаги (кроме акций)</t>
    </r>
    <r>
      <rPr>
        <b/>
        <vertAlign val="superscript"/>
        <sz val="10"/>
        <rFont val="Times New Roman Cyr"/>
        <charset val="204"/>
      </rPr>
      <t>88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</si>
  <si>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 xml:space="preserve">88 </t>
    </r>
    <r>
      <rPr>
        <sz val="8"/>
        <rFont val="Times New Roman"/>
        <family val="1"/>
        <charset val="204"/>
      </rPr>
      <t>Формируется по статье 520 «Увеличение стоимости ценных бумаг, кроме акций и иных финансовых инструментов» аналитической группы вида источников финансирования дефицитов бюджетов.</t>
    </r>
  </si>
  <si>
    <r>
      <t>Обоснования (расчеты) плановых показателей по выбытиям денежных средств в целях вложения в акции и иные финансовые инструменты</t>
    </r>
    <r>
      <rPr>
        <b/>
        <vertAlign val="superscript"/>
        <sz val="10"/>
        <rFont val="Times New Roman Cyr"/>
        <charset val="204"/>
      </rPr>
      <t>90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 </t>
    </r>
  </si>
  <si>
    <r>
      <rPr>
        <vertAlign val="superscript"/>
        <sz val="8"/>
        <rFont val="Times New Roman"/>
        <family val="1"/>
        <charset val="204"/>
      </rPr>
      <t>90</t>
    </r>
    <r>
      <rPr>
        <sz val="8"/>
        <rFont val="Times New Roman"/>
        <family val="1"/>
        <charset val="204"/>
      </rPr>
      <t xml:space="preserve"> Формируется по статье 530 «Увеличение стоимости акций и иных финансовых инструментов» аналитической группы вида источников финансирования дефицитов бюджетов.</t>
    </r>
  </si>
  <si>
    <r>
      <rPr>
        <vertAlign val="superscript"/>
        <sz val="8"/>
        <rFont val="Times New Roman Cyr"/>
        <charset val="204"/>
      </rPr>
      <t>91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 в акции и иные финансовые инструменты» таблицы 1 «Расчет выбытий денежных средств в целях вложения в акции и иные финансовые инструменты». Раздел заполняется в случае, если Порядком органа - учредителя предусмотрена указанная детализация.</t>
    </r>
  </si>
  <si>
    <r>
      <t>Обоснования (расчеты) плановых показателей выплат по предоставлению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92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</si>
  <si>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92</t>
    </r>
    <r>
      <rPr>
        <sz val="8"/>
        <rFont val="Times New Roman"/>
        <family val="1"/>
        <charset val="204"/>
      </rPr>
      <t xml:space="preserve"> Формируется по статье 540 «Увеличение задолженности по ссудам и бюджетным кредитам» аналитической группы вида источников финансирования дефицитов бюджетов.</t>
    </r>
  </si>
  <si>
    <r>
      <t>Обоснования (расчеты) плановых показателей по возврату ссуд, кредитов (заимствований)</t>
    </r>
    <r>
      <rPr>
        <b/>
        <vertAlign val="superscript"/>
        <sz val="10"/>
        <rFont val="Times New Roman Cyr"/>
        <family val="1"/>
        <charset val="204"/>
      </rPr>
      <t>93</t>
    </r>
    <r>
      <rPr>
        <b/>
        <sz val="10"/>
        <rFont val="Times New Roman Cyr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</si>
  <si>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8"/>
        <rFont val="Times New Roman"/>
        <family val="1"/>
        <charset val="204"/>
      </rPr>
      <t>93</t>
    </r>
    <r>
      <rPr>
        <sz val="8"/>
        <rFont val="Times New Roman"/>
        <family val="1"/>
        <charset val="204"/>
      </rPr>
      <t xml:space="preserve"> Формируется по статье 810 «Уменьшение внутренних долговых обязательств» аналитической группы вида источников финансирования дефицитов бюджетов.</t>
    </r>
  </si>
  <si>
    <r>
      <t>28</t>
    </r>
    <r>
      <rPr>
        <sz val="8"/>
        <rFont val="Times New Roman"/>
        <family val="1"/>
        <charset val="204"/>
      </rPr>
      <t xml:space="preserve"> Формируется по элементам вида расходов 119 «Взносы по обязательному социальному страхованию на выплаты по оплате труда работников и иные выплаты работникам учреждений», 139 «Взносы по обязательному социальному страхованию на выплаты по оплате труда (денежное содержание) гражданских лиц» классификации расходов бюджетов.</t>
    </r>
    <r>
      <rPr>
        <vertAlign val="superscript"/>
        <sz val="8"/>
        <rFont val="Times New Roman"/>
        <family val="1"/>
        <charset val="204"/>
      </rPr>
      <t>.</t>
    </r>
  </si>
  <si>
    <t>Взносы на обязательное социальное страхование</t>
  </si>
  <si>
    <t>2. Расчет расходов на уплату взносов на обязательное социальное страхование</t>
  </si>
  <si>
    <t>Продовольственно-путевые, полевые деньги</t>
  </si>
  <si>
    <t>2.3. Расчет продовольственно-путевых, полевых денег</t>
  </si>
  <si>
    <t>2.3.1. Расчет продовольственно-путевых, полевых денег  на 20__ год (на текущий финансовый год)</t>
  </si>
  <si>
    <t>2.3.2. Расчет продовольственно-путевых, полевых денег на 20__ год (на первый год планового периода)</t>
  </si>
  <si>
    <t>Выплата продовольственно - путевых, полевых денег, всего</t>
  </si>
  <si>
    <t>2.3.3. Расчет продовольственно-путевых, полевых денег на 20__ год (на второй год планового периода)</t>
  </si>
  <si>
    <t>Расходы на социальные выплаты гражданам, кроме публичных нормативных обязательств</t>
  </si>
  <si>
    <t>2.1. Расчет расходов на социальные выплаты гражданам (в денежной форме)</t>
  </si>
  <si>
    <t xml:space="preserve">2. Расчет расходов на выплату премий и грантов </t>
  </si>
  <si>
    <t>2. Расчет расходов на иные выплаты населению</t>
  </si>
  <si>
    <t>2.1. Расчет расходов на иные выплаты населению</t>
  </si>
  <si>
    <t>1.  Расчет расходов на уплату взносов в международные организации</t>
  </si>
  <si>
    <r>
      <t>Обоснования (расчеты) плановых показателей выплат на уплату взносов в международные организации</t>
    </r>
    <r>
      <rPr>
        <b/>
        <vertAlign val="superscript"/>
        <sz val="10"/>
        <rFont val="Times New Roman Cyr"/>
        <charset val="204"/>
      </rPr>
      <t>63</t>
    </r>
    <r>
      <rPr>
        <b/>
        <sz val="10"/>
        <rFont val="Times New Roman Cyr"/>
        <family val="1"/>
        <charset val="204"/>
      </rPr>
      <t xml:space="preserve">
на  20__ год и на плановый период 20__ и 20__ годов</t>
    </r>
  </si>
  <si>
    <t>1.2. Расчет расходов в целях обеспечения реализации соглашений с правительствами иностранных государств и международными организациями</t>
  </si>
  <si>
    <r>
      <rPr>
        <vertAlign val="superscript"/>
        <sz val="8"/>
        <rFont val="Times New Roman"/>
        <family val="1"/>
        <charset val="204"/>
      </rPr>
      <t>72</t>
    </r>
    <r>
      <rPr>
        <sz val="8"/>
        <rFont val="Times New Roman"/>
        <family val="1"/>
        <charset val="204"/>
      </rPr>
      <t xml:space="preserve"> Формируется по элементам вида расходов 241 «Научно-исследовательские и опытно-конструкторские работы», 243 «Закупка товаров, работ, услуг в целях капитального ремонта государственного (муниципального) имущества», 244 «Прочая закупка товаров, работ и услуг», 245 «Закупка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заказа», 323 «Приобретение товаров, работ, услуг в пользу граждан в целях их социального обеспечения» классификации расходов бюджетов.</t>
    </r>
  </si>
  <si>
    <t>Расходы на капитальное строительство (реконструкцию) объектов недвижимости</t>
  </si>
  <si>
    <t>2. Расчет расходов на капитальное строительство (реконструкцию) объектов недвижимости</t>
  </si>
  <si>
    <t>2.1. Расчет расходов на капитальное строительство (реконструкцию) объектов недвижимости по объектам</t>
  </si>
  <si>
    <t>2.2. Сведения об объектах капитального строительства (реконструкции)</t>
  </si>
  <si>
    <t>2.2.1. Сведения об объеме затрат по направлениям инвестирования объекта капитального строительства (реконструкции)</t>
  </si>
  <si>
    <t>2. Расчет расходов на закупку товаров, работ, услуг</t>
  </si>
  <si>
    <r>
      <rPr>
        <vertAlign val="superscript"/>
        <sz val="8"/>
        <rFont val="Times New Roman"/>
        <family val="1"/>
        <charset val="204"/>
      </rPr>
      <t>77</t>
    </r>
    <r>
      <rPr>
        <sz val="8"/>
        <rFont val="Times New Roman"/>
        <family val="1"/>
        <charset val="204"/>
      </rPr>
      <t xml:space="preserve"> Указывается код объектаобъекта капитального строительства, объекта недвижимого имущества в соответствии со справочником государственной интегрированной информационной системы управления общественными финансами «Электронный бюджет».</t>
    </r>
  </si>
  <si>
    <t>1. Расчет плановых выплат на оплату труда</t>
  </si>
  <si>
    <t>Пособия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</si>
  <si>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t>2.2. Расчет расходов на выплаты пособий за первые три дня временной нетрудоспособности за счет средств работодателя в случае заболевания работника или полученной им травмы (за исключением несчастных случаев на производстве и профессиональных заболеваний)</t>
  </si>
  <si>
    <r>
      <t>Обоснование (расчет) расходов на прочие выплаты персоналу учреждений, за исключением фонда оплаты труда
на  20__ год и на плановый период 20__ и 20__ годов</t>
    </r>
    <r>
      <rPr>
        <b/>
        <vertAlign val="superscript"/>
        <sz val="10"/>
        <rFont val="Times New Roman Cyr"/>
        <family val="1"/>
        <charset val="204"/>
      </rPr>
      <t>25</t>
    </r>
  </si>
  <si>
    <t>1. Расчет иных выплат персоналу учреждений за исключением фонда оплаты труда</t>
  </si>
  <si>
    <t>Расходы на иные выплаты персоналу учреждений, за исключением фонда оплаты труда</t>
  </si>
  <si>
    <t>2.1.3.1. Расчет суточных при служебных командировках работникам учреждения на территории Российской Федерации на 20__ год (на очередной финансовый год)</t>
  </si>
  <si>
    <t>2.1.1.1. Расчет компенсации работникам расходов по проезду к месту командировки и обратно при командировании на территории Российской Федерации 
на 20__ год (на текущий финансовый год)</t>
  </si>
  <si>
    <t>2.2.1.2. Расчет компенсации работникам (сотрудникам) расходов по проезду к месту командировки и обратно при командировании на территории иностранных государств на 20__ год (на первый год планового периода)</t>
  </si>
  <si>
    <t>2.1.1.2. Расчет компенсации работникам расходов по проезду к месту командировки и обратно на территории Российской Федерации на 20__ год 
(на первый год планового периода)</t>
  </si>
  <si>
    <t>2.1.1.3. Расчет компенсации работникам расходов по проезду к месту командировки и обратно на территории Российской Федерации на 20__ год 
(на второй год планового периода)</t>
  </si>
  <si>
    <t>2.1.2.2. Расчет компенсации работникам расходов по найму жилого помещения в период командирования на территории Российской Федерации на 20__ год
(на первый год планового периода)</t>
  </si>
  <si>
    <t>2.1.2.3. Расчет компенсации работникам расходов по найму жилого помещения в период командирования на территории Российской Федерации на 20__ год
(на второй год планового периода)</t>
  </si>
  <si>
    <t>2.1.3.2. Расчет суточных при служебных командировках работникам учреждения на территории Российской Федерации на 20__ год (на первый год планового периода)</t>
  </si>
  <si>
    <t>2.2.3.2. Расчет суточных в иностранной валюте при служебных командировках работников на территории иностранных государств на 20__ год 
(на первый год планового периода)</t>
  </si>
  <si>
    <t>2. Расчет расходов на осуществление иных выплат персоналу учреждений, за исключением фонда оплаты труда</t>
  </si>
  <si>
    <t>2.2.2.2. Расчет компенсации работникам расходов по найму жилого помещения в период командирования на территории иностранных государств 
на 20__ год (на первый год планового периода)</t>
  </si>
  <si>
    <t>Выплата продовольственно-путевых, полевых денег, всего</t>
  </si>
  <si>
    <r>
      <t>Обоснования (расчеты) расходов на денежное довольствие военнослужащих и сотрудников, имеющих специальные звания,</t>
    </r>
    <r>
      <rPr>
        <b/>
        <vertAlign val="superscript"/>
        <sz val="10"/>
        <rFont val="Times New Roman"/>
        <family val="1"/>
        <charset val="204"/>
      </rPr>
      <t>33</t>
    </r>
    <r>
      <rPr>
        <b/>
        <sz val="10"/>
        <rFont val="Times New Roman"/>
        <family val="1"/>
        <charset val="204"/>
      </rPr>
      <t xml:space="preserve">
на  20__ год и на плановый период 20__ и 20__ годов</t>
    </r>
  </si>
  <si>
    <t>среднего-довая стоимость необлага-емого налогом имущества за налоговый период</t>
  </si>
  <si>
    <t>Сумма
 (гр.9 - гр.11 
+ гр.12)</t>
  </si>
  <si>
    <t>Налого-вая база
 (гр.2 - гр.5)</t>
  </si>
  <si>
    <t>Налого-вая ставка, %</t>
  </si>
  <si>
    <t>3. Расчет объема расходов на уплату налога на имущество организаций по ОКТМО</t>
  </si>
  <si>
    <t>3.1. Расчет расходов на уплату налога на имущество организаций</t>
  </si>
  <si>
    <t>Код по ОКТМО муниципального образования, на территории которого расположен земельный участок 
(доля земельного участка)</t>
  </si>
  <si>
    <t>освобождения от налогообложения
 (ст. 7, ст. 395 Налогового кодекса)</t>
  </si>
  <si>
    <t xml:space="preserve"> освобождения от налогообложения
 (ст. 7, ст. 395 Налогового кодекса)</t>
  </si>
  <si>
    <t>3.2. Расчет расходов на уплату земельного налога</t>
  </si>
  <si>
    <r>
      <t>4. Аналитическое распределение по КОСГУ</t>
    </r>
    <r>
      <rPr>
        <b/>
        <vertAlign val="superscript"/>
        <sz val="10"/>
        <rFont val="Times New Roman Cyr"/>
        <charset val="204"/>
      </rPr>
      <t>52</t>
    </r>
  </si>
  <si>
    <r>
      <t>5.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53</t>
    </r>
  </si>
  <si>
    <t>сумма 
(гр.12 х 
(1 - гр.14)</t>
  </si>
  <si>
    <t>для налогоплательщиков,
не имеющих средств 
измерений (п. 4 ст. 333.12 Налогового кодекса)</t>
  </si>
  <si>
    <t>Наименова-ние водного объекта</t>
  </si>
  <si>
    <t>Код водо-пользова-ния</t>
  </si>
  <si>
    <t>2.2.2. Расчет расходов на уплату водного налога при использовании водного объекта, за исключением забора воды, на 20__ год (на первый год планового периода)</t>
  </si>
  <si>
    <t>2.2.3. Расчет расходов на уплату водного налога при использовании водного объекта, за исключением забора воды, на 20__ год (на второй год планового периода)</t>
  </si>
  <si>
    <t xml:space="preserve">Коэффи-циент, устано-вленный 
ст. 333.12 Налогового кодекса </t>
  </si>
  <si>
    <t xml:space="preserve">Коэффициент установленный ст. 333.12 Налогового кодекса </t>
  </si>
  <si>
    <t>Коэффициент установленный ст. 333.12 Налогового кодекса</t>
  </si>
  <si>
    <t xml:space="preserve">Коэф-фициент, установлен-ный 
ст. 333.12 Налогового кодекса </t>
  </si>
  <si>
    <t>Повыша-ющий коэффи-циент, 
п. 2 ст. 362  Налогового кодекса</t>
  </si>
  <si>
    <t>Повышаю-щий коэффи-циент, 
п. 2 ст. 362 Налогового кодекса</t>
  </si>
  <si>
    <t>2.5. Расчет объема расходов на уплату государственной пошлины</t>
  </si>
  <si>
    <r>
      <t>Обоснования (расчеты) плановых показателей выплат на осуществление капитальных вложений в части приобретения объектов недвижимого имущества</t>
    </r>
    <r>
      <rPr>
        <b/>
        <vertAlign val="superscript"/>
        <sz val="10"/>
        <color theme="1"/>
        <rFont val="Times New Roman"/>
        <family val="1"/>
        <charset val="204"/>
      </rPr>
      <t>76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</si>
  <si>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t>за счет субси-дий</t>
  </si>
  <si>
    <t>Выплаты  в рамках взаиморасчетов между учреждением и обособленными подразделениями</t>
  </si>
  <si>
    <r>
      <t>Обоснования (расчеты) плановых показателей по выплатам в рамках взаиморасчетов 
 между головным учреждением и обособленными подразделениями</t>
    </r>
    <r>
      <rPr>
        <b/>
        <vertAlign val="superscript"/>
        <sz val="10"/>
        <color theme="1"/>
        <rFont val="Times New Roman"/>
        <family val="1"/>
        <charset val="204"/>
      </rPr>
      <t>87</t>
    </r>
    <r>
      <rPr>
        <b/>
        <sz val="10"/>
        <color theme="1"/>
        <rFont val="Times New Roman"/>
        <family val="1"/>
        <charset val="204"/>
      </rPr>
      <t xml:space="preserve">
на  20__ год и на плановый период 20__ и 20__ годов </t>
    </r>
  </si>
  <si>
    <t>1. Расчет выплат в рамках взаиморасчетов между головным учреждением и обособленными подразделениями</t>
  </si>
  <si>
    <t>2. Расчет выбытий денежных средств в целях вложения в векселя, облигации и иные ценные бумаги (кроме акций)</t>
  </si>
  <si>
    <t>коли-чество</t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</si>
  <si>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89</t>
    </r>
  </si>
  <si>
    <r>
      <rPr>
        <vertAlign val="superscript"/>
        <sz val="8"/>
        <rFont val="Times New Roman Cyr"/>
        <charset val="204"/>
      </rPr>
      <t>89</t>
    </r>
    <r>
      <rPr>
        <sz val="8"/>
        <rFont val="Times New Roman Cyr"/>
        <charset val="204"/>
      </rPr>
      <t xml:space="preserve"> Детализируется показатель строки 0300 «Выбытия денежных средств в целях вложения в векселя, облигации и иные ценные бумаги (кроме акций)» таблицы 1 «Расчет выбытий денежных средств в целях вложения в векселя, облигации и иные ценные бумаги (кроме акций)». Раздел заполняется  в случае, если Порядком органа - учредителя предусмотрена указанная детализация.</t>
    </r>
  </si>
  <si>
    <r>
      <t>3. Справочно: аналитическое распределение расходов по источникам финансового обеспечения</t>
    </r>
    <r>
      <rPr>
        <b/>
        <vertAlign val="superscript"/>
        <sz val="10"/>
        <rFont val="Times New Roman Cyr"/>
        <charset val="204"/>
      </rPr>
      <t>91</t>
    </r>
  </si>
  <si>
    <t>2.2.5.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</t>
  </si>
  <si>
    <t>2.2.5.1.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текущий финансовый год)</t>
  </si>
  <si>
    <t>2.2.5.2.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первый год планового периода)</t>
  </si>
  <si>
    <t>2.2.5.3. Расчет расходов на оформление заграничного паспорта, визы и других выездных документов при служебных командировках работников
на территории иностранных государств на 20__ год (на второй год планового периода)</t>
  </si>
  <si>
    <t>2.2.6.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</t>
  </si>
  <si>
    <t>2.2.6.1.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текущий финансовый год)</t>
  </si>
  <si>
    <t>2.2.6.2.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первый год планового периода)</t>
  </si>
  <si>
    <t>2.2.6.3. Расчет расходов на оплату сборов за право въезда, транзита и иных обязательных платежей и сборов при служебных командировках работников
на территории иностранных государств на 20__ год (на второй год планового периода)</t>
  </si>
  <si>
    <t>Дополнитель-ные выплаты, включенные в фонд денежного довольствия</t>
  </si>
  <si>
    <t>Индекса-ция</t>
  </si>
  <si>
    <t>Дополнитель-ные выплаты, включенные в фонд оплаты труда стажеров</t>
  </si>
  <si>
    <r>
      <rPr>
        <vertAlign val="superscript"/>
        <sz val="7.5"/>
        <rFont val="Times New Roman Cyr"/>
        <charset val="204"/>
      </rPr>
      <t>46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</si>
  <si>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47 </t>
    </r>
    <r>
      <rPr>
        <sz val="7.5"/>
        <rFont val="Times New Roman Cyr"/>
        <charset val="204"/>
      </rPr>
      <t>Детализируется показатель строки 0300 «Расходы на выплату премий и грантов» таблицы 1 «Расчет выплат премий и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</si>
  <si>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46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</si>
  <si>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44</t>
    </r>
    <r>
      <rPr>
        <sz val="7.4"/>
        <rFont val="Times New Roman Cyr"/>
        <charset val="204"/>
      </rPr>
      <t xml:space="preserve"> Детализируется показатель строки 0300 «Расходы на выплаты стипендий» таблицы  1 «Расчет выплат стипендий».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</si>
  <si>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</si>
  <si>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41</t>
    </r>
    <r>
      <rPr>
        <sz val="7.5"/>
        <rFont val="Times New Roman Cyr"/>
        <charset val="204"/>
      </rPr>
      <t xml:space="preserve"> Детализируется показатель строки 0300 «Расходы на социальные выплаты гражданам,  кроме публичных нормативных обязательств» таблицы 1 «Расчет социальных выплат гражданам».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</si>
  <si>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38</t>
    </r>
    <r>
      <rPr>
        <sz val="7.5"/>
        <rFont val="Times New Roman Cyr"/>
        <charset val="204"/>
      </rPr>
      <t xml:space="preserve"> Детализируется показатель строки 0300 «Расходы на выплаты военнослужащим и сотрудникам, имеющим специальные звания, зависящие от размера денежного довольствия» таблицы 1 «Расчет выплат военнослужащим и сотрудникам, имеющим специальные звания, зависящие от размера денежного довольствия».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</si>
  <si>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37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</si>
  <si>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</si>
  <si>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35</t>
    </r>
    <r>
      <rPr>
        <sz val="7.5"/>
        <rFont val="Times New Roman Cyr"/>
        <charset val="204"/>
      </rPr>
      <t xml:space="preserve"> Детализируется показатель строки 0300 «Расходы на денежное довольствие военнослужащих и сотрудников, имеющих специальные звания» таблицы 1 «Расчет выплат на довольствие военнослужащих и сотрудников, имеющих специальные звания».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</si>
  <si>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</si>
  <si>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32</t>
    </r>
    <r>
      <rPr>
        <sz val="7.5"/>
        <rFont val="Times New Roman Cyr"/>
        <charset val="204"/>
      </rPr>
      <t xml:space="preserve"> Детализируется показатель строки 0300 «Страховые взносы на обязательное социальное страхование» таблицы 1 «Расчет выплат на страховые взносы на обязательное социальное страхование».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</si>
  <si>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27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 персоналу, за исключением фонда оплаты труда» таблицы 1 «Расчет иных выплат персоналу, за исключением фонда оплаты труда».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</si>
  <si>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26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</si>
  <si>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24</t>
    </r>
    <r>
      <rPr>
        <sz val="7.5"/>
        <rFont val="Times New Roman Cyr"/>
        <charset val="204"/>
      </rPr>
      <t xml:space="preserve"> Детализируется показатель строки 0300 «Расходы на иные выплаты, за исключением фонда оплаты труда учреждения, лицам, привлекаемым согласно законодательству для выполнения отдельных полномочий» таблицы  1 «Расчет иных выплат, за исключением фонда оплаты труда учреждения, лицам, привлекаемым согласно законодательству для выполнения отдельных полномочий».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</si>
  <si>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23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</si>
  <si>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21</t>
    </r>
    <r>
      <rPr>
        <sz val="7.5"/>
        <rFont val="Times New Roman Cyr"/>
        <charset val="204"/>
      </rPr>
      <t xml:space="preserve"> Детализируется показатель строки 0300 «Расходы на оплату труда» таблицы  1 «Расчет плановых выплат на заработную плату».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</si>
  <si>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20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</si>
  <si>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>52</t>
    </r>
    <r>
      <rPr>
        <sz val="7.4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</si>
  <si>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53</t>
    </r>
    <r>
      <rPr>
        <sz val="7.5"/>
        <rFont val="Times New Roman Cyr"/>
        <charset val="204"/>
      </rPr>
      <t xml:space="preserve"> Детализируется показатель строки 0300 «Расходы на уплату налога на имущество организаций и земельного налога » таблицы  1 «Расчет выплат на уплату налога на имущество организаций и земельного налога».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</si>
  <si>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4"/>
        <rFont val="Times New Roman Cyr"/>
        <charset val="204"/>
      </rPr>
      <t xml:space="preserve">55 </t>
    </r>
    <r>
      <rPr>
        <sz val="7.4"/>
        <rFont val="Times New Roman Cyr"/>
        <charset val="204"/>
      </rPr>
      <t>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</si>
  <si>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56</t>
    </r>
    <r>
      <rPr>
        <sz val="7.5"/>
        <rFont val="Times New Roman Cyr"/>
        <charset val="204"/>
      </rPr>
      <t xml:space="preserve"> Детализируется показатель строки 0300 «Расходы на уплату прочих налогов, сборов» таблицы 1 «Расчет выплат на уплату прочих налогов, сборов».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</si>
  <si>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58</t>
    </r>
    <r>
      <rPr>
        <sz val="7.5"/>
        <rFont val="Times New Roman"/>
        <family val="1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</si>
  <si>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"/>
        <family val="1"/>
        <charset val="204"/>
      </rPr>
      <t>59</t>
    </r>
    <r>
      <rPr>
        <sz val="7.5"/>
        <rFont val="Times New Roman"/>
        <family val="1"/>
        <charset val="204"/>
      </rPr>
      <t xml:space="preserve"> Детализируется показатель строки 0300 «Уплата иных платежей» таблицы 1 «Расчет выплат в части расходов по уплате иных платежей».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</si>
  <si>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61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</si>
  <si>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62</t>
    </r>
    <r>
      <rPr>
        <sz val="7.5"/>
        <rFont val="Times New Roman Cyr"/>
        <charset val="204"/>
      </rPr>
      <t xml:space="preserve"> Детализируется показатель строки 0300 «Расходы на предоставление грантов» таблицы 1 «Расчет выплат на предоставление грантов».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</si>
  <si>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64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</si>
  <si>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65</t>
    </r>
    <r>
      <rPr>
        <sz val="7.5"/>
        <rFont val="Times New Roman Cyr"/>
        <charset val="204"/>
      </rPr>
      <t xml:space="preserve"> Детализируется показатель строки 0300 «Расходы на уплату взносов в международные организации» таблицы 1 «Расчет выплат по безвозмездному перечислению организациям и физическим лицам». Раздел заполняется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</si>
  <si>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67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</si>
  <si>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 xml:space="preserve">68 </t>
    </r>
    <r>
      <rPr>
        <sz val="7.5"/>
        <rFont val="Times New Roman Cyr"/>
        <charset val="204"/>
      </rPr>
      <t>Детализируется показатель строки 0300 «Расходы в целях обеспечения реализации соглашений с правительствами иностранных государств и международными организациями» таблицы 1 «Расчет выплат в целях обеспечения реализации соглашений с правительствами иностранных государств и международными организациями».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</si>
  <si>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70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</si>
  <si>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71</t>
    </r>
    <r>
      <rPr>
        <sz val="7.5"/>
        <rFont val="Times New Roman Cyr"/>
        <charset val="204"/>
      </rPr>
      <t xml:space="preserve"> Детализируется показатель строки 0300 «Расходы по исполнению судебных актов» таблицы  1 «Расчет выплат по исполнению судебных актов». Раздел заполняется 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</si>
  <si>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73</t>
    </r>
    <r>
      <rPr>
        <sz val="7.5"/>
        <rFont val="Times New Roman Cyr"/>
        <charset val="204"/>
      </rPr>
      <t xml:space="preserve">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</si>
  <si>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74</t>
    </r>
    <r>
      <rPr>
        <sz val="7.5"/>
        <rFont val="Times New Roman Cyr"/>
        <charset val="204"/>
      </rPr>
      <t xml:space="preserve"> Федеральным государственным бюджетным учреждением показатель не формируется.</t>
    </r>
  </si>
  <si>
    <r>
      <t xml:space="preserve">Обоснования (расчеты) плановых показателей на осуществление капитальных вложений в части строительства (реконструкции) объектов недвижимого имущества    </t>
    </r>
    <r>
      <rPr>
        <b/>
        <vertAlign val="superscript"/>
        <sz val="10"/>
        <color theme="1"/>
        <rFont val="Times New Roman"/>
        <family val="1"/>
        <charset val="204"/>
      </rPr>
      <t>81</t>
    </r>
    <r>
      <rPr>
        <b/>
        <sz val="10"/>
        <color theme="1"/>
        <rFont val="Times New Roman"/>
        <family val="1"/>
        <charset val="204"/>
      </rPr>
      <t xml:space="preserve">
на 20__ год и на плановый период 20__ и 20__ годов</t>
    </r>
  </si>
  <si>
    <r>
      <rPr>
        <vertAlign val="superscript"/>
        <sz val="7.5"/>
        <rFont val="Times New Roman Cyr"/>
        <charset val="204"/>
      </rPr>
      <t>83</t>
    </r>
    <r>
      <rPr>
        <sz val="7.5"/>
        <rFont val="Times New Roman Cyr"/>
        <charset val="204"/>
      </rPr>
      <t xml:space="preserve">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Министерством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  </r>
  </si>
  <si>
    <r>
      <rPr>
        <vertAlign val="superscript"/>
        <sz val="7.5"/>
        <rFont val="Times New Roman Cyr"/>
        <charset val="204"/>
      </rPr>
      <t>84</t>
    </r>
    <r>
      <rPr>
        <sz val="7.5"/>
        <rFont val="Times New Roman Cyr"/>
        <charset val="204"/>
      </rPr>
      <t xml:space="preserve"> Детализируется показатель строки 0300 «Расходы на капитальное строительство (реконструкцию) объектов недвижимости» таблицы 1 «Расчет выплат на осуществление капитальных вложений осуществление капитальных вложений в части строительства (реконструкции) объектов недвижимого имущества». Раздел заполняется  в случае, если Порядком органа - учредителя предусмотрена указанная детализация.</t>
    </r>
  </si>
  <si>
    <t>Обязательные платежи и сборы, уплачиваемые за пределами территории Российской Федерации</t>
  </si>
  <si>
    <t>на  2021 год
(на текущий 
финансовый год)</t>
  </si>
  <si>
    <t>на  2022 год 
(на первый год 
планового периода)</t>
  </si>
  <si>
    <t>на  2023 год 
(на второй год 
планового периода)</t>
  </si>
  <si>
    <t>Руководитель учреждения</t>
  </si>
  <si>
    <t>Директор</t>
  </si>
  <si>
    <t xml:space="preserve">Заместители руководителя, руководители структурных подразделений </t>
  </si>
  <si>
    <t>Главный бухгалтер</t>
  </si>
  <si>
    <t xml:space="preserve">Прочий персонал </t>
  </si>
  <si>
    <t>Артист</t>
  </si>
  <si>
    <t>0411173313</t>
  </si>
  <si>
    <t>041101001</t>
  </si>
  <si>
    <t>на  2021 год
(на текущий финансовый год)</t>
  </si>
  <si>
    <t>на  2023 год
(на второй год планового периода)</t>
  </si>
  <si>
    <t>на  2022год
(на первый год планового периода)</t>
  </si>
  <si>
    <t>в том числе: штраф</t>
  </si>
  <si>
    <t>в том числе:Плата за загрязнение окружающей среды</t>
  </si>
  <si>
    <t xml:space="preserve"> В</t>
  </si>
  <si>
    <t>ГАЗ-32212</t>
  </si>
  <si>
    <t>УАЗ-322069</t>
  </si>
  <si>
    <t>А-011АС 04</t>
  </si>
  <si>
    <t>С-192АЕ 04</t>
  </si>
  <si>
    <t xml:space="preserve">3.1.3. Расчет расходов на уплату налога на имущество организаций на  2023 год (на второй год планового периода) </t>
  </si>
  <si>
    <t>04:05:07:0102:985</t>
  </si>
  <si>
    <t>04:05:07:0103:2212</t>
  </si>
  <si>
    <t>04:05:06:0101:175</t>
  </si>
  <si>
    <t>04:05:07:0103:2213</t>
  </si>
  <si>
    <t>04:05:07:0102:414</t>
  </si>
  <si>
    <t>84643455</t>
  </si>
  <si>
    <t>291</t>
  </si>
  <si>
    <t>Налоги, пошлины и сборы</t>
  </si>
  <si>
    <t>Начисления на выплаты по оплате труда</t>
  </si>
  <si>
    <t xml:space="preserve">Поставка электроэнергии </t>
  </si>
  <si>
    <t>35.12.10.110</t>
  </si>
  <si>
    <t>Услуги по передаче электроэнергии</t>
  </si>
  <si>
    <t>223</t>
  </si>
  <si>
    <t>Закупки в соответствии с п.4 ч.1ст 93 №44-ФЗ</t>
  </si>
  <si>
    <t>Закупки в соответствии с п,5 ч.1ст 93 №44-ФЗ</t>
  </si>
  <si>
    <t xml:space="preserve">Социальные пособия и компенсации персоналу в денежной форме </t>
  </si>
  <si>
    <t xml:space="preserve">Материальная помощь </t>
  </si>
  <si>
    <t>Премия</t>
  </si>
  <si>
    <t xml:space="preserve">Заработная плата </t>
  </si>
  <si>
    <t>211</t>
  </si>
  <si>
    <t>843Э2900</t>
  </si>
  <si>
    <t>Закупка ГСМ</t>
  </si>
  <si>
    <t>0302</t>
  </si>
  <si>
    <t>0402</t>
  </si>
  <si>
    <t>Премия руководителя по критериям оценки эффективности (иные субсидии)</t>
  </si>
  <si>
    <t>Закупка автомобиля</t>
  </si>
  <si>
    <t>Разработка ПСД на строительство ДК с Чемал со зрительным залом 300 мест</t>
  </si>
  <si>
    <t>Благоустройство прилегающей территории (ограждение споривного зала Юбилейный)</t>
  </si>
  <si>
    <t>0502</t>
  </si>
  <si>
    <t>0602</t>
  </si>
  <si>
    <t>0702</t>
  </si>
  <si>
    <t>Благоустройство прилегающей территории (ограждение стадиона Юность )</t>
  </si>
  <si>
    <t>0801</t>
  </si>
  <si>
    <t>0802</t>
  </si>
  <si>
    <t>0901</t>
  </si>
  <si>
    <t>0902</t>
  </si>
  <si>
    <t>на  2022 год
(на текущий 
финансовый год)</t>
  </si>
  <si>
    <t>на  2023 год 
(на первый год 
планового периода)</t>
  </si>
  <si>
    <t>на  2024 год 
(на второй год 
планового периода)</t>
  </si>
  <si>
    <t>на  2022 год
(на текущий финансовый год)</t>
  </si>
  <si>
    <t>на  2023 год
(на первый год планового периода)</t>
  </si>
  <si>
    <t>на  2024 год
(на второй год планового периода)</t>
  </si>
  <si>
    <t>на  2022 год                          
(текущий финансовый год)</t>
  </si>
  <si>
    <t>на  2023 год                          
(на первый год
 планового периода)</t>
  </si>
  <si>
    <t>на  2024 год                          
(на второй год
 планового периода)</t>
  </si>
  <si>
    <t xml:space="preserve">3.1.1. Расчет расходов на уплату налога на имущество организаций на  2022 год (на текущий финансовый год) </t>
  </si>
  <si>
    <t xml:space="preserve">3.1.2. Расчет расходов на уплату налога на имущество организаций на  2023 год (на первый год планового периода) </t>
  </si>
  <si>
    <t xml:space="preserve">3.2.1. Расчет расходов на уплату земельного налога на  2022 год (на текущий финансовый год) </t>
  </si>
  <si>
    <t xml:space="preserve">3.2.2. Расчет расходов на уплату земельного налога на  2023 год (на первый год планового периода) </t>
  </si>
  <si>
    <t xml:space="preserve">3.2.3. Расчет расходов на уплату земельного налога на  2024 год (на второй год планового периода) </t>
  </si>
  <si>
    <t>на  2024 год
(на второй год 
планового периода)</t>
  </si>
  <si>
    <t>Материальная помощь  руководителю (0,5 оклада)</t>
  </si>
  <si>
    <t>Муниципальное бюджетное учреждение "Центр культуры и спорта Чемальского района"</t>
  </si>
  <si>
    <t>электроэнергия</t>
  </si>
  <si>
    <t>водитель</t>
  </si>
  <si>
    <t>системный администратор</t>
  </si>
  <si>
    <t xml:space="preserve">заведующий хозяйством </t>
  </si>
  <si>
    <t>уборщик служебных помещений , сторож, истопник</t>
  </si>
  <si>
    <t>кочегар</t>
  </si>
  <si>
    <t>Заведующий отделом (сектром) музея</t>
  </si>
  <si>
    <t>Заведующий отделом (сектром) клуба, дома (дворца)культуры</t>
  </si>
  <si>
    <t xml:space="preserve">Заведующий отделом (сектором) библиотеки, комплектования библиотек, детской библиотеки, модельной библиотеки </t>
  </si>
  <si>
    <t>музыкальный руководитель</t>
  </si>
  <si>
    <t>методист</t>
  </si>
  <si>
    <t xml:space="preserve">кинооператор </t>
  </si>
  <si>
    <t>балетмейстер</t>
  </si>
  <si>
    <t>звукорежиссер</t>
  </si>
  <si>
    <t>режиссер</t>
  </si>
  <si>
    <t>Руководитель кружка</t>
  </si>
  <si>
    <t>художественный руководитель</t>
  </si>
  <si>
    <t>документовед</t>
  </si>
  <si>
    <t xml:space="preserve"> экономист </t>
  </si>
  <si>
    <t xml:space="preserve">Библиотекарь </t>
  </si>
  <si>
    <t>Главный библиограф</t>
  </si>
  <si>
    <t>Работники библиотек</t>
  </si>
  <si>
    <t xml:space="preserve">инструкотор-методист </t>
  </si>
  <si>
    <t>тренер</t>
  </si>
  <si>
    <t>Работники культуры</t>
  </si>
  <si>
    <t>Работники спорта</t>
  </si>
  <si>
    <t xml:space="preserve">звукооператор </t>
  </si>
  <si>
    <t xml:space="preserve">хормейстер </t>
  </si>
  <si>
    <t>специалист по закупкам</t>
  </si>
  <si>
    <t>бухгалтер, специалист по охране труда и технике безопасности</t>
  </si>
  <si>
    <t>2022</t>
  </si>
  <si>
    <t>Закупка и монтаж круглогодичного стационарного комплекса (сцена)</t>
  </si>
  <si>
    <t>Начальник отдела КДД</t>
  </si>
  <si>
    <t>Начальник отдела  БО</t>
  </si>
  <si>
    <t>Начальник отдела ФК и С</t>
  </si>
  <si>
    <t>ГАЗ next А65В33</t>
  </si>
  <si>
    <t>Н-224АХ04</t>
  </si>
  <si>
    <t>2024</t>
  </si>
  <si>
    <t>04:05:07:0103:2633</t>
  </si>
  <si>
    <t>84643405</t>
  </si>
  <si>
    <t>04:05:07:0102:2510</t>
  </si>
  <si>
    <t>1001</t>
  </si>
  <si>
    <t>1002</t>
  </si>
  <si>
    <t xml:space="preserve"> Обоснования (расчеты) расходов на оплату труда 
на  2023год и на плановый период 2024 и 2025 годов</t>
  </si>
  <si>
    <r>
      <t>Обоснования (расчеты) расходов на взносы по обязательному социальному страхованию</t>
    </r>
    <r>
      <rPr>
        <b/>
        <vertAlign val="superscript"/>
        <sz val="10"/>
        <rFont val="Times New Roman"/>
        <family val="1"/>
        <charset val="204"/>
      </rPr>
      <t>28</t>
    </r>
    <r>
      <rPr>
        <b/>
        <sz val="10"/>
        <rFont val="Times New Roman"/>
        <family val="1"/>
        <charset val="204"/>
      </rPr>
      <t xml:space="preserve">
 на  2023 год и на плановый период 2024 и 2025 годов</t>
    </r>
  </si>
  <si>
    <r>
      <t>Обоснования (расчеты) плановых показателей в части уплаты налога на имущество организаций и земельного налога</t>
    </r>
    <r>
      <rPr>
        <b/>
        <vertAlign val="superscript"/>
        <sz val="10"/>
        <rFont val="Times New Roman Cyr"/>
        <family val="1"/>
        <charset val="204"/>
      </rPr>
      <t>51</t>
    </r>
    <r>
      <rPr>
        <b/>
        <sz val="10"/>
        <rFont val="Times New Roman Cyr"/>
        <family val="1"/>
        <charset val="204"/>
      </rPr>
      <t xml:space="preserve">
на  2023 год и на плановый период 2024 и 2025 годов</t>
    </r>
  </si>
  <si>
    <t>на  2023 год
(на текущий 
финансовый год)</t>
  </si>
  <si>
    <t>на  2024 год 
(на первый год 
планового периода)</t>
  </si>
  <si>
    <t>на  2025 год 
(на второй год 
планового периода)</t>
  </si>
  <si>
    <t>2.1.1. Расчет расходов на выплату заработной платы, осуществляемые на основе договоров (контрактов) в соответствии с трудовым законодательством
на  2023 -2025 год (на текущий финансовый год)</t>
  </si>
  <si>
    <t>2025</t>
  </si>
  <si>
    <t>на  2023 год
(на текущий финансовый год)</t>
  </si>
  <si>
    <t>на  2024 год
(на первый год планового периода)</t>
  </si>
  <si>
    <t>на  2025 год
(на второй год планового периода)</t>
  </si>
  <si>
    <t xml:space="preserve"> Обоснования (расчеты) плановых показателей на уплату прочих налогов, сборов 54
на  2023 год и на плановый период 2024_ и 2025 годов</t>
  </si>
  <si>
    <t xml:space="preserve">2.3.1. Расчет расходов на уплату транспортного налога на 2023 год (на текущий финансовый год) </t>
  </si>
  <si>
    <t xml:space="preserve">2.3.2. Расчет расходов на уплату транспортного налога на 2024 год (на первый год планового периода) </t>
  </si>
  <si>
    <t xml:space="preserve">2.3.3. Расчет расходов на уплату транспортного налога на 2025 год (на второй год планового периода) </t>
  </si>
  <si>
    <t xml:space="preserve"> Обоснования (расчеты) плановых показателей на уплату штрафов (в том числе административных), пеней и иных платежей
на  2023 год и на плановый период 2024 и 2025 годов</t>
  </si>
  <si>
    <t>Обоснования (расчеты) плановых показателей на закупку товаров, работ, услуг72
на 2023 год и на плановый период 2024 и 2025 годов</t>
  </si>
  <si>
    <t>на  2023__ год
(на текущий финансовый год)</t>
  </si>
  <si>
    <t>на  2024год
(на первый год планового периода)</t>
  </si>
  <si>
    <t>на  2024год 
(на первый год 
планового периода)</t>
  </si>
  <si>
    <t>на  20254 год 
(на второй год 
планового периода)</t>
  </si>
  <si>
    <t>2023</t>
  </si>
  <si>
    <t>Ремонт стадиона "Юность" и создание "умной площадки" в с. Чемал</t>
  </si>
  <si>
    <t>от «17» июля 2023г.</t>
  </si>
  <si>
    <t>17.07.2023г.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</si>
</sst>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0000"/>
    <numFmt numFmtId="165" formatCode="000"/>
    <numFmt numFmtId="166" formatCode="0.0"/>
  </numFmts>
  <fonts count="8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vertAlign val="superscript"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0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11"/>
      <color rgb="FF0000FF"/>
      <name val="Times New Roman Cyr"/>
      <family val="1"/>
      <charset val="204"/>
    </font>
    <font>
      <vertAlign val="superscript"/>
      <sz val="11"/>
      <name val="Times New Roman Cyr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vertAlign val="superscript"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 Cyr"/>
      <family val="1"/>
      <charset val="204"/>
    </font>
    <font>
      <sz val="10"/>
      <color theme="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 Cyr"/>
      <family val="1"/>
      <charset val="204"/>
    </font>
    <font>
      <b/>
      <sz val="9"/>
      <name val="Times New Roman"/>
      <family val="1"/>
      <charset val="204"/>
    </font>
    <font>
      <vertAlign val="superscript"/>
      <sz val="10"/>
      <name val="Times New Roman Cyr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name val="Times New Roman"/>
      <family val="2"/>
      <charset val="204"/>
    </font>
    <font>
      <i/>
      <sz val="10"/>
      <name val="Times New Roman Cyr"/>
      <family val="1"/>
      <charset val="204"/>
    </font>
    <font>
      <b/>
      <vertAlign val="superscript"/>
      <sz val="10"/>
      <name val="Times New Roman Cyr"/>
      <charset val="204"/>
    </font>
    <font>
      <b/>
      <sz val="9"/>
      <name val="Times New Roman Cyr"/>
      <family val="1"/>
      <charset val="204"/>
    </font>
    <font>
      <vertAlign val="superscript"/>
      <sz val="8"/>
      <name val="Times New Roman Cyr"/>
      <family val="1"/>
      <charset val="204"/>
    </font>
    <font>
      <sz val="8"/>
      <name val="Times New Roman Cyr"/>
      <family val="1"/>
      <charset val="204"/>
    </font>
    <font>
      <sz val="8"/>
      <color theme="1"/>
      <name val="Times New Roman Cyr"/>
      <family val="1"/>
      <charset val="204"/>
    </font>
    <font>
      <b/>
      <vertAlign val="superscript"/>
      <sz val="10"/>
      <name val="Times New Roman"/>
      <family val="1"/>
      <charset val="204"/>
    </font>
    <font>
      <sz val="10"/>
      <name val="Calibri"/>
      <family val="2"/>
      <scheme val="minor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b/>
      <vertAlign val="superscript"/>
      <sz val="10"/>
      <name val="Times New Roman Cyr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8"/>
      <name val="Times New Roman Cyr"/>
      <charset val="204"/>
    </font>
    <font>
      <sz val="8"/>
      <name val="Times New Roman Cyr"/>
      <charset val="204"/>
    </font>
    <font>
      <sz val="8"/>
      <color theme="1"/>
      <name val="Times New Roman"/>
      <family val="2"/>
      <charset val="204"/>
    </font>
    <font>
      <vertAlign val="superscript"/>
      <sz val="8"/>
      <color theme="1"/>
      <name val="Times New Roman Cyr"/>
      <family val="1"/>
      <charset val="204"/>
    </font>
    <font>
      <sz val="9.5"/>
      <name val="Times New Roman Cyr"/>
      <family val="1"/>
      <charset val="204"/>
    </font>
    <font>
      <sz val="10"/>
      <name val="Times New Roman Cyr"/>
      <charset val="204"/>
    </font>
    <font>
      <b/>
      <vertAlign val="subscript"/>
      <sz val="10"/>
      <name val="Times New Roman Cyr"/>
      <charset val="204"/>
    </font>
    <font>
      <vertAlign val="superscript"/>
      <sz val="8"/>
      <color theme="1"/>
      <name val="Times New Roman"/>
      <family val="1"/>
      <charset val="204"/>
    </font>
    <font>
      <b/>
      <sz val="8"/>
      <name val="Times New Roman Cyr"/>
      <family val="1"/>
      <charset val="204"/>
    </font>
    <font>
      <sz val="8"/>
      <color theme="1"/>
      <name val="Times New Roman Cyr"/>
      <charset val="204"/>
    </font>
    <font>
      <vertAlign val="superscript"/>
      <sz val="8"/>
      <color theme="1"/>
      <name val="Times New Roman Cyr"/>
      <charset val="204"/>
    </font>
    <font>
      <b/>
      <sz val="10"/>
      <name val="Times New Roman Cyr"/>
      <charset val="204"/>
    </font>
    <font>
      <sz val="10"/>
      <color rgb="FF0000FF"/>
      <name val="Times New Roman Cyr"/>
      <charset val="204"/>
    </font>
    <font>
      <i/>
      <sz val="10"/>
      <name val="Times New Roman Cyr"/>
      <charset val="204"/>
    </font>
    <font>
      <b/>
      <strike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Times New Roman Cyr"/>
    </font>
    <font>
      <sz val="10"/>
      <color theme="1"/>
      <name val="Times New Roman"/>
      <family val="2"/>
      <charset val="204"/>
    </font>
    <font>
      <sz val="8"/>
      <color theme="1"/>
      <name val="Calibri"/>
      <family val="2"/>
      <scheme val="minor"/>
    </font>
    <font>
      <vertAlign val="superscript"/>
      <sz val="10"/>
      <name val="Times New Roman Cyr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2"/>
      <charset val="204"/>
    </font>
    <font>
      <sz val="7.5"/>
      <name val="Times New Roman Cyr"/>
      <charset val="204"/>
    </font>
    <font>
      <vertAlign val="superscript"/>
      <sz val="7.5"/>
      <name val="Times New Roman Cyr"/>
      <charset val="204"/>
    </font>
    <font>
      <sz val="7.4"/>
      <name val="Times New Roman Cyr"/>
      <charset val="204"/>
    </font>
    <font>
      <vertAlign val="superscript"/>
      <sz val="7.4"/>
      <name val="Times New Roman Cyr"/>
      <charset val="204"/>
    </font>
    <font>
      <sz val="7.5"/>
      <name val="Times New Roman"/>
      <family val="1"/>
      <charset val="204"/>
    </font>
    <font>
      <vertAlign val="superscript"/>
      <sz val="7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2087">
    <xf numFmtId="0" fontId="0" fillId="0" borderId="0" xfId="0"/>
    <xf numFmtId="49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wrapText="1"/>
    </xf>
    <xf numFmtId="0" fontId="7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/>
    <xf numFmtId="0" fontId="6" fillId="0" borderId="0" xfId="2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8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2" applyFont="1" applyFill="1"/>
    <xf numFmtId="0" fontId="8" fillId="0" borderId="0" xfId="0" applyFont="1" applyFill="1" applyAlignment="1">
      <alignment vertical="center"/>
    </xf>
    <xf numFmtId="0" fontId="10" fillId="0" borderId="0" xfId="0" applyFont="1" applyFill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0" fontId="7" fillId="0" borderId="0" xfId="0" applyNumberFormat="1" applyFont="1" applyBorder="1" applyAlignment="1">
      <alignment horizontal="left"/>
    </xf>
    <xf numFmtId="0" fontId="8" fillId="0" borderId="0" xfId="0" applyFont="1"/>
    <xf numFmtId="0" fontId="8" fillId="0" borderId="0" xfId="0" applyFont="1" applyFill="1" applyAlignment="1"/>
    <xf numFmtId="0" fontId="3" fillId="0" borderId="0" xfId="0" applyFont="1" applyFill="1" applyBorder="1" applyAlignment="1">
      <alignment vertical="center" textRotation="90" wrapText="1"/>
    </xf>
    <xf numFmtId="0" fontId="8" fillId="0" borderId="0" xfId="0" applyFont="1" applyBorder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/>
    <xf numFmtId="0" fontId="8" fillId="2" borderId="0" xfId="0" applyFont="1" applyFill="1"/>
    <xf numFmtId="0" fontId="14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wrapText="1"/>
    </xf>
    <xf numFmtId="0" fontId="16" fillId="0" borderId="0" xfId="0" applyNumberFormat="1" applyFont="1" applyFill="1" applyBorder="1" applyAlignment="1">
      <alignment horizontal="left"/>
    </xf>
    <xf numFmtId="49" fontId="14" fillId="0" borderId="0" xfId="0" applyNumberFormat="1" applyFont="1" applyFill="1" applyBorder="1" applyAlignment="1"/>
    <xf numFmtId="0" fontId="14" fillId="0" borderId="0" xfId="0" applyNumberFormat="1" applyFont="1" applyFill="1" applyBorder="1" applyAlignment="1"/>
    <xf numFmtId="0" fontId="17" fillId="0" borderId="0" xfId="2" applyFont="1" applyFill="1" applyBorder="1" applyAlignment="1">
      <alignment vertical="center"/>
    </xf>
    <xf numFmtId="0" fontId="16" fillId="0" borderId="0" xfId="0" applyNumberFormat="1" applyFont="1" applyFill="1" applyBorder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/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14" fillId="0" borderId="0" xfId="0" applyFont="1" applyFill="1" applyBorder="1" applyAlignment="1">
      <alignment vertical="center" textRotation="90" wrapText="1"/>
    </xf>
    <xf numFmtId="0" fontId="15" fillId="0" borderId="0" xfId="0" applyFont="1" applyFill="1" applyBorder="1" applyAlignment="1">
      <alignment vertical="center"/>
    </xf>
    <xf numFmtId="49" fontId="14" fillId="0" borderId="0" xfId="0" applyNumberFormat="1" applyFont="1" applyFill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/>
    <xf numFmtId="0" fontId="16" fillId="0" borderId="0" xfId="0" applyFont="1" applyFill="1"/>
    <xf numFmtId="0" fontId="16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/>
    <xf numFmtId="0" fontId="2" fillId="2" borderId="0" xfId="0" applyFont="1" applyFill="1" applyAlignment="1">
      <alignment vertical="center"/>
    </xf>
    <xf numFmtId="0" fontId="8" fillId="2" borderId="0" xfId="0" applyFont="1" applyFill="1" applyBorder="1"/>
    <xf numFmtId="0" fontId="10" fillId="2" borderId="0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Border="1"/>
    <xf numFmtId="0" fontId="2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/>
    <xf numFmtId="0" fontId="16" fillId="2" borderId="0" xfId="0" applyNumberFormat="1" applyFont="1" applyFill="1" applyBorder="1" applyAlignment="1"/>
    <xf numFmtId="0" fontId="14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/>
    <xf numFmtId="0" fontId="14" fillId="2" borderId="0" xfId="0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vertical="center" wrapText="1"/>
    </xf>
    <xf numFmtId="164" fontId="14" fillId="2" borderId="0" xfId="0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49" xfId="0" applyFont="1" applyFill="1" applyBorder="1"/>
    <xf numFmtId="0" fontId="14" fillId="2" borderId="0" xfId="0" applyFont="1" applyFill="1" applyBorder="1" applyAlignment="1"/>
    <xf numFmtId="0" fontId="14" fillId="2" borderId="0" xfId="0" applyFont="1" applyFill="1" applyAlignment="1"/>
    <xf numFmtId="0" fontId="15" fillId="2" borderId="0" xfId="0" applyNumberFormat="1" applyFont="1" applyFill="1" applyBorder="1" applyAlignment="1">
      <alignment wrapText="1"/>
    </xf>
    <xf numFmtId="49" fontId="14" fillId="2" borderId="0" xfId="0" applyNumberFormat="1" applyFont="1" applyFill="1" applyBorder="1" applyAlignment="1"/>
    <xf numFmtId="0" fontId="19" fillId="2" borderId="0" xfId="2" applyFont="1" applyFill="1" applyBorder="1" applyAlignment="1">
      <alignment vertical="center"/>
    </xf>
    <xf numFmtId="49" fontId="15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vertical="center" textRotation="90" wrapText="1"/>
    </xf>
    <xf numFmtId="0" fontId="15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vertical="center" wrapText="1"/>
    </xf>
    <xf numFmtId="0" fontId="15" fillId="2" borderId="0" xfId="0" applyFont="1" applyFill="1" applyBorder="1" applyAlignment="1"/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49" fontId="14" fillId="2" borderId="0" xfId="0" applyNumberFormat="1" applyFont="1" applyFill="1"/>
    <xf numFmtId="0" fontId="16" fillId="2" borderId="0" xfId="0" applyFont="1" applyFill="1" applyBorder="1" applyAlignment="1">
      <alignment vertical="center"/>
    </xf>
    <xf numFmtId="0" fontId="16" fillId="2" borderId="0" xfId="0" applyFont="1" applyFill="1"/>
    <xf numFmtId="0" fontId="15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 vertical="center"/>
    </xf>
    <xf numFmtId="0" fontId="14" fillId="2" borderId="5" xfId="0" applyFont="1" applyFill="1" applyBorder="1"/>
    <xf numFmtId="0" fontId="3" fillId="2" borderId="0" xfId="0" applyFont="1" applyFill="1" applyAlignment="1"/>
    <xf numFmtId="0" fontId="13" fillId="2" borderId="0" xfId="0" applyNumberFormat="1" applyFont="1" applyFill="1" applyBorder="1" applyAlignment="1">
      <alignment horizontal="left"/>
    </xf>
    <xf numFmtId="0" fontId="21" fillId="2" borderId="0" xfId="0" applyNumberFormat="1" applyFont="1" applyFill="1" applyBorder="1" applyAlignment="1">
      <alignment horizontal="left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0" xfId="0" applyFont="1" applyFill="1" applyBorder="1"/>
    <xf numFmtId="0" fontId="13" fillId="2" borderId="0" xfId="0" applyFont="1" applyFill="1"/>
    <xf numFmtId="0" fontId="13" fillId="2" borderId="0" xfId="0" applyFont="1" applyFill="1" applyBorder="1"/>
    <xf numFmtId="0" fontId="22" fillId="2" borderId="49" xfId="0" applyFont="1" applyFill="1" applyBorder="1"/>
    <xf numFmtId="0" fontId="13" fillId="2" borderId="0" xfId="0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left" vertical="center" wrapText="1"/>
    </xf>
    <xf numFmtId="0" fontId="24" fillId="2" borderId="0" xfId="0" applyFont="1" applyFill="1" applyBorder="1"/>
    <xf numFmtId="0" fontId="0" fillId="0" borderId="0" xfId="0" applyAlignment="1"/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/>
    <xf numFmtId="0" fontId="16" fillId="2" borderId="0" xfId="0" applyFont="1" applyFill="1" applyBorder="1"/>
    <xf numFmtId="0" fontId="7" fillId="0" borderId="0" xfId="0" applyFont="1" applyFill="1" applyBorder="1" applyAlignment="1">
      <alignment vertical="center"/>
    </xf>
    <xf numFmtId="49" fontId="13" fillId="2" borderId="0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left" wrapText="1"/>
    </xf>
    <xf numFmtId="49" fontId="12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right" vertical="center"/>
    </xf>
    <xf numFmtId="49" fontId="8" fillId="2" borderId="0" xfId="0" applyNumberFormat="1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vertical="center" wrapText="1"/>
    </xf>
    <xf numFmtId="49" fontId="27" fillId="2" borderId="0" xfId="0" applyNumberFormat="1" applyFont="1" applyFill="1" applyBorder="1" applyAlignment="1">
      <alignment horizontal="left" wrapText="1"/>
    </xf>
    <xf numFmtId="0" fontId="28" fillId="2" borderId="0" xfId="0" applyFont="1" applyFill="1" applyAlignment="1">
      <alignment horizontal="left" wrapText="1"/>
    </xf>
    <xf numFmtId="0" fontId="20" fillId="2" borderId="0" xfId="0" applyFont="1" applyFill="1" applyBorder="1" applyAlignment="1">
      <alignment horizontal="left" vertical="center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Alignment="1"/>
    <xf numFmtId="0" fontId="15" fillId="2" borderId="0" xfId="0" applyFont="1" applyFill="1" applyAlignment="1"/>
    <xf numFmtId="0" fontId="2" fillId="0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horizontal="left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Alignment="1"/>
    <xf numFmtId="0" fontId="31" fillId="2" borderId="0" xfId="0" applyFont="1" applyFill="1" applyBorder="1" applyAlignment="1">
      <alignment horizontal="right" wrapText="1"/>
    </xf>
    <xf numFmtId="164" fontId="16" fillId="2" borderId="0" xfId="0" applyNumberFormat="1" applyFont="1" applyFill="1" applyBorder="1" applyAlignment="1">
      <alignment horizontal="center" wrapText="1"/>
    </xf>
    <xf numFmtId="164" fontId="16" fillId="2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 wrapText="1"/>
    </xf>
    <xf numFmtId="0" fontId="14" fillId="2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13" fillId="2" borderId="0" xfId="0" applyFont="1" applyFill="1" applyAlignment="1"/>
    <xf numFmtId="0" fontId="13" fillId="2" borderId="0" xfId="0" applyFont="1" applyFill="1" applyBorder="1" applyAlignment="1"/>
    <xf numFmtId="0" fontId="2" fillId="0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28" fillId="0" borderId="0" xfId="0" applyFont="1"/>
    <xf numFmtId="0" fontId="28" fillId="0" borderId="0" xfId="0" applyFont="1" applyAlignment="1"/>
    <xf numFmtId="0" fontId="29" fillId="2" borderId="0" xfId="0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/>
    <xf numFmtId="0" fontId="29" fillId="0" borderId="0" xfId="0" applyFont="1" applyFill="1"/>
    <xf numFmtId="0" fontId="33" fillId="0" borderId="0" xfId="0" applyFont="1"/>
    <xf numFmtId="0" fontId="14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 wrapText="1"/>
    </xf>
    <xf numFmtId="49" fontId="14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wrapText="1"/>
    </xf>
    <xf numFmtId="49" fontId="14" fillId="2" borderId="0" xfId="0" applyNumberFormat="1" applyFont="1" applyFill="1" applyBorder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0" xfId="0" applyNumberFormat="1" applyFont="1" applyFill="1" applyBorder="1" applyAlignment="1">
      <alignment horizontal="center" wrapText="1"/>
    </xf>
    <xf numFmtId="0" fontId="31" fillId="2" borderId="0" xfId="0" applyFont="1" applyFill="1" applyBorder="1" applyAlignment="1"/>
    <xf numFmtId="49" fontId="16" fillId="2" borderId="17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/>
    <xf numFmtId="0" fontId="36" fillId="2" borderId="0" xfId="2" applyFont="1" applyFill="1" applyBorder="1" applyAlignment="1">
      <alignment vertical="center"/>
    </xf>
    <xf numFmtId="0" fontId="3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0" xfId="0" applyFont="1" applyFill="1"/>
    <xf numFmtId="0" fontId="16" fillId="2" borderId="5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30" xfId="0" applyFont="1" applyFill="1" applyBorder="1" applyAlignment="1">
      <alignment horizontal="center" wrapText="1"/>
    </xf>
    <xf numFmtId="0" fontId="16" fillId="2" borderId="0" xfId="0" applyFont="1" applyFill="1" applyBorder="1" applyAlignment="1"/>
    <xf numFmtId="0" fontId="7" fillId="2" borderId="0" xfId="0" applyFont="1" applyFill="1" applyAlignment="1"/>
    <xf numFmtId="0" fontId="31" fillId="2" borderId="0" xfId="0" applyFont="1" applyFill="1" applyAlignment="1"/>
    <xf numFmtId="0" fontId="11" fillId="2" borderId="0" xfId="0" applyFont="1" applyFill="1" applyAlignment="1"/>
    <xf numFmtId="0" fontId="3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textRotation="90" wrapText="1"/>
    </xf>
    <xf numFmtId="0" fontId="11" fillId="2" borderId="0" xfId="0" applyFont="1" applyFill="1" applyBorder="1" applyAlignment="1">
      <alignment vertical="center"/>
    </xf>
    <xf numFmtId="49" fontId="38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wrapText="1"/>
    </xf>
    <xf numFmtId="0" fontId="16" fillId="2" borderId="0" xfId="0" applyFont="1" applyFill="1" applyBorder="1" applyAlignment="1">
      <alignment vertical="center" wrapText="1"/>
    </xf>
    <xf numFmtId="0" fontId="7" fillId="2" borderId="0" xfId="0" applyFont="1" applyFill="1" applyBorder="1"/>
    <xf numFmtId="0" fontId="34" fillId="0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wrapText="1"/>
    </xf>
    <xf numFmtId="0" fontId="0" fillId="0" borderId="0" xfId="0" applyAlignment="1"/>
    <xf numFmtId="0" fontId="3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2" borderId="0" xfId="2" applyFont="1" applyFill="1"/>
    <xf numFmtId="0" fontId="32" fillId="0" borderId="0" xfId="0" applyFont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/>
    <xf numFmtId="0" fontId="36" fillId="0" borderId="0" xfId="2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/>
    <xf numFmtId="0" fontId="32" fillId="0" borderId="0" xfId="0" applyFont="1" applyAlignment="1"/>
    <xf numFmtId="0" fontId="11" fillId="2" borderId="0" xfId="0" applyFont="1" applyFill="1" applyBorder="1"/>
    <xf numFmtId="49" fontId="25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center" wrapText="1"/>
    </xf>
    <xf numFmtId="49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wrapText="1"/>
    </xf>
    <xf numFmtId="49" fontId="7" fillId="2" borderId="0" xfId="0" applyNumberFormat="1" applyFont="1" applyFill="1" applyBorder="1" applyAlignment="1">
      <alignment vertical="center"/>
    </xf>
    <xf numFmtId="0" fontId="45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0" fontId="45" fillId="2" borderId="0" xfId="0" applyFont="1" applyFill="1" applyBorder="1"/>
    <xf numFmtId="0" fontId="31" fillId="2" borderId="0" xfId="0" applyFont="1" applyFill="1" applyAlignment="1">
      <alignment wrapText="1"/>
    </xf>
    <xf numFmtId="0" fontId="16" fillId="2" borderId="10" xfId="0" applyFont="1" applyFill="1" applyBorder="1" applyAlignment="1">
      <alignment vertical="center" wrapText="1"/>
    </xf>
    <xf numFmtId="164" fontId="16" fillId="2" borderId="10" xfId="0" applyNumberFormat="1" applyFont="1" applyFill="1" applyBorder="1" applyAlignment="1">
      <alignment vertical="center" wrapText="1"/>
    </xf>
    <xf numFmtId="49" fontId="16" fillId="2" borderId="10" xfId="0" applyNumberFormat="1" applyFont="1" applyFill="1" applyBorder="1" applyAlignment="1">
      <alignment vertical="center" wrapText="1"/>
    </xf>
    <xf numFmtId="0" fontId="16" fillId="2" borderId="10" xfId="0" applyFont="1" applyFill="1" applyBorder="1" applyAlignment="1"/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0" fontId="16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9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32" fillId="0" borderId="0" xfId="0" applyFont="1" applyAlignment="1">
      <alignment horizontal="left" wrapText="1"/>
    </xf>
    <xf numFmtId="0" fontId="11" fillId="2" borderId="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center" wrapText="1"/>
    </xf>
    <xf numFmtId="0" fontId="31" fillId="2" borderId="0" xfId="0" applyFont="1" applyFill="1" applyBorder="1"/>
    <xf numFmtId="0" fontId="31" fillId="2" borderId="0" xfId="0" applyFont="1" applyFill="1" applyBorder="1" applyAlignment="1">
      <alignment horizontal="right" vertical="center" wrapText="1"/>
    </xf>
    <xf numFmtId="0" fontId="49" fillId="0" borderId="0" xfId="0" applyFont="1" applyAlignment="1"/>
    <xf numFmtId="0" fontId="37" fillId="0" borderId="0" xfId="0" applyFont="1" applyFill="1"/>
    <xf numFmtId="166" fontId="16" fillId="2" borderId="0" xfId="0" applyNumberFormat="1" applyFont="1" applyFill="1"/>
    <xf numFmtId="49" fontId="38" fillId="2" borderId="0" xfId="0" applyNumberFormat="1" applyFont="1" applyFill="1" applyBorder="1" applyAlignment="1"/>
    <xf numFmtId="0" fontId="16" fillId="2" borderId="0" xfId="0" applyFont="1" applyFill="1" applyBorder="1" applyAlignment="1">
      <alignment horizontal="left" vertical="center" wrapText="1" indent="4"/>
    </xf>
    <xf numFmtId="0" fontId="16" fillId="2" borderId="3" xfId="0" applyFont="1" applyFill="1" applyBorder="1" applyAlignment="1">
      <alignment horizontal="center"/>
    </xf>
    <xf numFmtId="0" fontId="31" fillId="2" borderId="0" xfId="0" applyFont="1" applyFill="1" applyAlignment="1">
      <alignment horizontal="left" wrapText="1"/>
    </xf>
    <xf numFmtId="0" fontId="16" fillId="2" borderId="0" xfId="0" applyFont="1" applyFill="1" applyBorder="1" applyAlignment="1">
      <alignment horizontal="left" vertical="center" indent="4"/>
    </xf>
    <xf numFmtId="49" fontId="16" fillId="2" borderId="0" xfId="0" applyNumberFormat="1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textRotation="90" wrapText="1"/>
    </xf>
    <xf numFmtId="0" fontId="31" fillId="2" borderId="0" xfId="0" applyFont="1" applyFill="1" applyBorder="1" applyAlignment="1">
      <alignment vertical="center"/>
    </xf>
    <xf numFmtId="0" fontId="16" fillId="2" borderId="15" xfId="0" applyFont="1" applyFill="1" applyBorder="1" applyAlignment="1"/>
    <xf numFmtId="0" fontId="16" fillId="2" borderId="16" xfId="0" applyFont="1" applyFill="1" applyBorder="1" applyAlignment="1"/>
    <xf numFmtId="0" fontId="16" fillId="2" borderId="17" xfId="0" applyFont="1" applyFill="1" applyBorder="1" applyAlignment="1"/>
    <xf numFmtId="0" fontId="16" fillId="2" borderId="9" xfId="0" applyFont="1" applyFill="1" applyBorder="1" applyAlignment="1"/>
    <xf numFmtId="0" fontId="16" fillId="2" borderId="11" xfId="0" applyFont="1" applyFill="1" applyBorder="1" applyAlignment="1"/>
    <xf numFmtId="0" fontId="16" fillId="2" borderId="56" xfId="0" applyFont="1" applyFill="1" applyBorder="1" applyAlignment="1"/>
    <xf numFmtId="0" fontId="16" fillId="2" borderId="32" xfId="0" applyFont="1" applyFill="1" applyBorder="1" applyAlignment="1"/>
    <xf numFmtId="0" fontId="16" fillId="2" borderId="33" xfId="0" applyFont="1" applyFill="1" applyBorder="1" applyAlignment="1"/>
    <xf numFmtId="0" fontId="16" fillId="2" borderId="34" xfId="0" applyFont="1" applyFill="1" applyBorder="1" applyAlignment="1"/>
    <xf numFmtId="0" fontId="16" fillId="2" borderId="35" xfId="0" applyFont="1" applyFill="1" applyBorder="1" applyAlignment="1"/>
    <xf numFmtId="0" fontId="16" fillId="2" borderId="7" xfId="0" applyFont="1" applyFill="1" applyBorder="1" applyAlignment="1"/>
    <xf numFmtId="0" fontId="16" fillId="2" borderId="2" xfId="0" applyFont="1" applyFill="1" applyBorder="1" applyAlignment="1"/>
    <xf numFmtId="0" fontId="16" fillId="2" borderId="8" xfId="0" applyFont="1" applyFill="1" applyBorder="1" applyAlignment="1"/>
    <xf numFmtId="0" fontId="16" fillId="2" borderId="20" xfId="0" applyFont="1" applyFill="1" applyBorder="1" applyAlignment="1"/>
    <xf numFmtId="0" fontId="46" fillId="2" borderId="0" xfId="0" applyNumberFormat="1" applyFont="1" applyFill="1" applyBorder="1" applyAlignment="1">
      <alignment horizontal="left"/>
    </xf>
    <xf numFmtId="0" fontId="46" fillId="0" borderId="0" xfId="0" applyFont="1" applyFill="1"/>
    <xf numFmtId="0" fontId="42" fillId="2" borderId="0" xfId="0" applyNumberFormat="1" applyFont="1" applyFill="1" applyBorder="1" applyAlignment="1">
      <alignment horizontal="left"/>
    </xf>
    <xf numFmtId="0" fontId="46" fillId="0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vertical="center"/>
    </xf>
    <xf numFmtId="0" fontId="51" fillId="0" borderId="0" xfId="0" applyFont="1" applyFill="1" applyBorder="1"/>
    <xf numFmtId="0" fontId="51" fillId="0" borderId="0" xfId="0" applyFont="1" applyFill="1"/>
    <xf numFmtId="0" fontId="42" fillId="2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51" fillId="2" borderId="0" xfId="0" applyFont="1" applyFill="1" applyBorder="1" applyAlignment="1"/>
    <xf numFmtId="0" fontId="26" fillId="0" borderId="0" xfId="0" applyFont="1" applyAlignment="1"/>
    <xf numFmtId="0" fontId="46" fillId="2" borderId="0" xfId="0" applyFont="1" applyFill="1" applyBorder="1" applyAlignment="1">
      <alignment horizontal="center"/>
    </xf>
    <xf numFmtId="0" fontId="46" fillId="2" borderId="0" xfId="0" applyFont="1" applyFill="1"/>
    <xf numFmtId="49" fontId="53" fillId="2" borderId="0" xfId="0" applyNumberFormat="1" applyFont="1" applyFill="1" applyBorder="1" applyAlignment="1">
      <alignment vertical="center" wrapText="1"/>
    </xf>
    <xf numFmtId="0" fontId="46" fillId="2" borderId="0" xfId="0" applyFont="1" applyFill="1" applyBorder="1"/>
    <xf numFmtId="0" fontId="46" fillId="2" borderId="0" xfId="0" applyFont="1" applyFill="1" applyBorder="1" applyAlignment="1"/>
    <xf numFmtId="0" fontId="46" fillId="2" borderId="0" xfId="0" applyFont="1" applyFill="1" applyBorder="1" applyAlignment="1">
      <alignment vertical="center"/>
    </xf>
    <xf numFmtId="0" fontId="46" fillId="0" borderId="0" xfId="0" applyFont="1" applyFill="1" applyBorder="1"/>
    <xf numFmtId="0" fontId="46" fillId="2" borderId="0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/>
    </xf>
    <xf numFmtId="0" fontId="52" fillId="0" borderId="0" xfId="0" applyFont="1" applyAlignment="1"/>
    <xf numFmtId="0" fontId="11" fillId="2" borderId="0" xfId="0" applyNumberFormat="1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indent="4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32" fillId="0" borderId="0" xfId="0" applyFont="1" applyAlignment="1">
      <alignment vertical="center"/>
    </xf>
    <xf numFmtId="49" fontId="25" fillId="2" borderId="0" xfId="0" applyNumberFormat="1" applyFont="1" applyFill="1" applyBorder="1" applyAlignment="1">
      <alignment wrapText="1"/>
    </xf>
    <xf numFmtId="0" fontId="21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0" fontId="21" fillId="0" borderId="0" xfId="0" applyFont="1" applyAlignment="1">
      <alignment horizontal="left" wrapText="1"/>
    </xf>
    <xf numFmtId="49" fontId="11" fillId="2" borderId="0" xfId="0" applyNumberFormat="1" applyFont="1" applyFill="1" applyBorder="1" applyAlignment="1">
      <alignment horizontal="right" vertical="center"/>
    </xf>
    <xf numFmtId="0" fontId="7" fillId="2" borderId="42" xfId="0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left" vertical="center"/>
    </xf>
    <xf numFmtId="0" fontId="7" fillId="2" borderId="42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0" fontId="54" fillId="2" borderId="0" xfId="0" applyFont="1" applyFill="1" applyBorder="1" applyAlignment="1">
      <alignment vertical="center" wrapText="1"/>
    </xf>
    <xf numFmtId="49" fontId="7" fillId="2" borderId="42" xfId="0" applyNumberFormat="1" applyFont="1" applyFill="1" applyBorder="1" applyAlignment="1">
      <alignment vertical="center" wrapText="1"/>
    </xf>
    <xf numFmtId="0" fontId="7" fillId="2" borderId="42" xfId="0" applyFont="1" applyFill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26" fillId="0" borderId="0" xfId="0" applyFont="1"/>
    <xf numFmtId="0" fontId="42" fillId="0" borderId="0" xfId="0" applyFont="1" applyFill="1" applyAlignment="1">
      <alignment vertical="center"/>
    </xf>
    <xf numFmtId="0" fontId="16" fillId="2" borderId="2" xfId="0" applyFont="1" applyFill="1" applyBorder="1" applyAlignment="1">
      <alignment horizontal="left" wrapText="1"/>
    </xf>
    <xf numFmtId="0" fontId="42" fillId="0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 wrapText="1"/>
    </xf>
    <xf numFmtId="0" fontId="25" fillId="2" borderId="0" xfId="2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21" fillId="0" borderId="0" xfId="0" applyFont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wrapText="1"/>
    </xf>
    <xf numFmtId="0" fontId="50" fillId="0" borderId="0" xfId="0" applyFont="1" applyFill="1" applyAlignment="1">
      <alignment vertical="center"/>
    </xf>
    <xf numFmtId="0" fontId="7" fillId="2" borderId="0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10" xfId="0" applyNumberFormat="1" applyFont="1" applyFill="1" applyBorder="1" applyAlignment="1">
      <alignment horizontal="center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6" xfId="0" applyNumberFormat="1" applyFont="1" applyFill="1" applyBorder="1" applyAlignment="1">
      <alignment horizontal="left"/>
    </xf>
    <xf numFmtId="0" fontId="7" fillId="2" borderId="16" xfId="0" applyNumberFormat="1" applyFont="1" applyFill="1" applyBorder="1" applyAlignment="1">
      <alignment horizontal="left"/>
    </xf>
    <xf numFmtId="0" fontId="7" fillId="2" borderId="17" xfId="0" applyNumberFormat="1" applyFont="1" applyFill="1" applyBorder="1" applyAlignment="1">
      <alignment horizontal="left"/>
    </xf>
    <xf numFmtId="0" fontId="7" fillId="2" borderId="38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/>
    <xf numFmtId="0" fontId="7" fillId="2" borderId="2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36" fillId="2" borderId="55" xfId="2" applyFont="1" applyFill="1" applyBorder="1" applyAlignment="1">
      <alignment vertical="center"/>
    </xf>
    <xf numFmtId="0" fontId="36" fillId="2" borderId="1" xfId="2" applyFont="1" applyFill="1" applyBorder="1" applyAlignment="1">
      <alignment vertical="center"/>
    </xf>
    <xf numFmtId="0" fontId="36" fillId="2" borderId="30" xfId="2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14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left"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14" fillId="2" borderId="0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 indent="2"/>
    </xf>
    <xf numFmtId="49" fontId="3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left" wrapText="1"/>
    </xf>
    <xf numFmtId="0" fontId="16" fillId="2" borderId="0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Alignment="1">
      <alignment vertical="center"/>
    </xf>
    <xf numFmtId="49" fontId="16" fillId="2" borderId="0" xfId="0" applyNumberFormat="1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>
      <alignment vertical="center" wrapText="1"/>
    </xf>
    <xf numFmtId="49" fontId="16" fillId="2" borderId="0" xfId="0" applyNumberFormat="1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0" fontId="5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8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4"/>
    </xf>
    <xf numFmtId="0" fontId="11" fillId="0" borderId="10" xfId="0" applyNumberFormat="1" applyFont="1" applyFill="1" applyBorder="1" applyAlignment="1">
      <alignment horizontal="left"/>
    </xf>
    <xf numFmtId="0" fontId="46" fillId="2" borderId="10" xfId="0" applyNumberFormat="1" applyFont="1" applyFill="1" applyBorder="1" applyAlignment="1"/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11" fillId="2" borderId="0" xfId="0" applyFont="1" applyFill="1" applyBorder="1" applyAlignment="1">
      <alignment horizontal="left" wrapText="1"/>
    </xf>
    <xf numFmtId="0" fontId="46" fillId="2" borderId="0" xfId="0" applyNumberFormat="1" applyFont="1" applyFill="1" applyBorder="1" applyAlignment="1"/>
    <xf numFmtId="0" fontId="62" fillId="2" borderId="0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11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right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2" fillId="2" borderId="0" xfId="0" applyFont="1" applyFill="1"/>
    <xf numFmtId="0" fontId="42" fillId="0" borderId="0" xfId="0" applyFont="1" applyFill="1" applyBorder="1"/>
    <xf numFmtId="0" fontId="42" fillId="0" borderId="0" xfId="0" applyFont="1" applyFill="1"/>
    <xf numFmtId="0" fontId="31" fillId="0" borderId="0" xfId="0" applyFont="1" applyFill="1" applyBorder="1" applyAlignment="1"/>
    <xf numFmtId="0" fontId="67" fillId="2" borderId="0" xfId="0" applyFont="1" applyFill="1" applyBorder="1" applyAlignment="1">
      <alignment horizontal="left" vertical="center" wrapText="1"/>
    </xf>
    <xf numFmtId="164" fontId="60" fillId="2" borderId="0" xfId="0" applyNumberFormat="1" applyFont="1" applyFill="1" applyBorder="1" applyAlignment="1">
      <alignment horizontal="center" vertical="center" wrapText="1"/>
    </xf>
    <xf numFmtId="49" fontId="60" fillId="2" borderId="0" xfId="0" applyNumberFormat="1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/>
    </xf>
    <xf numFmtId="0" fontId="37" fillId="0" borderId="0" xfId="0" applyFont="1" applyFill="1" applyBorder="1"/>
    <xf numFmtId="0" fontId="7" fillId="0" borderId="0" xfId="0" applyFont="1" applyFill="1" applyBorder="1" applyAlignment="1">
      <alignment vertical="center" textRotation="90" wrapText="1"/>
    </xf>
    <xf numFmtId="0" fontId="37" fillId="2" borderId="0" xfId="0" applyFont="1" applyFill="1" applyBorder="1"/>
    <xf numFmtId="49" fontId="21" fillId="2" borderId="0" xfId="0" applyNumberFormat="1" applyFont="1" applyFill="1" applyBorder="1" applyAlignment="1">
      <alignment horizontal="left" vertical="center" wrapText="1"/>
    </xf>
    <xf numFmtId="49" fontId="21" fillId="2" borderId="40" xfId="0" applyNumberFormat="1" applyFont="1" applyFill="1" applyBorder="1" applyAlignment="1">
      <alignment vertical="center" wrapText="1"/>
    </xf>
    <xf numFmtId="49" fontId="21" fillId="2" borderId="33" xfId="0" applyNumberFormat="1" applyFont="1" applyFill="1" applyBorder="1" applyAlignment="1">
      <alignment vertical="center" wrapText="1"/>
    </xf>
    <xf numFmtId="0" fontId="50" fillId="2" borderId="0" xfId="0" applyFont="1" applyFill="1"/>
    <xf numFmtId="0" fontId="50" fillId="0" borderId="0" xfId="0" applyFont="1"/>
    <xf numFmtId="0" fontId="70" fillId="2" borderId="0" xfId="0" applyFont="1" applyFill="1" applyBorder="1" applyAlignment="1">
      <alignment horizontal="left" wrapText="1"/>
    </xf>
    <xf numFmtId="49" fontId="71" fillId="0" borderId="0" xfId="0" applyNumberFormat="1" applyFont="1" applyFill="1" applyBorder="1" applyAlignment="1">
      <alignment vertical="center" wrapText="1"/>
    </xf>
    <xf numFmtId="0" fontId="37" fillId="0" borderId="0" xfId="0" applyFont="1"/>
    <xf numFmtId="49" fontId="42" fillId="2" borderId="0" xfId="0" applyNumberFormat="1" applyFont="1" applyFill="1" applyBorder="1" applyAlignment="1">
      <alignment vertical="center" wrapText="1"/>
    </xf>
    <xf numFmtId="49" fontId="72" fillId="0" borderId="0" xfId="0" applyNumberFormat="1" applyFont="1" applyFill="1" applyBorder="1" applyAlignment="1">
      <alignment vertical="center" wrapText="1"/>
    </xf>
    <xf numFmtId="0" fontId="50" fillId="0" borderId="0" xfId="0" applyFont="1" applyFill="1" applyBorder="1"/>
    <xf numFmtId="0" fontId="31" fillId="2" borderId="10" xfId="0" applyFont="1" applyFill="1" applyBorder="1" applyAlignment="1">
      <alignment horizontal="left" wrapText="1"/>
    </xf>
    <xf numFmtId="0" fontId="34" fillId="2" borderId="0" xfId="0" applyFont="1" applyFill="1" applyBorder="1"/>
    <xf numFmtId="0" fontId="11" fillId="2" borderId="0" xfId="0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7" fillId="2" borderId="10" xfId="0" applyFont="1" applyFill="1" applyBorder="1" applyAlignment="1"/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wrapText="1"/>
    </xf>
    <xf numFmtId="0" fontId="13" fillId="0" borderId="0" xfId="0" applyFont="1"/>
    <xf numFmtId="0" fontId="11" fillId="2" borderId="10" xfId="0" applyFont="1" applyFill="1" applyBorder="1" applyAlignment="1">
      <alignment horizontal="left" wrapText="1"/>
    </xf>
    <xf numFmtId="0" fontId="7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53" fillId="2" borderId="0" xfId="0" applyFont="1" applyFill="1" applyBorder="1"/>
    <xf numFmtId="0" fontId="53" fillId="0" borderId="0" xfId="0" applyFont="1" applyFill="1" applyBorder="1"/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/>
    <xf numFmtId="0" fontId="53" fillId="2" borderId="0" xfId="0" applyFont="1" applyFill="1" applyBorder="1" applyAlignment="1"/>
    <xf numFmtId="0" fontId="73" fillId="2" borderId="0" xfId="0" applyFont="1" applyFill="1" applyAlignment="1">
      <alignment vertical="center"/>
    </xf>
    <xf numFmtId="0" fontId="73" fillId="0" borderId="0" xfId="0" applyFont="1" applyFill="1" applyAlignment="1">
      <alignment vertical="center"/>
    </xf>
    <xf numFmtId="0" fontId="53" fillId="0" borderId="0" xfId="0" applyFont="1" applyFill="1" applyBorder="1" applyAlignment="1"/>
    <xf numFmtId="0" fontId="31" fillId="2" borderId="0" xfId="0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 indent="2"/>
    </xf>
    <xf numFmtId="49" fontId="25" fillId="2" borderId="0" xfId="0" applyNumberFormat="1" applyFont="1" applyFill="1" applyBorder="1" applyAlignment="1">
      <alignment horizontal="left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63" fillId="2" borderId="0" xfId="0" applyFont="1" applyFill="1" applyBorder="1"/>
    <xf numFmtId="0" fontId="50" fillId="0" borderId="0" xfId="0" applyFont="1" applyFill="1"/>
    <xf numFmtId="0" fontId="52" fillId="2" borderId="0" xfId="0" applyFont="1" applyFill="1" applyAlignment="1">
      <alignment vertical="center"/>
    </xf>
    <xf numFmtId="0" fontId="52" fillId="2" borderId="0" xfId="0" applyFont="1" applyFill="1" applyBorder="1" applyAlignment="1">
      <alignment vertical="center"/>
    </xf>
    <xf numFmtId="0" fontId="74" fillId="2" borderId="0" xfId="0" applyFont="1" applyFill="1"/>
    <xf numFmtId="0" fontId="21" fillId="2" borderId="0" xfId="0" applyFont="1" applyFill="1" applyBorder="1"/>
    <xf numFmtId="0" fontId="74" fillId="2" borderId="0" xfId="0" applyFont="1" applyFill="1" applyBorder="1"/>
    <xf numFmtId="0" fontId="49" fillId="2" borderId="0" xfId="0" applyFont="1" applyFill="1" applyAlignment="1">
      <alignment vertical="center"/>
    </xf>
    <xf numFmtId="0" fontId="49" fillId="2" borderId="0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75" fillId="2" borderId="0" xfId="0" applyFont="1" applyFill="1" applyBorder="1"/>
    <xf numFmtId="0" fontId="16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/>
    <xf numFmtId="0" fontId="7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16" fillId="2" borderId="56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textRotation="90" wrapText="1"/>
    </xf>
    <xf numFmtId="0" fontId="16" fillId="2" borderId="24" xfId="0" applyFont="1" applyFill="1" applyBorder="1" applyAlignment="1">
      <alignment vertical="center"/>
    </xf>
    <xf numFmtId="0" fontId="16" fillId="2" borderId="26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 wrapText="1"/>
    </xf>
    <xf numFmtId="0" fontId="21" fillId="2" borderId="0" xfId="0" applyFont="1" applyFill="1"/>
    <xf numFmtId="0" fontId="78" fillId="2" borderId="0" xfId="0" applyFont="1" applyFill="1" applyAlignment="1">
      <alignment vertical="center"/>
    </xf>
    <xf numFmtId="0" fontId="57" fillId="2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16" fillId="2" borderId="56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/>
    </xf>
    <xf numFmtId="0" fontId="0" fillId="0" borderId="0" xfId="0" applyBorder="1" applyAlignment="1">
      <alignment vertical="center" wrapText="1"/>
    </xf>
    <xf numFmtId="0" fontId="21" fillId="2" borderId="1" xfId="0" applyFont="1" applyFill="1" applyBorder="1" applyAlignment="1">
      <alignment horizontal="left" vertical="top" wrapText="1" indent="2"/>
    </xf>
    <xf numFmtId="0" fontId="16" fillId="2" borderId="1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7" fillId="2" borderId="49" xfId="0" applyNumberFormat="1" applyFont="1" applyFill="1" applyBorder="1" applyAlignment="1"/>
    <xf numFmtId="0" fontId="49" fillId="2" borderId="0" xfId="0" applyFont="1" applyFill="1" applyBorder="1" applyAlignment="1">
      <alignment horizontal="right" vertical="center" wrapText="1"/>
    </xf>
    <xf numFmtId="0" fontId="69" fillId="2" borderId="0" xfId="0" applyFont="1" applyFill="1" applyBorder="1" applyAlignment="1">
      <alignment horizontal="right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1" fillId="2" borderId="4" xfId="0" applyNumberFormat="1" applyFont="1" applyFill="1" applyBorder="1" applyAlignment="1">
      <alignment vertical="center" wrapText="1"/>
    </xf>
    <xf numFmtId="49" fontId="21" fillId="2" borderId="1" xfId="0" applyNumberFormat="1" applyFont="1" applyFill="1" applyBorder="1" applyAlignment="1">
      <alignment vertical="center" wrapText="1"/>
    </xf>
    <xf numFmtId="49" fontId="21" fillId="2" borderId="3" xfId="0" applyNumberFormat="1" applyFont="1" applyFill="1" applyBorder="1" applyAlignment="1">
      <alignment vertical="center" wrapText="1"/>
    </xf>
    <xf numFmtId="49" fontId="21" fillId="2" borderId="24" xfId="0" applyNumberFormat="1" applyFont="1" applyFill="1" applyBorder="1" applyAlignment="1">
      <alignment vertical="center" wrapText="1"/>
    </xf>
    <xf numFmtId="49" fontId="21" fillId="2" borderId="23" xfId="0" applyNumberFormat="1" applyFont="1" applyFill="1" applyBorder="1" applyAlignment="1">
      <alignment vertical="center" wrapText="1"/>
    </xf>
    <xf numFmtId="49" fontId="21" fillId="2" borderId="26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wrapText="1"/>
    </xf>
    <xf numFmtId="49" fontId="16" fillId="2" borderId="0" xfId="0" applyNumberFormat="1" applyFont="1" applyFill="1" applyBorder="1" applyAlignment="1">
      <alignment horizontal="left" wrapText="1"/>
    </xf>
    <xf numFmtId="49" fontId="21" fillId="2" borderId="0" xfId="0" applyNumberFormat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49" fontId="16" fillId="2" borderId="1" xfId="0" applyNumberFormat="1" applyFont="1" applyFill="1" applyBorder="1" applyAlignment="1">
      <alignment horizontal="left" wrapText="1" indent="2"/>
    </xf>
    <xf numFmtId="49" fontId="16" fillId="2" borderId="5" xfId="0" applyNumberFormat="1" applyFont="1" applyFill="1" applyBorder="1" applyAlignment="1">
      <alignment horizontal="center" wrapText="1"/>
    </xf>
    <xf numFmtId="2" fontId="3" fillId="0" borderId="0" xfId="0" applyNumberFormat="1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1" fontId="3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left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left"/>
    </xf>
    <xf numFmtId="0" fontId="7" fillId="2" borderId="19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30" xfId="0" applyFont="1" applyFill="1" applyBorder="1" applyAlignment="1">
      <alignment horizontal="right" vertical="center" wrapText="1"/>
    </xf>
    <xf numFmtId="49" fontId="7" fillId="2" borderId="21" xfId="0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49" fontId="7" fillId="2" borderId="57" xfId="0" applyNumberFormat="1" applyFont="1" applyFill="1" applyBorder="1" applyAlignment="1">
      <alignment horizontal="center" wrapText="1"/>
    </xf>
    <xf numFmtId="49" fontId="7" fillId="2" borderId="50" xfId="0" applyNumberFormat="1" applyFont="1" applyFill="1" applyBorder="1" applyAlignment="1">
      <alignment horizontal="center" wrapText="1"/>
    </xf>
    <xf numFmtId="0" fontId="7" fillId="2" borderId="6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49" fontId="7" fillId="2" borderId="65" xfId="0" applyNumberFormat="1" applyFont="1" applyFill="1" applyBorder="1" applyAlignment="1">
      <alignment horizont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6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wrapText="1"/>
    </xf>
    <xf numFmtId="49" fontId="7" fillId="2" borderId="14" xfId="0" applyNumberFormat="1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46" fillId="2" borderId="12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14" fontId="7" fillId="2" borderId="36" xfId="0" applyNumberFormat="1" applyFont="1" applyFill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49" fontId="11" fillId="2" borderId="0" xfId="0" applyNumberFormat="1" applyFont="1" applyFill="1" applyBorder="1" applyAlignment="1">
      <alignment horizontal="left" wrapText="1"/>
    </xf>
    <xf numFmtId="49" fontId="29" fillId="2" borderId="6" xfId="0" applyNumberFormat="1" applyFont="1" applyFill="1" applyBorder="1" applyAlignment="1">
      <alignment horizontal="center" vertical="center" wrapText="1"/>
    </xf>
    <xf numFmtId="49" fontId="29" fillId="2" borderId="0" xfId="0" applyNumberFormat="1" applyFont="1" applyFill="1" applyBorder="1" applyAlignment="1">
      <alignment horizontal="center" vertical="center" wrapText="1"/>
    </xf>
    <xf numFmtId="49" fontId="29" fillId="2" borderId="5" xfId="0" applyNumberFormat="1" applyFont="1" applyFill="1" applyBorder="1" applyAlignment="1">
      <alignment horizontal="center" vertical="center" wrapText="1"/>
    </xf>
    <xf numFmtId="0" fontId="46" fillId="2" borderId="0" xfId="0" applyNumberFormat="1" applyFont="1" applyFill="1" applyBorder="1" applyAlignment="1">
      <alignment horizontal="right" wrapText="1" indent="1"/>
    </xf>
    <xf numFmtId="0" fontId="46" fillId="2" borderId="0" xfId="0" applyNumberFormat="1" applyFont="1" applyFill="1" applyBorder="1" applyAlignment="1">
      <alignment horizontal="right" inden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>
      <alignment horizontal="center" vertical="center" wrapText="1"/>
    </xf>
    <xf numFmtId="0" fontId="11" fillId="2" borderId="0" xfId="0" applyNumberFormat="1" applyFont="1" applyFill="1" applyBorder="1" applyAlignment="1">
      <alignment horizontal="left"/>
    </xf>
    <xf numFmtId="0" fontId="32" fillId="0" borderId="0" xfId="0" applyFont="1" applyAlignment="1"/>
    <xf numFmtId="49" fontId="31" fillId="2" borderId="1" xfId="0" applyNumberFormat="1" applyFont="1" applyFill="1" applyBorder="1" applyAlignment="1">
      <alignment horizontal="right"/>
    </xf>
    <xf numFmtId="49" fontId="16" fillId="2" borderId="1" xfId="0" applyNumberFormat="1" applyFont="1" applyFill="1" applyBorder="1" applyAlignment="1">
      <alignment horizontal="right"/>
    </xf>
    <xf numFmtId="49" fontId="16" fillId="2" borderId="30" xfId="0" applyNumberFormat="1" applyFont="1" applyFill="1" applyBorder="1" applyAlignment="1">
      <alignment horizontal="right"/>
    </xf>
    <xf numFmtId="49" fontId="16" fillId="2" borderId="40" xfId="0" applyNumberFormat="1" applyFont="1" applyFill="1" applyBorder="1" applyAlignment="1">
      <alignment horizontal="center" wrapText="1"/>
    </xf>
    <xf numFmtId="49" fontId="16" fillId="2" borderId="33" xfId="0" applyNumberFormat="1" applyFont="1" applyFill="1" applyBorder="1" applyAlignment="1">
      <alignment horizontal="center" wrapText="1"/>
    </xf>
    <xf numFmtId="49" fontId="16" fillId="2" borderId="34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35" fillId="2" borderId="0" xfId="0" applyNumberFormat="1" applyFont="1" applyFill="1" applyBorder="1" applyAlignment="1">
      <alignment horizontal="left" wrapText="1"/>
    </xf>
    <xf numFmtId="0" fontId="30" fillId="0" borderId="0" xfId="0" applyFont="1" applyBorder="1" applyAlignment="1">
      <alignment horizontal="left" wrapText="1"/>
    </xf>
    <xf numFmtId="0" fontId="79" fillId="2" borderId="0" xfId="0" applyFont="1" applyFill="1" applyBorder="1" applyAlignment="1">
      <alignment horizontal="justify" wrapText="1"/>
    </xf>
    <xf numFmtId="0" fontId="7" fillId="2" borderId="4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7" fillId="2" borderId="55" xfId="0" applyNumberFormat="1" applyFont="1" applyFill="1" applyBorder="1" applyAlignment="1">
      <alignment horizontal="center"/>
    </xf>
    <xf numFmtId="0" fontId="7" fillId="2" borderId="30" xfId="0" applyNumberFormat="1" applyFont="1" applyFill="1" applyBorder="1" applyAlignment="1">
      <alignment horizontal="center"/>
    </xf>
    <xf numFmtId="49" fontId="7" fillId="2" borderId="38" xfId="0" applyNumberFormat="1" applyFont="1" applyFill="1" applyBorder="1" applyAlignment="1">
      <alignment horizontal="center"/>
    </xf>
    <xf numFmtId="49" fontId="7" fillId="2" borderId="10" xfId="0" applyNumberFormat="1" applyFont="1" applyFill="1" applyBorder="1" applyAlignment="1">
      <alignment horizontal="center"/>
    </xf>
    <xf numFmtId="49" fontId="7" fillId="2" borderId="56" xfId="0" applyNumberFormat="1" applyFont="1" applyFill="1" applyBorder="1" applyAlignment="1">
      <alignment horizontal="center"/>
    </xf>
    <xf numFmtId="0" fontId="7" fillId="2" borderId="28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0" fontId="52" fillId="2" borderId="1" xfId="2" applyFont="1" applyFill="1" applyBorder="1" applyAlignment="1">
      <alignment horizontal="center" vertical="top"/>
    </xf>
    <xf numFmtId="0" fontId="7" fillId="2" borderId="40" xfId="0" applyNumberFormat="1" applyFont="1" applyFill="1" applyBorder="1" applyAlignment="1">
      <alignment horizontal="center"/>
    </xf>
    <xf numFmtId="0" fontId="7" fillId="2" borderId="33" xfId="0" applyNumberFormat="1" applyFont="1" applyFill="1" applyBorder="1" applyAlignment="1">
      <alignment horizontal="center"/>
    </xf>
    <xf numFmtId="0" fontId="7" fillId="2" borderId="35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wrapText="1"/>
    </xf>
    <xf numFmtId="0" fontId="16" fillId="2" borderId="20" xfId="0" applyFont="1" applyFill="1" applyBorder="1" applyAlignment="1">
      <alignment wrapText="1"/>
    </xf>
    <xf numFmtId="49" fontId="16" fillId="2" borderId="38" xfId="0" applyNumberFormat="1" applyFont="1" applyFill="1" applyBorder="1" applyAlignment="1">
      <alignment horizontal="center" wrapText="1"/>
    </xf>
    <xf numFmtId="49" fontId="16" fillId="2" borderId="10" xfId="0" applyNumberFormat="1" applyFont="1" applyFill="1" applyBorder="1" applyAlignment="1">
      <alignment horizontal="center" wrapText="1"/>
    </xf>
    <xf numFmtId="49" fontId="16" fillId="2" borderId="11" xfId="0" applyNumberFormat="1" applyFont="1" applyFill="1" applyBorder="1" applyAlignment="1">
      <alignment horizontal="center" wrapText="1"/>
    </xf>
    <xf numFmtId="49" fontId="16" fillId="2" borderId="28" xfId="0" applyNumberFormat="1" applyFont="1" applyFill="1" applyBorder="1" applyAlignment="1">
      <alignment horizontal="center" wrapText="1"/>
    </xf>
    <xf numFmtId="49" fontId="16" fillId="2" borderId="2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center" wrapText="1"/>
    </xf>
    <xf numFmtId="49" fontId="16" fillId="2" borderId="31" xfId="0" applyNumberFormat="1" applyFont="1" applyFill="1" applyBorder="1" applyAlignment="1">
      <alignment horizontal="center" wrapText="1"/>
    </xf>
    <xf numFmtId="49" fontId="16" fillId="2" borderId="24" xfId="0" applyNumberFormat="1" applyFont="1" applyFill="1" applyBorder="1" applyAlignment="1">
      <alignment horizontal="center" wrapText="1"/>
    </xf>
    <xf numFmtId="49" fontId="16" fillId="2" borderId="26" xfId="0" applyNumberFormat="1" applyFont="1" applyFill="1" applyBorder="1" applyAlignment="1">
      <alignment horizont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25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wrapText="1"/>
    </xf>
    <xf numFmtId="49" fontId="16" fillId="2" borderId="20" xfId="0" applyNumberFormat="1" applyFont="1" applyFill="1" applyBorder="1" applyAlignment="1">
      <alignment wrapText="1"/>
    </xf>
    <xf numFmtId="49" fontId="16" fillId="2" borderId="36" xfId="0" applyNumberFormat="1" applyFont="1" applyFill="1" applyBorder="1" applyAlignment="1">
      <alignment horizontal="center" vertical="center" wrapText="1"/>
    </xf>
    <xf numFmtId="49" fontId="16" fillId="2" borderId="16" xfId="0" applyNumberFormat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43" fontId="7" fillId="2" borderId="0" xfId="1" applyFont="1" applyFill="1" applyBorder="1" applyAlignment="1">
      <alignment horizontal="center" vertical="center" wrapText="1"/>
    </xf>
    <xf numFmtId="43" fontId="7" fillId="2" borderId="10" xfId="1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49" fontId="42" fillId="2" borderId="2" xfId="0" applyNumberFormat="1" applyFont="1" applyFill="1" applyBorder="1" applyAlignment="1">
      <alignment horizontal="center" vertical="center" wrapText="1"/>
    </xf>
    <xf numFmtId="49" fontId="42" fillId="2" borderId="8" xfId="0" applyNumberFormat="1" applyFont="1" applyFill="1" applyBorder="1" applyAlignment="1">
      <alignment horizontal="center" vertical="center" wrapText="1"/>
    </xf>
    <xf numFmtId="49" fontId="42" fillId="2" borderId="1" xfId="0" applyNumberFormat="1" applyFont="1" applyFill="1" applyBorder="1" applyAlignment="1">
      <alignment horizontal="center" vertical="center" wrapText="1"/>
    </xf>
    <xf numFmtId="49" fontId="42" fillId="2" borderId="3" xfId="0" applyNumberFormat="1" applyFont="1" applyFill="1" applyBorder="1" applyAlignment="1">
      <alignment horizontal="center" vertical="center" wrapText="1"/>
    </xf>
    <xf numFmtId="49" fontId="42" fillId="2" borderId="23" xfId="0" applyNumberFormat="1" applyFont="1" applyFill="1" applyBorder="1" applyAlignment="1">
      <alignment horizontal="center" vertical="center" wrapText="1"/>
    </xf>
    <xf numFmtId="49" fontId="42" fillId="2" borderId="24" xfId="0" applyNumberFormat="1" applyFont="1" applyFill="1" applyBorder="1" applyAlignment="1">
      <alignment horizontal="center" vertical="center" wrapText="1"/>
    </xf>
    <xf numFmtId="49" fontId="42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wrapText="1"/>
    </xf>
    <xf numFmtId="0" fontId="16" fillId="2" borderId="24" xfId="0" applyFont="1" applyFill="1" applyBorder="1" applyAlignment="1">
      <alignment horizontal="center" wrapText="1"/>
    </xf>
    <xf numFmtId="0" fontId="16" fillId="2" borderId="26" xfId="0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9" fontId="42" fillId="2" borderId="1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left"/>
    </xf>
    <xf numFmtId="4" fontId="29" fillId="2" borderId="7" xfId="0" applyNumberFormat="1" applyFont="1" applyFill="1" applyBorder="1" applyAlignment="1">
      <alignment horizontal="center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29" fillId="2" borderId="8" xfId="0" applyNumberFormat="1" applyFont="1" applyFill="1" applyBorder="1" applyAlignment="1">
      <alignment horizontal="center" vertical="center" wrapText="1"/>
    </xf>
    <xf numFmtId="0" fontId="29" fillId="2" borderId="23" xfId="0" applyFont="1" applyFill="1" applyBorder="1" applyAlignment="1">
      <alignment horizontal="center" vertical="center" wrapText="1"/>
    </xf>
    <xf numFmtId="0" fontId="29" fillId="2" borderId="24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wrapText="1"/>
    </xf>
    <xf numFmtId="49" fontId="16" fillId="2" borderId="20" xfId="0" applyNumberFormat="1" applyFont="1" applyFill="1" applyBorder="1" applyAlignment="1">
      <alignment horizontal="left" wrapText="1"/>
    </xf>
    <xf numFmtId="0" fontId="7" fillId="2" borderId="38" xfId="0" applyNumberFormat="1" applyFont="1" applyFill="1" applyBorder="1" applyAlignment="1">
      <alignment horizontal="center"/>
    </xf>
    <xf numFmtId="0" fontId="7" fillId="2" borderId="10" xfId="0" applyNumberFormat="1" applyFont="1" applyFill="1" applyBorder="1" applyAlignment="1">
      <alignment horizontal="center"/>
    </xf>
    <xf numFmtId="0" fontId="7" fillId="2" borderId="56" xfId="0" applyNumberFormat="1" applyFont="1" applyFill="1" applyBorder="1" applyAlignment="1">
      <alignment horizontal="center"/>
    </xf>
    <xf numFmtId="0" fontId="31" fillId="2" borderId="1" xfId="0" applyFont="1" applyFill="1" applyBorder="1" applyAlignment="1">
      <alignment horizontal="right" vertical="center"/>
    </xf>
    <xf numFmtId="0" fontId="31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/>
    </xf>
    <xf numFmtId="0" fontId="16" fillId="2" borderId="26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9" fontId="16" fillId="2" borderId="28" xfId="0" applyNumberFormat="1" applyFont="1" applyFill="1" applyBorder="1" applyAlignment="1">
      <alignment horizontal="center"/>
    </xf>
    <xf numFmtId="49" fontId="16" fillId="2" borderId="8" xfId="0" applyNumberFormat="1" applyFont="1" applyFill="1" applyBorder="1" applyAlignment="1">
      <alignment horizont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49" fontId="16" fillId="2" borderId="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 wrapText="1"/>
    </xf>
    <xf numFmtId="49" fontId="16" fillId="2" borderId="16" xfId="0" applyNumberFormat="1" applyFont="1" applyFill="1" applyBorder="1" applyAlignment="1">
      <alignment horizontal="center" wrapText="1"/>
    </xf>
    <xf numFmtId="49" fontId="16" fillId="2" borderId="27" xfId="0" applyNumberFormat="1" applyFont="1" applyFill="1" applyBorder="1" applyAlignment="1">
      <alignment horizont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vertical="center" wrapText="1"/>
    </xf>
    <xf numFmtId="0" fontId="29" fillId="2" borderId="27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2" borderId="16" xfId="0" applyFont="1" applyFill="1" applyBorder="1" applyAlignment="1">
      <alignment horizontal="center" vertical="center" wrapText="1"/>
    </xf>
    <xf numFmtId="0" fontId="40" fillId="2" borderId="27" xfId="0" applyFont="1" applyFill="1" applyBorder="1" applyAlignment="1">
      <alignment horizontal="center" vertical="center" wrapText="1"/>
    </xf>
    <xf numFmtId="0" fontId="40" fillId="2" borderId="17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49" fontId="29" fillId="2" borderId="2" xfId="0" applyNumberFormat="1" applyFont="1" applyFill="1" applyBorder="1" applyAlignment="1">
      <alignment horizontal="center" vertical="center" wrapText="1"/>
    </xf>
    <xf numFmtId="49" fontId="29" fillId="2" borderId="8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left" wrapText="1"/>
    </xf>
    <xf numFmtId="49" fontId="7" fillId="2" borderId="20" xfId="0" applyNumberFormat="1" applyFont="1" applyFill="1" applyBorder="1" applyAlignment="1">
      <alignment horizontal="left" wrapText="1"/>
    </xf>
    <xf numFmtId="49" fontId="41" fillId="2" borderId="0" xfId="0" applyNumberFormat="1" applyFont="1" applyFill="1" applyBorder="1" applyAlignment="1">
      <alignment horizontal="justify" wrapText="1"/>
    </xf>
    <xf numFmtId="0" fontId="43" fillId="0" borderId="0" xfId="0" applyFont="1" applyAlignment="1">
      <alignment horizontal="justify" wrapText="1"/>
    </xf>
    <xf numFmtId="0" fontId="30" fillId="0" borderId="0" xfId="0" applyFont="1" applyAlignment="1">
      <alignment horizontal="left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40" fillId="2" borderId="56" xfId="0" applyFont="1" applyFill="1" applyBorder="1" applyAlignment="1">
      <alignment horizontal="center" vertical="center" wrapText="1"/>
    </xf>
    <xf numFmtId="0" fontId="46" fillId="2" borderId="49" xfId="0" applyNumberFormat="1" applyFont="1" applyFill="1" applyBorder="1" applyAlignment="1">
      <alignment horizontal="right" wrapText="1" inden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33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49" fontId="42" fillId="2" borderId="4" xfId="0" applyNumberFormat="1" applyFont="1" applyFill="1" applyBorder="1" applyAlignment="1">
      <alignment horizontal="center" vertical="center" wrapText="1"/>
    </xf>
    <xf numFmtId="49" fontId="16" fillId="2" borderId="36" xfId="0" applyNumberFormat="1" applyFont="1" applyFill="1" applyBorder="1" applyAlignment="1">
      <alignment horizontal="center"/>
    </xf>
    <xf numFmtId="49" fontId="16" fillId="2" borderId="27" xfId="0" applyNumberFormat="1" applyFont="1" applyFill="1" applyBorder="1" applyAlignment="1">
      <alignment horizontal="center"/>
    </xf>
    <xf numFmtId="0" fontId="81" fillId="2" borderId="0" xfId="0" applyFont="1" applyFill="1" applyBorder="1" applyAlignment="1">
      <alignment horizontal="justify" vertical="center" wrapText="1"/>
    </xf>
    <xf numFmtId="0" fontId="11" fillId="2" borderId="0" xfId="0" applyFont="1" applyFill="1" applyBorder="1" applyAlignment="1">
      <alignment horizontal="left" wrapText="1"/>
    </xf>
    <xf numFmtId="0" fontId="42" fillId="2" borderId="2" xfId="0" applyFont="1" applyFill="1" applyBorder="1" applyAlignment="1">
      <alignment horizontal="center" vertical="center"/>
    </xf>
    <xf numFmtId="0" fontId="42" fillId="2" borderId="8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/>
    </xf>
    <xf numFmtId="0" fontId="42" fillId="2" borderId="3" xfId="0" applyFont="1" applyFill="1" applyBorder="1" applyAlignment="1">
      <alignment horizontal="center" vertical="center"/>
    </xf>
    <xf numFmtId="0" fontId="42" fillId="2" borderId="4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2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26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49" fontId="16" fillId="2" borderId="15" xfId="0" applyNumberFormat="1" applyFont="1" applyFill="1" applyBorder="1" applyAlignment="1">
      <alignment horizontal="center" vertical="center" wrapText="1"/>
    </xf>
    <xf numFmtId="49" fontId="16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left" wrapText="1"/>
    </xf>
    <xf numFmtId="49" fontId="16" fillId="2" borderId="31" xfId="0" applyNumberFormat="1" applyFont="1" applyFill="1" applyBorder="1" applyAlignment="1">
      <alignment horizontal="center" vertical="center" wrapText="1"/>
    </xf>
    <xf numFmtId="49" fontId="16" fillId="2" borderId="24" xfId="0" applyNumberFormat="1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justify" vertical="center"/>
    </xf>
    <xf numFmtId="0" fontId="16" fillId="2" borderId="2" xfId="0" applyFont="1" applyFill="1" applyBorder="1" applyAlignment="1">
      <alignment horizontal="left" wrapText="1"/>
    </xf>
    <xf numFmtId="0" fontId="16" fillId="2" borderId="20" xfId="0" applyFont="1" applyFill="1" applyBorder="1" applyAlignment="1">
      <alignment horizontal="left" wrapText="1"/>
    </xf>
    <xf numFmtId="0" fontId="16" fillId="2" borderId="32" xfId="0" applyFont="1" applyFill="1" applyBorder="1" applyAlignment="1">
      <alignment horizontal="center" wrapText="1"/>
    </xf>
    <xf numFmtId="0" fontId="16" fillId="2" borderId="33" xfId="0" applyFont="1" applyFill="1" applyBorder="1" applyAlignment="1">
      <alignment horizontal="center" wrapText="1"/>
    </xf>
    <xf numFmtId="0" fontId="16" fillId="2" borderId="35" xfId="0" applyFont="1" applyFill="1" applyBorder="1" applyAlignment="1">
      <alignment horizontal="center" wrapText="1"/>
    </xf>
    <xf numFmtId="49" fontId="56" fillId="2" borderId="0" xfId="0" applyNumberFormat="1" applyFont="1" applyFill="1" applyBorder="1" applyAlignment="1">
      <alignment horizontal="justify" wrapText="1"/>
    </xf>
    <xf numFmtId="0" fontId="58" fillId="0" borderId="0" xfId="0" applyFont="1" applyAlignment="1">
      <alignment horizontal="justify" wrapText="1"/>
    </xf>
    <xf numFmtId="0" fontId="16" fillId="2" borderId="34" xfId="0" applyFont="1" applyFill="1" applyBorder="1" applyAlignment="1">
      <alignment horizontal="center" wrapText="1"/>
    </xf>
    <xf numFmtId="0" fontId="46" fillId="0" borderId="0" xfId="0" applyFont="1" applyAlignment="1">
      <alignment horizontal="right" indent="1"/>
    </xf>
    <xf numFmtId="0" fontId="46" fillId="0" borderId="49" xfId="0" applyFont="1" applyBorder="1" applyAlignment="1">
      <alignment horizontal="right" indent="1"/>
    </xf>
    <xf numFmtId="0" fontId="16" fillId="2" borderId="15" xfId="0" applyFont="1" applyFill="1" applyBorder="1" applyAlignment="1">
      <alignment horizontal="center" wrapText="1"/>
    </xf>
    <xf numFmtId="0" fontId="16" fillId="2" borderId="16" xfId="0" applyFont="1" applyFill="1" applyBorder="1" applyAlignment="1">
      <alignment horizontal="center" wrapText="1"/>
    </xf>
    <xf numFmtId="0" fontId="16" fillId="2" borderId="27" xfId="0" applyFont="1" applyFill="1" applyBorder="1" applyAlignment="1">
      <alignment horizontal="center" wrapText="1"/>
    </xf>
    <xf numFmtId="0" fontId="16" fillId="2" borderId="17" xfId="0" applyFont="1" applyFill="1" applyBorder="1" applyAlignment="1">
      <alignment horizont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NumberFormat="1" applyFont="1" applyFill="1" applyBorder="1" applyAlignment="1">
      <alignment horizontal="center" vertical="center" wrapText="1"/>
    </xf>
    <xf numFmtId="0" fontId="81" fillId="2" borderId="1" xfId="0" applyFont="1" applyFill="1" applyBorder="1" applyAlignment="1">
      <alignment horizontal="justify" vertical="center" wrapText="1"/>
    </xf>
    <xf numFmtId="0" fontId="16" fillId="2" borderId="15" xfId="0" applyFont="1" applyFill="1" applyBorder="1" applyAlignment="1">
      <alignment horizontal="center"/>
    </xf>
    <xf numFmtId="0" fontId="16" fillId="2" borderId="16" xfId="0" applyFont="1" applyFill="1" applyBorder="1" applyAlignment="1">
      <alignment horizontal="center"/>
    </xf>
    <xf numFmtId="0" fontId="16" fillId="2" borderId="27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46" fillId="2" borderId="12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wrapText="1"/>
    </xf>
    <xf numFmtId="165" fontId="16" fillId="2" borderId="15" xfId="0" applyNumberFormat="1" applyFont="1" applyFill="1" applyBorder="1" applyAlignment="1">
      <alignment horizontal="center"/>
    </xf>
    <xf numFmtId="165" fontId="16" fillId="2" borderId="16" xfId="0" applyNumberFormat="1" applyFont="1" applyFill="1" applyBorder="1" applyAlignment="1">
      <alignment horizontal="center"/>
    </xf>
    <xf numFmtId="165" fontId="16" fillId="2" borderId="27" xfId="0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1"/>
    </xf>
    <xf numFmtId="0" fontId="16" fillId="2" borderId="20" xfId="0" applyFont="1" applyFill="1" applyBorder="1" applyAlignment="1">
      <alignment horizontal="left" wrapText="1" indent="1"/>
    </xf>
    <xf numFmtId="165" fontId="16" fillId="2" borderId="9" xfId="0" applyNumberFormat="1" applyFont="1" applyFill="1" applyBorder="1" applyAlignment="1">
      <alignment horizontal="center"/>
    </xf>
    <xf numFmtId="165" fontId="16" fillId="2" borderId="10" xfId="0" applyNumberFormat="1" applyFont="1" applyFill="1" applyBorder="1" applyAlignment="1">
      <alignment horizontal="center"/>
    </xf>
    <xf numFmtId="165" fontId="16" fillId="2" borderId="11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wrapText="1" indent="3"/>
    </xf>
    <xf numFmtId="0" fontId="0" fillId="0" borderId="0" xfId="0" applyAlignment="1">
      <alignment horizontal="left" indent="3"/>
    </xf>
    <xf numFmtId="0" fontId="0" fillId="0" borderId="49" xfId="0" applyBorder="1" applyAlignment="1">
      <alignment horizontal="left" indent="3"/>
    </xf>
    <xf numFmtId="165" fontId="16" fillId="2" borderId="7" xfId="0" applyNumberFormat="1" applyFont="1" applyFill="1" applyBorder="1" applyAlignment="1">
      <alignment horizontal="center"/>
    </xf>
    <xf numFmtId="165" fontId="16" fillId="2" borderId="2" xfId="0" applyNumberFormat="1" applyFont="1" applyFill="1" applyBorder="1" applyAlignment="1">
      <alignment horizontal="center"/>
    </xf>
    <xf numFmtId="165" fontId="16" fillId="2" borderId="8" xfId="0" applyNumberFormat="1" applyFont="1" applyFill="1" applyBorder="1" applyAlignment="1">
      <alignment horizontal="center"/>
    </xf>
    <xf numFmtId="165" fontId="16" fillId="2" borderId="23" xfId="0" applyNumberFormat="1" applyFont="1" applyFill="1" applyBorder="1" applyAlignment="1">
      <alignment horizontal="center"/>
    </xf>
    <xf numFmtId="165" fontId="16" fillId="2" borderId="24" xfId="0" applyNumberFormat="1" applyFont="1" applyFill="1" applyBorder="1" applyAlignment="1">
      <alignment horizontal="center"/>
    </xf>
    <xf numFmtId="165" fontId="16" fillId="2" borderId="26" xfId="0" applyNumberFormat="1" applyFont="1" applyFill="1" applyBorder="1" applyAlignment="1">
      <alignment horizontal="center"/>
    </xf>
    <xf numFmtId="0" fontId="46" fillId="2" borderId="2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0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 vertical="center" wrapText="1"/>
    </xf>
    <xf numFmtId="0" fontId="46" fillId="2" borderId="26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indent="3"/>
    </xf>
    <xf numFmtId="0" fontId="32" fillId="0" borderId="49" xfId="0" applyFont="1" applyBorder="1" applyAlignment="1">
      <alignment horizontal="left" indent="3"/>
    </xf>
    <xf numFmtId="49" fontId="46" fillId="2" borderId="4" xfId="0" applyNumberFormat="1" applyFont="1" applyFill="1" applyBorder="1" applyAlignment="1">
      <alignment horizontal="center" vertical="center" wrapText="1"/>
    </xf>
    <xf numFmtId="49" fontId="46" fillId="2" borderId="1" xfId="0" applyNumberFormat="1" applyFont="1" applyFill="1" applyBorder="1" applyAlignment="1">
      <alignment horizontal="center" vertical="center" wrapText="1"/>
    </xf>
    <xf numFmtId="49" fontId="46" fillId="2" borderId="3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wrapText="1"/>
    </xf>
    <xf numFmtId="0" fontId="79" fillId="0" borderId="0" xfId="0" applyFont="1" applyFill="1" applyBorder="1" applyAlignment="1">
      <alignment horizontal="justify" wrapText="1"/>
    </xf>
    <xf numFmtId="0" fontId="16" fillId="2" borderId="20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7" xfId="0" applyFont="1" applyFill="1" applyBorder="1" applyAlignment="1">
      <alignment horizontal="center" vertical="center" wrapText="1"/>
    </xf>
    <xf numFmtId="0" fontId="59" fillId="2" borderId="7" xfId="0" applyFont="1" applyFill="1" applyBorder="1" applyAlignment="1">
      <alignment horizontal="center" vertical="center" wrapText="1"/>
    </xf>
    <xf numFmtId="0" fontId="59" fillId="2" borderId="2" xfId="0" applyFont="1" applyFill="1" applyBorder="1" applyAlignment="1">
      <alignment horizontal="center" vertical="center" wrapText="1"/>
    </xf>
    <xf numFmtId="0" fontId="59" fillId="2" borderId="8" xfId="0" applyFont="1" applyFill="1" applyBorder="1" applyAlignment="1">
      <alignment horizontal="center" vertical="center" wrapText="1"/>
    </xf>
    <xf numFmtId="49" fontId="59" fillId="2" borderId="7" xfId="0" applyNumberFormat="1" applyFont="1" applyFill="1" applyBorder="1" applyAlignment="1">
      <alignment horizontal="center" vertical="center" wrapText="1"/>
    </xf>
    <xf numFmtId="49" fontId="59" fillId="2" borderId="2" xfId="0" applyNumberFormat="1" applyFont="1" applyFill="1" applyBorder="1" applyAlignment="1">
      <alignment horizontal="center" vertical="center" wrapText="1"/>
    </xf>
    <xf numFmtId="49" fontId="59" fillId="2" borderId="8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right"/>
    </xf>
    <xf numFmtId="49" fontId="16" fillId="2" borderId="31" xfId="0" applyNumberFormat="1" applyFont="1" applyFill="1" applyBorder="1" applyAlignment="1">
      <alignment horizontal="center"/>
    </xf>
    <xf numFmtId="49" fontId="16" fillId="2" borderId="26" xfId="0" applyNumberFormat="1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/>
    </xf>
    <xf numFmtId="0" fontId="79" fillId="0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vertical="center" wrapText="1"/>
    </xf>
    <xf numFmtId="0" fontId="46" fillId="2" borderId="2" xfId="0" applyFont="1" applyFill="1" applyBorder="1" applyAlignment="1">
      <alignment horizontal="center" vertical="center"/>
    </xf>
    <xf numFmtId="0" fontId="52" fillId="0" borderId="2" xfId="0" applyFont="1" applyBorder="1" applyAlignment="1">
      <alignment horizontal="center" vertical="center"/>
    </xf>
    <xf numFmtId="0" fontId="52" fillId="0" borderId="8" xfId="0" applyFont="1" applyBorder="1" applyAlignment="1">
      <alignment horizontal="center" vertical="center"/>
    </xf>
    <xf numFmtId="0" fontId="46" fillId="2" borderId="23" xfId="0" applyFont="1" applyFill="1" applyBorder="1" applyAlignment="1">
      <alignment horizontal="center" vertical="center"/>
    </xf>
    <xf numFmtId="0" fontId="46" fillId="2" borderId="26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left" wrapText="1"/>
    </xf>
    <xf numFmtId="0" fontId="46" fillId="2" borderId="12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23" xfId="0" applyFont="1" applyFill="1" applyBorder="1" applyAlignment="1">
      <alignment horizontal="center"/>
    </xf>
    <xf numFmtId="0" fontId="46" fillId="2" borderId="24" xfId="0" applyFont="1" applyFill="1" applyBorder="1" applyAlignment="1">
      <alignment horizontal="center"/>
    </xf>
    <xf numFmtId="0" fontId="46" fillId="2" borderId="26" xfId="0" applyFont="1" applyFill="1" applyBorder="1" applyAlignment="1">
      <alignment horizontal="center"/>
    </xf>
    <xf numFmtId="164" fontId="16" fillId="2" borderId="18" xfId="0" applyNumberFormat="1" applyFont="1" applyFill="1" applyBorder="1" applyAlignment="1">
      <alignment horizontal="center" wrapText="1"/>
    </xf>
    <xf numFmtId="164" fontId="16" fillId="2" borderId="19" xfId="0" applyNumberFormat="1" applyFont="1" applyFill="1" applyBorder="1" applyAlignment="1">
      <alignment horizontal="center" wrapText="1"/>
    </xf>
    <xf numFmtId="0" fontId="46" fillId="2" borderId="8" xfId="0" applyFont="1" applyFill="1" applyBorder="1" applyAlignment="1">
      <alignment horizontal="center" vertical="center"/>
    </xf>
    <xf numFmtId="0" fontId="46" fillId="2" borderId="20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left" vertical="center" wrapText="1" indent="4"/>
    </xf>
    <xf numFmtId="0" fontId="16" fillId="2" borderId="7" xfId="0" applyFont="1" applyFill="1" applyBorder="1" applyAlignment="1">
      <alignment horizontal="left" vertical="center" wrapText="1" indent="4"/>
    </xf>
    <xf numFmtId="0" fontId="16" fillId="2" borderId="19" xfId="0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 vertical="center" wrapText="1"/>
    </xf>
    <xf numFmtId="164" fontId="16" fillId="2" borderId="45" xfId="0" applyNumberFormat="1" applyFont="1" applyFill="1" applyBorder="1" applyAlignment="1">
      <alignment horizontal="center" wrapText="1"/>
    </xf>
    <xf numFmtId="164" fontId="16" fillId="2" borderId="46" xfId="0" applyNumberFormat="1" applyFont="1" applyFill="1" applyBorder="1" applyAlignment="1">
      <alignment horizontal="center" wrapText="1"/>
    </xf>
    <xf numFmtId="0" fontId="31" fillId="2" borderId="0" xfId="0" applyFont="1" applyFill="1" applyAlignment="1">
      <alignment horizontal="left" wrapText="1"/>
    </xf>
    <xf numFmtId="0" fontId="46" fillId="2" borderId="10" xfId="0" applyFont="1" applyFill="1" applyBorder="1" applyAlignment="1">
      <alignment horizontal="center" vertical="center"/>
    </xf>
    <xf numFmtId="0" fontId="46" fillId="2" borderId="56" xfId="0" applyFont="1" applyFill="1" applyBorder="1" applyAlignment="1">
      <alignment horizontal="center" vertical="center"/>
    </xf>
    <xf numFmtId="164" fontId="16" fillId="2" borderId="13" xfId="0" applyNumberFormat="1" applyFont="1" applyFill="1" applyBorder="1" applyAlignment="1">
      <alignment horizontal="center" wrapText="1"/>
    </xf>
    <xf numFmtId="164" fontId="16" fillId="2" borderId="14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wrapText="1" indent="2"/>
    </xf>
    <xf numFmtId="0" fontId="16" fillId="2" borderId="20" xfId="0" applyFont="1" applyFill="1" applyBorder="1" applyAlignment="1">
      <alignment horizontal="left" wrapText="1" indent="2"/>
    </xf>
    <xf numFmtId="0" fontId="16" fillId="2" borderId="8" xfId="0" applyFont="1" applyFill="1" applyBorder="1" applyAlignment="1">
      <alignment horizontal="left" vertical="center" wrapText="1" indent="2"/>
    </xf>
    <xf numFmtId="0" fontId="16" fillId="2" borderId="19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left" vertical="center" wrapText="1" indent="2"/>
    </xf>
    <xf numFmtId="0" fontId="16" fillId="2" borderId="7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wrapText="1" indent="4"/>
    </xf>
    <xf numFmtId="0" fontId="16" fillId="2" borderId="2" xfId="0" applyFont="1" applyFill="1" applyBorder="1" applyAlignment="1">
      <alignment horizontal="left" indent="4"/>
    </xf>
    <xf numFmtId="49" fontId="16" fillId="2" borderId="18" xfId="0" applyNumberFormat="1" applyFont="1" applyFill="1" applyBorder="1" applyAlignment="1">
      <alignment horizontal="center"/>
    </xf>
    <xf numFmtId="49" fontId="16" fillId="2" borderId="19" xfId="0" applyNumberFormat="1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 vertical="center" textRotation="90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46" fillId="2" borderId="4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46" fillId="2" borderId="24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indent="4"/>
    </xf>
    <xf numFmtId="0" fontId="46" fillId="2" borderId="3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/>
    </xf>
    <xf numFmtId="0" fontId="16" fillId="2" borderId="6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4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 indent="4"/>
    </xf>
    <xf numFmtId="0" fontId="16" fillId="2" borderId="19" xfId="0" applyFont="1" applyFill="1" applyBorder="1" applyAlignment="1">
      <alignment horizontal="left" wrapText="1" indent="4"/>
    </xf>
    <xf numFmtId="0" fontId="16" fillId="2" borderId="7" xfId="0" applyFont="1" applyFill="1" applyBorder="1" applyAlignment="1">
      <alignment horizontal="left" wrapText="1" indent="4"/>
    </xf>
    <xf numFmtId="0" fontId="16" fillId="2" borderId="8" xfId="0" applyFont="1" applyFill="1" applyBorder="1" applyAlignment="1">
      <alignment horizontal="left" wrapText="1" indent="2"/>
    </xf>
    <xf numFmtId="0" fontId="16" fillId="2" borderId="19" xfId="0" applyFont="1" applyFill="1" applyBorder="1" applyAlignment="1">
      <alignment horizontal="left" wrapText="1" indent="2"/>
    </xf>
    <xf numFmtId="0" fontId="16" fillId="2" borderId="7" xfId="0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center" vertical="center" wrapText="1"/>
    </xf>
    <xf numFmtId="0" fontId="46" fillId="2" borderId="2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wrapText="1"/>
    </xf>
    <xf numFmtId="0" fontId="16" fillId="2" borderId="19" xfId="0" applyFont="1" applyFill="1" applyBorder="1" applyAlignment="1">
      <alignment horizontal="left" wrapText="1"/>
    </xf>
    <xf numFmtId="0" fontId="16" fillId="2" borderId="7" xfId="0" applyFont="1" applyFill="1" applyBorder="1" applyAlignment="1">
      <alignment horizontal="left" wrapText="1"/>
    </xf>
    <xf numFmtId="0" fontId="16" fillId="2" borderId="0" xfId="0" applyFont="1" applyFill="1" applyBorder="1" applyAlignment="1">
      <alignment horizontal="left" vertical="center" wrapText="1"/>
    </xf>
    <xf numFmtId="164" fontId="16" fillId="2" borderId="36" xfId="0" applyNumberFormat="1" applyFont="1" applyFill="1" applyBorder="1" applyAlignment="1">
      <alignment horizontal="center" wrapText="1"/>
    </xf>
    <xf numFmtId="164" fontId="16" fillId="2" borderId="27" xfId="0" applyNumberFormat="1" applyFont="1" applyFill="1" applyBorder="1" applyAlignment="1">
      <alignment horizontal="center" wrapText="1"/>
    </xf>
    <xf numFmtId="49" fontId="16" fillId="2" borderId="8" xfId="0" applyNumberFormat="1" applyFont="1" applyFill="1" applyBorder="1" applyAlignment="1">
      <alignment horizontal="left" wrapText="1" indent="2"/>
    </xf>
    <xf numFmtId="49" fontId="16" fillId="2" borderId="19" xfId="0" applyNumberFormat="1" applyFont="1" applyFill="1" applyBorder="1" applyAlignment="1">
      <alignment horizontal="left" wrapText="1" indent="2"/>
    </xf>
    <xf numFmtId="49" fontId="16" fillId="2" borderId="7" xfId="0" applyNumberFormat="1" applyFont="1" applyFill="1" applyBorder="1" applyAlignment="1">
      <alignment horizontal="left" wrapText="1" indent="2"/>
    </xf>
    <xf numFmtId="49" fontId="7" fillId="2" borderId="36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27" xfId="0" applyNumberFormat="1" applyFont="1" applyFill="1" applyBorder="1" applyAlignment="1">
      <alignment horizont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left" wrapText="1"/>
    </xf>
    <xf numFmtId="49" fontId="16" fillId="2" borderId="19" xfId="0" applyNumberFormat="1" applyFont="1" applyFill="1" applyBorder="1" applyAlignment="1">
      <alignment horizontal="left" wrapText="1"/>
    </xf>
    <xf numFmtId="49" fontId="16" fillId="2" borderId="7" xfId="0" applyNumberFormat="1" applyFont="1" applyFill="1" applyBorder="1" applyAlignment="1">
      <alignment horizontal="left" wrapText="1"/>
    </xf>
    <xf numFmtId="49" fontId="16" fillId="2" borderId="29" xfId="0" applyNumberFormat="1" applyFont="1" applyFill="1" applyBorder="1" applyAlignment="1">
      <alignment horizontal="left" wrapText="1" indent="2"/>
    </xf>
    <xf numFmtId="49" fontId="16" fillId="2" borderId="2" xfId="0" applyNumberFormat="1" applyFont="1" applyFill="1" applyBorder="1" applyAlignment="1">
      <alignment horizontal="left" wrapText="1" indent="2"/>
    </xf>
    <xf numFmtId="49" fontId="16" fillId="2" borderId="20" xfId="0" applyNumberFormat="1" applyFont="1" applyFill="1" applyBorder="1" applyAlignment="1">
      <alignment horizontal="left" wrapText="1" indent="2"/>
    </xf>
    <xf numFmtId="0" fontId="16" fillId="2" borderId="35" xfId="0" applyFont="1" applyFill="1" applyBorder="1" applyAlignment="1">
      <alignment horizontal="center" vertical="center" wrapText="1"/>
    </xf>
    <xf numFmtId="49" fontId="16" fillId="2" borderId="46" xfId="0" applyNumberFormat="1" applyFont="1" applyFill="1" applyBorder="1" applyAlignment="1">
      <alignment horizontal="center" vertical="center" wrapText="1"/>
    </xf>
    <xf numFmtId="0" fontId="16" fillId="2" borderId="46" xfId="0" applyFont="1" applyFill="1" applyBorder="1" applyAlignment="1">
      <alignment horizontal="center"/>
    </xf>
    <xf numFmtId="0" fontId="16" fillId="2" borderId="46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6" fillId="2" borderId="2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16" fillId="2" borderId="47" xfId="0" applyFont="1" applyFill="1" applyBorder="1" applyAlignment="1">
      <alignment horizontal="center" vertical="center" wrapText="1"/>
    </xf>
    <xf numFmtId="49" fontId="16" fillId="2" borderId="23" xfId="0" applyNumberFormat="1" applyFont="1" applyFill="1" applyBorder="1" applyAlignment="1">
      <alignment horizontal="center" vertical="center" wrapText="1"/>
    </xf>
    <xf numFmtId="49" fontId="16" fillId="2" borderId="26" xfId="0" applyNumberFormat="1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 vertical="center" wrapText="1" indent="2"/>
    </xf>
    <xf numFmtId="0" fontId="16" fillId="2" borderId="44" xfId="0" applyFont="1" applyFill="1" applyBorder="1" applyAlignment="1">
      <alignment horizontal="center" vertical="center"/>
    </xf>
    <xf numFmtId="0" fontId="16" fillId="2" borderId="42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left" wrapText="1" indent="4"/>
    </xf>
    <xf numFmtId="0" fontId="31" fillId="2" borderId="0" xfId="0" applyFont="1" applyFill="1" applyBorder="1" applyAlignment="1">
      <alignment horizontal="left" vertical="center"/>
    </xf>
    <xf numFmtId="0" fontId="60" fillId="2" borderId="4" xfId="0" applyFont="1" applyFill="1" applyBorder="1" applyAlignment="1">
      <alignment horizontal="center" vertical="center" wrapText="1"/>
    </xf>
    <xf numFmtId="0" fontId="59" fillId="2" borderId="3" xfId="0" applyFont="1" applyFill="1" applyBorder="1" applyAlignment="1">
      <alignment horizontal="center" vertical="center" wrapText="1"/>
    </xf>
    <xf numFmtId="0" fontId="59" fillId="2" borderId="6" xfId="0" applyFont="1" applyFill="1" applyBorder="1" applyAlignment="1">
      <alignment horizontal="center" vertical="center" wrapText="1"/>
    </xf>
    <xf numFmtId="0" fontId="59" fillId="2" borderId="5" xfId="0" applyFont="1" applyFill="1" applyBorder="1" applyAlignment="1">
      <alignment horizontal="center" vertical="center" wrapText="1"/>
    </xf>
    <xf numFmtId="0" fontId="59" fillId="2" borderId="9" xfId="0" applyFont="1" applyFill="1" applyBorder="1" applyAlignment="1">
      <alignment horizontal="center" vertical="center" wrapText="1"/>
    </xf>
    <xf numFmtId="0" fontId="59" fillId="2" borderId="11" xfId="0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/>
    </xf>
    <xf numFmtId="49" fontId="16" fillId="2" borderId="14" xfId="0" applyNumberFormat="1" applyFont="1" applyFill="1" applyBorder="1" applyAlignment="1">
      <alignment horizontal="center" vertical="center"/>
    </xf>
    <xf numFmtId="49" fontId="16" fillId="2" borderId="18" xfId="0" applyNumberFormat="1" applyFont="1" applyFill="1" applyBorder="1" applyAlignment="1">
      <alignment horizontal="center" vertical="center"/>
    </xf>
    <xf numFmtId="49" fontId="16" fillId="2" borderId="19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/>
    </xf>
    <xf numFmtId="49" fontId="16" fillId="2" borderId="14" xfId="0" applyNumberFormat="1" applyFont="1" applyFill="1" applyBorder="1" applyAlignment="1">
      <alignment horizontal="center"/>
    </xf>
    <xf numFmtId="0" fontId="16" fillId="2" borderId="10" xfId="0" applyFont="1" applyFill="1" applyBorder="1" applyAlignment="1">
      <alignment horizontal="left" vertical="center" wrapText="1"/>
    </xf>
    <xf numFmtId="0" fontId="16" fillId="2" borderId="56" xfId="0" applyFont="1" applyFill="1" applyBorder="1" applyAlignment="1">
      <alignment horizontal="left" vertical="center" wrapText="1"/>
    </xf>
    <xf numFmtId="0" fontId="46" fillId="2" borderId="19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wrapText="1"/>
    </xf>
    <xf numFmtId="0" fontId="16" fillId="2" borderId="14" xfId="0" applyFont="1" applyFill="1" applyBorder="1" applyAlignment="1">
      <alignment horizontal="center" wrapText="1"/>
    </xf>
    <xf numFmtId="164" fontId="16" fillId="2" borderId="15" xfId="0" applyNumberFormat="1" applyFont="1" applyFill="1" applyBorder="1" applyAlignment="1">
      <alignment horizontal="center" wrapText="1"/>
    </xf>
    <xf numFmtId="49" fontId="16" fillId="2" borderId="14" xfId="0" applyNumberFormat="1" applyFont="1" applyFill="1" applyBorder="1" applyAlignment="1">
      <alignment horizontal="center" wrapText="1"/>
    </xf>
    <xf numFmtId="0" fontId="16" fillId="2" borderId="37" xfId="0" applyFont="1" applyFill="1" applyBorder="1" applyAlignment="1">
      <alignment horizontal="center" wrapText="1"/>
    </xf>
    <xf numFmtId="0" fontId="16" fillId="2" borderId="7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horizontal="center" wrapText="1"/>
    </xf>
    <xf numFmtId="0" fontId="16" fillId="2" borderId="20" xfId="0" applyFont="1" applyFill="1" applyBorder="1" applyAlignment="1">
      <alignment horizontal="center" wrapText="1"/>
    </xf>
    <xf numFmtId="0" fontId="16" fillId="2" borderId="31" xfId="0" applyFont="1" applyFill="1" applyBorder="1" applyAlignment="1">
      <alignment horizontal="center" wrapText="1"/>
    </xf>
    <xf numFmtId="164" fontId="16" fillId="2" borderId="7" xfId="0" applyNumberFormat="1" applyFont="1" applyFill="1" applyBorder="1" applyAlignment="1">
      <alignment horizontal="center" wrapText="1"/>
    </xf>
    <xf numFmtId="49" fontId="16" fillId="2" borderId="19" xfId="0" applyNumberFormat="1" applyFont="1" applyFill="1" applyBorder="1" applyAlignment="1">
      <alignment horizontal="center" wrapText="1"/>
    </xf>
    <xf numFmtId="0" fontId="16" fillId="2" borderId="19" xfId="0" applyFont="1" applyFill="1" applyBorder="1" applyAlignment="1">
      <alignment horizontal="center" wrapText="1"/>
    </xf>
    <xf numFmtId="0" fontId="16" fillId="2" borderId="29" xfId="0" applyFont="1" applyFill="1" applyBorder="1" applyAlignment="1">
      <alignment horizontal="center" wrapText="1"/>
    </xf>
    <xf numFmtId="0" fontId="16" fillId="2" borderId="28" xfId="0" applyFont="1" applyFill="1" applyBorder="1" applyAlignment="1">
      <alignment horizontal="center" wrapText="1"/>
    </xf>
    <xf numFmtId="0" fontId="16" fillId="2" borderId="8" xfId="0" applyFont="1" applyFill="1" applyBorder="1" applyAlignment="1">
      <alignment horizontal="center" wrapText="1"/>
    </xf>
    <xf numFmtId="164" fontId="16" fillId="2" borderId="8" xfId="0" applyNumberFormat="1" applyFont="1" applyFill="1" applyBorder="1" applyAlignment="1">
      <alignment horizontal="center" wrapText="1"/>
    </xf>
    <xf numFmtId="49" fontId="16" fillId="2" borderId="7" xfId="0" applyNumberFormat="1" applyFont="1" applyFill="1" applyBorder="1" applyAlignment="1">
      <alignment horizontal="center" wrapText="1"/>
    </xf>
    <xf numFmtId="0" fontId="16" fillId="2" borderId="46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31" fillId="2" borderId="42" xfId="0" applyFont="1" applyFill="1" applyBorder="1" applyAlignment="1">
      <alignment horizontal="right" wrapText="1"/>
    </xf>
    <xf numFmtId="0" fontId="31" fillId="2" borderId="48" xfId="0" applyFont="1" applyFill="1" applyBorder="1" applyAlignment="1">
      <alignment horizontal="right" wrapText="1"/>
    </xf>
    <xf numFmtId="0" fontId="16" fillId="2" borderId="21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 wrapText="1"/>
    </xf>
    <xf numFmtId="164" fontId="16" fillId="2" borderId="32" xfId="0" applyNumberFormat="1" applyFont="1" applyFill="1" applyBorder="1" applyAlignment="1">
      <alignment horizontal="center" wrapText="1"/>
    </xf>
    <xf numFmtId="49" fontId="16" fillId="2" borderId="21" xfId="0" applyNumberFormat="1" applyFont="1" applyFill="1" applyBorder="1" applyAlignment="1">
      <alignment horizontal="center"/>
    </xf>
    <xf numFmtId="49" fontId="16" fillId="2" borderId="22" xfId="0" applyNumberFormat="1" applyFont="1" applyFill="1" applyBorder="1" applyAlignment="1">
      <alignment horizontal="center"/>
    </xf>
    <xf numFmtId="0" fontId="59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 indent="4"/>
    </xf>
    <xf numFmtId="0" fontId="16" fillId="2" borderId="20" xfId="0" applyFont="1" applyFill="1" applyBorder="1" applyAlignment="1">
      <alignment horizontal="left" vertical="center" wrapText="1" indent="4"/>
    </xf>
    <xf numFmtId="0" fontId="16" fillId="2" borderId="2" xfId="0" applyFont="1" applyFill="1" applyBorder="1" applyAlignment="1">
      <alignment horizontal="left" vertical="center" indent="4"/>
    </xf>
    <xf numFmtId="49" fontId="16" fillId="2" borderId="21" xfId="0" applyNumberFormat="1" applyFont="1" applyFill="1" applyBorder="1" applyAlignment="1">
      <alignment horizontal="center" vertical="center"/>
    </xf>
    <xf numFmtId="49" fontId="16" fillId="2" borderId="22" xfId="0" applyNumberFormat="1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49" fontId="7" fillId="2" borderId="28" xfId="0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46" fillId="2" borderId="2" xfId="0" applyNumberFormat="1" applyFont="1" applyFill="1" applyBorder="1" applyAlignment="1">
      <alignment horizontal="center" vertical="center" wrapText="1"/>
    </xf>
    <xf numFmtId="49" fontId="46" fillId="2" borderId="8" xfId="0" applyNumberFormat="1" applyFont="1" applyFill="1" applyBorder="1" applyAlignment="1">
      <alignment horizontal="center" vertical="center" wrapText="1"/>
    </xf>
    <xf numFmtId="49" fontId="46" fillId="2" borderId="6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center" vertical="center" wrapText="1"/>
    </xf>
    <xf numFmtId="49" fontId="46" fillId="2" borderId="5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Border="1" applyAlignment="1">
      <alignment horizontal="center" wrapText="1"/>
    </xf>
    <xf numFmtId="0" fontId="49" fillId="0" borderId="0" xfId="0" applyFont="1" applyAlignment="1">
      <alignment horizontal="left"/>
    </xf>
    <xf numFmtId="49" fontId="46" fillId="2" borderId="0" xfId="0" applyNumberFormat="1" applyFont="1" applyFill="1" applyBorder="1" applyAlignment="1">
      <alignment horizontal="justify" wrapText="1"/>
    </xf>
    <xf numFmtId="0" fontId="26" fillId="0" borderId="0" xfId="0" applyFont="1" applyAlignment="1">
      <alignment horizontal="justify" wrapText="1"/>
    </xf>
    <xf numFmtId="49" fontId="7" fillId="2" borderId="31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49" fontId="7" fillId="2" borderId="26" xfId="0" applyNumberFormat="1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left" wrapText="1" indent="2"/>
    </xf>
    <xf numFmtId="0" fontId="7" fillId="2" borderId="20" xfId="0" applyNumberFormat="1" applyFont="1" applyFill="1" applyBorder="1" applyAlignment="1">
      <alignment horizontal="left" wrapText="1" indent="2"/>
    </xf>
    <xf numFmtId="0" fontId="7" fillId="2" borderId="2" xfId="0" applyNumberFormat="1" applyFont="1" applyFill="1" applyBorder="1" applyAlignment="1">
      <alignment horizontal="left" wrapText="1" indent="4"/>
    </xf>
    <xf numFmtId="0" fontId="0" fillId="0" borderId="2" xfId="0" applyBorder="1" applyAlignment="1">
      <alignment horizontal="left" wrapText="1" indent="4"/>
    </xf>
    <xf numFmtId="0" fontId="0" fillId="0" borderId="20" xfId="0" applyBorder="1" applyAlignment="1">
      <alignment horizontal="left" wrapText="1" indent="4"/>
    </xf>
    <xf numFmtId="0" fontId="7" fillId="2" borderId="2" xfId="0" applyNumberFormat="1" applyFont="1" applyFill="1" applyBorder="1" applyAlignment="1">
      <alignment horizontal="left" vertical="center" wrapText="1" indent="4"/>
    </xf>
    <xf numFmtId="0" fontId="0" fillId="0" borderId="2" xfId="0" applyBorder="1" applyAlignment="1">
      <alignment horizontal="left" vertical="center" wrapText="1" indent="4"/>
    </xf>
    <xf numFmtId="0" fontId="0" fillId="0" borderId="20" xfId="0" applyBorder="1" applyAlignment="1">
      <alignment horizontal="left" vertical="center" wrapText="1" indent="4"/>
    </xf>
    <xf numFmtId="0" fontId="7" fillId="2" borderId="23" xfId="0" applyNumberFormat="1" applyFont="1" applyFill="1" applyBorder="1" applyAlignment="1">
      <alignment horizontal="center"/>
    </xf>
    <xf numFmtId="0" fontId="7" fillId="2" borderId="24" xfId="0" applyNumberFormat="1" applyFont="1" applyFill="1" applyBorder="1" applyAlignment="1">
      <alignment horizontal="center"/>
    </xf>
    <xf numFmtId="0" fontId="7" fillId="2" borderId="26" xfId="0" applyNumberFormat="1" applyFont="1" applyFill="1" applyBorder="1" applyAlignment="1">
      <alignment horizontal="center"/>
    </xf>
    <xf numFmtId="49" fontId="47" fillId="2" borderId="0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46" fillId="2" borderId="4" xfId="0" applyNumberFormat="1" applyFont="1" applyFill="1" applyBorder="1" applyAlignment="1">
      <alignment horizontal="center" vertical="center" wrapText="1"/>
    </xf>
    <xf numFmtId="0" fontId="46" fillId="2" borderId="3" xfId="0" applyNumberFormat="1" applyFont="1" applyFill="1" applyBorder="1" applyAlignment="1">
      <alignment horizontal="center" vertical="center" wrapText="1"/>
    </xf>
    <xf numFmtId="0" fontId="46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wrapText="1"/>
    </xf>
    <xf numFmtId="49" fontId="35" fillId="2" borderId="1" xfId="0" applyNumberFormat="1" applyFont="1" applyFill="1" applyBorder="1" applyAlignment="1">
      <alignment horizontal="left" wrapText="1"/>
    </xf>
    <xf numFmtId="0" fontId="46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wrapText="1"/>
    </xf>
    <xf numFmtId="0" fontId="7" fillId="2" borderId="24" xfId="0" applyNumberFormat="1" applyFont="1" applyFill="1" applyBorder="1" applyAlignment="1">
      <alignment horizontal="center" wrapText="1"/>
    </xf>
    <xf numFmtId="0" fontId="7" fillId="2" borderId="25" xfId="0" applyNumberFormat="1" applyFont="1" applyFill="1" applyBorder="1" applyAlignment="1">
      <alignment horizontal="center" wrapText="1"/>
    </xf>
    <xf numFmtId="0" fontId="7" fillId="2" borderId="26" xfId="0" applyNumberFormat="1" applyFont="1" applyFill="1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49" fontId="46" fillId="2" borderId="23" xfId="0" applyNumberFormat="1" applyFont="1" applyFill="1" applyBorder="1" applyAlignment="1">
      <alignment horizontal="center" vertical="center" wrapText="1"/>
    </xf>
    <xf numFmtId="49" fontId="46" fillId="2" borderId="24" xfId="0" applyNumberFormat="1" applyFont="1" applyFill="1" applyBorder="1" applyAlignment="1">
      <alignment horizontal="center" vertical="center" wrapText="1"/>
    </xf>
    <xf numFmtId="49" fontId="46" fillId="2" borderId="26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left"/>
    </xf>
    <xf numFmtId="0" fontId="7" fillId="2" borderId="15" xfId="0" applyNumberFormat="1" applyFont="1" applyFill="1" applyBorder="1" applyAlignment="1">
      <alignment horizontal="center" wrapText="1"/>
    </xf>
    <xf numFmtId="0" fontId="7" fillId="2" borderId="16" xfId="0" applyNumberFormat="1" applyFont="1" applyFill="1" applyBorder="1" applyAlignment="1">
      <alignment horizontal="center" wrapText="1"/>
    </xf>
    <xf numFmtId="0" fontId="7" fillId="2" borderId="27" xfId="0" applyNumberFormat="1" applyFont="1" applyFill="1" applyBorder="1" applyAlignment="1">
      <alignment horizontal="center" wrapText="1"/>
    </xf>
    <xf numFmtId="49" fontId="47" fillId="2" borderId="0" xfId="0" applyNumberFormat="1" applyFont="1" applyFill="1" applyBorder="1" applyAlignment="1">
      <alignment horizontal="justify" vertical="center" wrapText="1"/>
    </xf>
    <xf numFmtId="0" fontId="26" fillId="0" borderId="0" xfId="0" applyFont="1" applyAlignment="1">
      <alignment horizontal="justify"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0" xfId="0" applyFont="1" applyBorder="1" applyAlignment="1">
      <alignment vertical="center" wrapText="1"/>
    </xf>
    <xf numFmtId="0" fontId="0" fillId="0" borderId="2" xfId="0" applyBorder="1" applyAlignment="1">
      <alignment horizontal="left" wrapText="1" indent="2"/>
    </xf>
    <xf numFmtId="0" fontId="0" fillId="0" borderId="20" xfId="0" applyBorder="1" applyAlignment="1">
      <alignment horizontal="left" wrapText="1" indent="2"/>
    </xf>
    <xf numFmtId="0" fontId="7" fillId="2" borderId="17" xfId="0" applyNumberFormat="1" applyFont="1" applyFill="1" applyBorder="1" applyAlignment="1">
      <alignment horizontal="center" wrapText="1"/>
    </xf>
    <xf numFmtId="0" fontId="7" fillId="2" borderId="4" xfId="0" applyNumberFormat="1" applyFont="1" applyFill="1" applyBorder="1" applyAlignment="1">
      <alignment horizontal="center" wrapText="1"/>
    </xf>
    <xf numFmtId="0" fontId="7" fillId="2" borderId="1" xfId="0" applyNumberFormat="1" applyFont="1" applyFill="1" applyBorder="1" applyAlignment="1">
      <alignment horizontal="center" wrapText="1"/>
    </xf>
    <xf numFmtId="0" fontId="7" fillId="2" borderId="30" xfId="0" applyNumberFormat="1" applyFont="1" applyFill="1" applyBorder="1" applyAlignment="1">
      <alignment horizontal="center" wrapText="1"/>
    </xf>
    <xf numFmtId="0" fontId="7" fillId="2" borderId="3" xfId="0" applyNumberFormat="1" applyFont="1" applyFill="1" applyBorder="1" applyAlignment="1">
      <alignment horizontal="center" wrapText="1"/>
    </xf>
    <xf numFmtId="0" fontId="79" fillId="2" borderId="0" xfId="0" applyFont="1" applyFill="1" applyBorder="1" applyAlignment="1">
      <alignment horizontal="justify" vertical="center" wrapText="1"/>
    </xf>
    <xf numFmtId="0" fontId="31" fillId="0" borderId="0" xfId="0" applyFont="1" applyFill="1" applyAlignment="1">
      <alignment horizontal="left" wrapText="1"/>
    </xf>
    <xf numFmtId="0" fontId="46" fillId="0" borderId="0" xfId="0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2" fontId="11" fillId="2" borderId="23" xfId="0" applyNumberFormat="1" applyFont="1" applyFill="1" applyBorder="1" applyAlignment="1">
      <alignment horizontal="center" wrapText="1"/>
    </xf>
    <xf numFmtId="2" fontId="11" fillId="2" borderId="24" xfId="0" applyNumberFormat="1" applyFont="1" applyFill="1" applyBorder="1" applyAlignment="1">
      <alignment horizontal="center" wrapText="1"/>
    </xf>
    <xf numFmtId="2" fontId="11" fillId="2" borderId="26" xfId="0" applyNumberFormat="1" applyFont="1" applyFill="1" applyBorder="1" applyAlignment="1">
      <alignment horizontal="center" wrapText="1"/>
    </xf>
    <xf numFmtId="2" fontId="11" fillId="2" borderId="25" xfId="0" applyNumberFormat="1" applyFont="1" applyFill="1" applyBorder="1" applyAlignment="1">
      <alignment horizontal="center" wrapText="1"/>
    </xf>
    <xf numFmtId="0" fontId="46" fillId="0" borderId="0" xfId="0" applyFont="1" applyFill="1" applyBorder="1" applyAlignment="1">
      <alignment horizontal="justify" wrapText="1"/>
    </xf>
    <xf numFmtId="0" fontId="53" fillId="0" borderId="0" xfId="0" applyFont="1" applyFill="1" applyBorder="1" applyAlignment="1">
      <alignment horizontal="justify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wrapText="1"/>
    </xf>
    <xf numFmtId="0" fontId="0" fillId="0" borderId="2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7" fillId="2" borderId="19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left" wrapText="1"/>
    </xf>
    <xf numFmtId="0" fontId="0" fillId="0" borderId="10" xfId="0" applyFont="1" applyBorder="1" applyAlignment="1">
      <alignment wrapText="1"/>
    </xf>
    <xf numFmtId="0" fontId="0" fillId="0" borderId="56" xfId="0" applyFont="1" applyBorder="1" applyAlignment="1">
      <alignment wrapText="1"/>
    </xf>
    <xf numFmtId="0" fontId="0" fillId="0" borderId="3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49" fontId="7" fillId="2" borderId="55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20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left" vertical="center"/>
    </xf>
    <xf numFmtId="0" fontId="21" fillId="0" borderId="0" xfId="0" applyFont="1" applyAlignment="1">
      <alignment vertical="center"/>
    </xf>
    <xf numFmtId="0" fontId="7" fillId="2" borderId="15" xfId="0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center" wrapText="1"/>
    </xf>
    <xf numFmtId="0" fontId="7" fillId="2" borderId="1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49" fontId="7" fillId="2" borderId="38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2" borderId="19" xfId="0" applyNumberFormat="1" applyFont="1" applyFill="1" applyBorder="1" applyAlignment="1">
      <alignment horizontal="left" wrapText="1"/>
    </xf>
    <xf numFmtId="49" fontId="7" fillId="2" borderId="7" xfId="0" applyNumberFormat="1" applyFont="1" applyFill="1" applyBorder="1" applyAlignment="1">
      <alignment horizontal="left" wrapText="1"/>
    </xf>
    <xf numFmtId="0" fontId="7" fillId="2" borderId="27" xfId="0" applyFont="1" applyFill="1" applyBorder="1" applyAlignment="1">
      <alignment horizontal="center" wrapText="1"/>
    </xf>
    <xf numFmtId="49" fontId="7" fillId="2" borderId="40" xfId="0" applyNumberFormat="1" applyFont="1" applyFill="1" applyBorder="1" applyAlignment="1">
      <alignment horizontal="center" wrapText="1"/>
    </xf>
    <xf numFmtId="49" fontId="7" fillId="2" borderId="33" xfId="0" applyNumberFormat="1" applyFont="1" applyFill="1" applyBorder="1" applyAlignment="1">
      <alignment horizontal="center" wrapText="1"/>
    </xf>
    <xf numFmtId="49" fontId="7" fillId="2" borderId="34" xfId="0" applyNumberFormat="1" applyFont="1" applyFill="1" applyBorder="1" applyAlignment="1">
      <alignment horizont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justify" vertical="center" wrapText="1"/>
    </xf>
    <xf numFmtId="0" fontId="7" fillId="2" borderId="35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wrapText="1"/>
    </xf>
    <xf numFmtId="0" fontId="7" fillId="2" borderId="33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 wrapText="1"/>
    </xf>
    <xf numFmtId="0" fontId="7" fillId="2" borderId="35" xfId="0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2" borderId="37" xfId="0" applyNumberFormat="1" applyFont="1" applyFill="1" applyBorder="1" applyAlignment="1">
      <alignment horizontal="center" vertical="center" wrapText="1"/>
    </xf>
    <xf numFmtId="0" fontId="7" fillId="2" borderId="39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right"/>
    </xf>
    <xf numFmtId="49" fontId="7" fillId="2" borderId="1" xfId="0" applyNumberFormat="1" applyFont="1" applyFill="1" applyBorder="1" applyAlignment="1">
      <alignment horizontal="right"/>
    </xf>
    <xf numFmtId="49" fontId="7" fillId="2" borderId="30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 indent="2"/>
    </xf>
    <xf numFmtId="0" fontId="7" fillId="2" borderId="2" xfId="0" applyFont="1" applyFill="1" applyBorder="1" applyAlignment="1">
      <alignment horizontal="left" indent="2"/>
    </xf>
    <xf numFmtId="0" fontId="7" fillId="2" borderId="20" xfId="0" applyFont="1" applyFill="1" applyBorder="1" applyAlignment="1">
      <alignment horizontal="left" indent="2"/>
    </xf>
    <xf numFmtId="0" fontId="1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46" fillId="2" borderId="23" xfId="0" applyNumberFormat="1" applyFont="1" applyFill="1" applyBorder="1" applyAlignment="1">
      <alignment horizontal="center" vertical="center" wrapText="1"/>
    </xf>
    <xf numFmtId="0" fontId="46" fillId="2" borderId="26" xfId="0" applyNumberFormat="1" applyFont="1" applyFill="1" applyBorder="1" applyAlignment="1">
      <alignment horizontal="center" vertical="center" wrapText="1"/>
    </xf>
    <xf numFmtId="0" fontId="46" fillId="2" borderId="24" xfId="0" applyNumberFormat="1" applyFont="1" applyFill="1" applyBorder="1" applyAlignment="1">
      <alignment horizontal="center" vertical="center" wrapText="1"/>
    </xf>
    <xf numFmtId="0" fontId="7" fillId="2" borderId="15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wrapText="1" indent="4"/>
    </xf>
    <xf numFmtId="0" fontId="7" fillId="2" borderId="19" xfId="0" applyFont="1" applyFill="1" applyBorder="1" applyAlignment="1">
      <alignment horizontal="left" indent="4"/>
    </xf>
    <xf numFmtId="0" fontId="7" fillId="2" borderId="7" xfId="0" applyFont="1" applyFill="1" applyBorder="1" applyAlignment="1">
      <alignment horizontal="left" indent="4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indent="4"/>
    </xf>
    <xf numFmtId="0" fontId="46" fillId="2" borderId="12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left" wrapText="1" indent="2"/>
    </xf>
    <xf numFmtId="0" fontId="7" fillId="2" borderId="19" xfId="0" applyFont="1" applyFill="1" applyBorder="1" applyAlignment="1">
      <alignment horizontal="left" indent="2"/>
    </xf>
    <xf numFmtId="0" fontId="7" fillId="2" borderId="7" xfId="0" applyFont="1" applyFill="1" applyBorder="1" applyAlignment="1">
      <alignment horizontal="left" indent="2"/>
    </xf>
    <xf numFmtId="0" fontId="7" fillId="2" borderId="8" xfId="0" applyFont="1" applyFill="1" applyBorder="1" applyAlignment="1">
      <alignment horizontal="left" indent="2"/>
    </xf>
    <xf numFmtId="0" fontId="7" fillId="2" borderId="20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7" fillId="2" borderId="24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46" fillId="2" borderId="2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/>
    </xf>
    <xf numFmtId="0" fontId="7" fillId="2" borderId="25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16" fillId="0" borderId="2" xfId="0" applyFont="1" applyFill="1" applyBorder="1" applyAlignment="1">
      <alignment horizontal="left" wrapText="1"/>
    </xf>
    <xf numFmtId="0" fontId="16" fillId="0" borderId="20" xfId="0" applyFont="1" applyFill="1" applyBorder="1" applyAlignment="1">
      <alignment horizontal="left" wrapText="1"/>
    </xf>
    <xf numFmtId="0" fontId="64" fillId="0" borderId="0" xfId="0" applyFont="1" applyAlignment="1">
      <alignment horizontal="justify" vertical="center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 wrapText="1"/>
    </xf>
    <xf numFmtId="0" fontId="81" fillId="0" borderId="0" xfId="0" applyFont="1" applyFill="1" applyBorder="1" applyAlignment="1">
      <alignment horizontal="justify" vertical="center" wrapText="1"/>
    </xf>
    <xf numFmtId="0" fontId="11" fillId="2" borderId="0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37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vertical="top" indent="2"/>
    </xf>
    <xf numFmtId="0" fontId="7" fillId="2" borderId="20" xfId="0" applyFont="1" applyFill="1" applyBorder="1" applyAlignment="1">
      <alignment horizontal="left" vertical="top" indent="2"/>
    </xf>
    <xf numFmtId="49" fontId="7" fillId="2" borderId="28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49" fontId="7" fillId="2" borderId="36" xfId="0" applyNumberFormat="1" applyFont="1" applyFill="1" applyBorder="1" applyAlignment="1">
      <alignment horizontal="center"/>
    </xf>
    <xf numFmtId="49" fontId="7" fillId="2" borderId="27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49" fontId="7" fillId="2" borderId="11" xfId="0" applyNumberFormat="1" applyFont="1" applyFill="1" applyBorder="1" applyAlignment="1">
      <alignment horizontal="center" wrapText="1"/>
    </xf>
    <xf numFmtId="49" fontId="11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49" fontId="7" fillId="2" borderId="30" xfId="0" applyNumberFormat="1" applyFont="1" applyFill="1" applyBorder="1" applyAlignment="1">
      <alignment horizontal="right" vertical="center"/>
    </xf>
    <xf numFmtId="0" fontId="7" fillId="2" borderId="17" xfId="0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justify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49" fontId="7" fillId="2" borderId="40" xfId="0" applyNumberFormat="1" applyFont="1" applyFill="1" applyBorder="1" applyAlignment="1">
      <alignment horizontal="center"/>
    </xf>
    <xf numFmtId="49" fontId="7" fillId="2" borderId="34" xfId="0" applyNumberFormat="1" applyFont="1" applyFill="1" applyBorder="1" applyAlignment="1">
      <alignment horizontal="center"/>
    </xf>
    <xf numFmtId="0" fontId="7" fillId="2" borderId="46" xfId="0" applyFont="1" applyFill="1" applyBorder="1" applyAlignment="1">
      <alignment horizontal="center" vertical="center"/>
    </xf>
    <xf numFmtId="0" fontId="52" fillId="2" borderId="0" xfId="2" applyFont="1" applyFill="1" applyBorder="1" applyAlignment="1">
      <alignment horizontal="center" vertical="top"/>
    </xf>
    <xf numFmtId="49" fontId="16" fillId="2" borderId="2" xfId="0" applyNumberFormat="1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lef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49" fontId="16" fillId="2" borderId="27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6" fillId="2" borderId="20" xfId="0" applyNumberFormat="1" applyFont="1" applyFill="1" applyBorder="1" applyAlignment="1">
      <alignment horizontal="left" vertical="center" wrapText="1"/>
    </xf>
    <xf numFmtId="49" fontId="31" fillId="2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right" vertical="center"/>
    </xf>
    <xf numFmtId="49" fontId="16" fillId="2" borderId="30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1" fillId="2" borderId="1" xfId="0" applyNumberFormat="1" applyFont="1" applyFill="1" applyBorder="1" applyAlignment="1">
      <alignment horizontal="right" wrapText="1"/>
    </xf>
    <xf numFmtId="49" fontId="31" fillId="2" borderId="30" xfId="0" applyNumberFormat="1" applyFont="1" applyFill="1" applyBorder="1" applyAlignment="1">
      <alignment horizontal="right" wrapText="1"/>
    </xf>
    <xf numFmtId="49" fontId="16" fillId="2" borderId="32" xfId="0" applyNumberFormat="1" applyFont="1" applyFill="1" applyBorder="1" applyAlignment="1">
      <alignment horizontal="left" vertical="center" wrapText="1"/>
    </xf>
    <xf numFmtId="49" fontId="16" fillId="2" borderId="33" xfId="0" applyNumberFormat="1" applyFont="1" applyFill="1" applyBorder="1" applyAlignment="1">
      <alignment horizontal="left" vertical="center" wrapText="1"/>
    </xf>
    <xf numFmtId="49" fontId="16" fillId="2" borderId="34" xfId="0" applyNumberFormat="1" applyFont="1" applyFill="1" applyBorder="1" applyAlignment="1">
      <alignment horizontal="left" vertical="center" wrapText="1"/>
    </xf>
    <xf numFmtId="0" fontId="81" fillId="2" borderId="0" xfId="0" applyNumberFormat="1" applyFont="1" applyFill="1" applyBorder="1" applyAlignment="1">
      <alignment horizontal="justify" vertical="center" wrapText="1"/>
    </xf>
    <xf numFmtId="0" fontId="31" fillId="2" borderId="30" xfId="0" applyFont="1" applyFill="1" applyBorder="1" applyAlignment="1">
      <alignment horizontal="right"/>
    </xf>
    <xf numFmtId="49" fontId="16" fillId="2" borderId="45" xfId="0" applyNumberFormat="1" applyFont="1" applyFill="1" applyBorder="1" applyAlignment="1">
      <alignment horizontal="center"/>
    </xf>
    <xf numFmtId="49" fontId="16" fillId="2" borderId="46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wrapText="1"/>
    </xf>
    <xf numFmtId="49" fontId="16" fillId="0" borderId="8" xfId="0" applyNumberFormat="1" applyFont="1" applyFill="1" applyBorder="1" applyAlignment="1">
      <alignment horizontal="left" wrapText="1"/>
    </xf>
    <xf numFmtId="49" fontId="16" fillId="0" borderId="19" xfId="0" applyNumberFormat="1" applyFont="1" applyFill="1" applyBorder="1" applyAlignment="1">
      <alignment horizontal="left" wrapText="1"/>
    </xf>
    <xf numFmtId="49" fontId="16" fillId="0" borderId="7" xfId="0" applyNumberFormat="1" applyFont="1" applyFill="1" applyBorder="1" applyAlignment="1">
      <alignment horizontal="left" wrapText="1"/>
    </xf>
    <xf numFmtId="0" fontId="79" fillId="2" borderId="0" xfId="0" applyNumberFormat="1" applyFont="1" applyFill="1" applyBorder="1" applyAlignment="1">
      <alignment horizontal="justify" vertical="center" wrapText="1"/>
    </xf>
    <xf numFmtId="0" fontId="56" fillId="2" borderId="0" xfId="0" applyFont="1" applyFill="1" applyBorder="1" applyAlignment="1">
      <alignment horizontal="justify" wrapText="1"/>
    </xf>
    <xf numFmtId="0" fontId="42" fillId="2" borderId="0" xfId="0" applyFont="1" applyFill="1" applyBorder="1" applyAlignment="1">
      <alignment horizontal="justify" wrapText="1"/>
    </xf>
    <xf numFmtId="49" fontId="46" fillId="2" borderId="0" xfId="0" applyNumberFormat="1" applyFont="1" applyFill="1" applyBorder="1" applyAlignment="1">
      <alignment horizontal="left" wrapText="1"/>
    </xf>
    <xf numFmtId="49" fontId="16" fillId="2" borderId="44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49" fontId="16" fillId="2" borderId="20" xfId="0" applyNumberFormat="1" applyFont="1" applyFill="1" applyBorder="1" applyAlignment="1">
      <alignment horizontal="center" vertical="center" wrapText="1"/>
    </xf>
    <xf numFmtId="49" fontId="16" fillId="2" borderId="48" xfId="0" applyNumberFormat="1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justify" vertical="center" wrapText="1"/>
    </xf>
    <xf numFmtId="0" fontId="42" fillId="2" borderId="1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justify" vertical="center" wrapText="1"/>
    </xf>
    <xf numFmtId="1" fontId="16" fillId="2" borderId="50" xfId="0" applyNumberFormat="1" applyFont="1" applyFill="1" applyBorder="1" applyAlignment="1">
      <alignment horizontal="center" vertical="center"/>
    </xf>
    <xf numFmtId="1" fontId="16" fillId="2" borderId="9" xfId="0" applyNumberFormat="1" applyFont="1" applyFill="1" applyBorder="1" applyAlignment="1">
      <alignment horizontal="center" vertical="center"/>
    </xf>
    <xf numFmtId="0" fontId="16" fillId="2" borderId="50" xfId="0" applyFont="1" applyFill="1" applyBorder="1" applyAlignment="1">
      <alignment horizontal="center" vertical="center"/>
    </xf>
    <xf numFmtId="1" fontId="16" fillId="2" borderId="22" xfId="0" applyNumberFormat="1" applyFont="1" applyFill="1" applyBorder="1" applyAlignment="1">
      <alignment horizontal="center" vertical="center"/>
    </xf>
    <xf numFmtId="1" fontId="16" fillId="2" borderId="23" xfId="0" applyNumberFormat="1" applyFont="1" applyFill="1" applyBorder="1" applyAlignment="1">
      <alignment horizontal="center" vertical="center"/>
    </xf>
    <xf numFmtId="0" fontId="31" fillId="2" borderId="42" xfId="0" applyFont="1" applyFill="1" applyBorder="1" applyAlignment="1">
      <alignment horizontal="right" vertical="center"/>
    </xf>
    <xf numFmtId="0" fontId="31" fillId="2" borderId="48" xfId="0" applyFont="1" applyFill="1" applyBorder="1" applyAlignment="1">
      <alignment horizontal="right" vertical="center"/>
    </xf>
    <xf numFmtId="49" fontId="60" fillId="2" borderId="2" xfId="0" applyNumberFormat="1" applyFont="1" applyFill="1" applyBorder="1" applyAlignment="1">
      <alignment horizontal="center" vertical="center" wrapText="1"/>
    </xf>
    <xf numFmtId="49" fontId="60" fillId="2" borderId="8" xfId="0" applyNumberFormat="1" applyFont="1" applyFill="1" applyBorder="1" applyAlignment="1">
      <alignment horizontal="center" vertical="center" wrapText="1"/>
    </xf>
    <xf numFmtId="49" fontId="60" fillId="2" borderId="20" xfId="0" applyNumberFormat="1" applyFont="1" applyFill="1" applyBorder="1" applyAlignment="1">
      <alignment horizontal="center" vertical="center" wrapText="1"/>
    </xf>
    <xf numFmtId="49" fontId="60" fillId="2" borderId="36" xfId="0" applyNumberFormat="1" applyFont="1" applyFill="1" applyBorder="1" applyAlignment="1">
      <alignment horizontal="center" vertical="center" wrapText="1"/>
    </xf>
    <xf numFmtId="49" fontId="60" fillId="2" borderId="16" xfId="0" applyNumberFormat="1" applyFont="1" applyFill="1" applyBorder="1" applyAlignment="1">
      <alignment horizontal="center" vertical="center" wrapText="1"/>
    </xf>
    <xf numFmtId="0" fontId="6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2" fontId="16" fillId="2" borderId="15" xfId="0" applyNumberFormat="1" applyFont="1" applyFill="1" applyBorder="1" applyAlignment="1">
      <alignment horizontal="center"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27" xfId="0" applyNumberFormat="1" applyBorder="1" applyAlignment="1">
      <alignment horizontal="center" vertical="center" wrapText="1"/>
    </xf>
    <xf numFmtId="49" fontId="16" fillId="2" borderId="29" xfId="0" applyNumberFormat="1" applyFont="1" applyFill="1" applyBorder="1" applyAlignment="1">
      <alignment horizontal="left" wrapText="1"/>
    </xf>
    <xf numFmtId="49" fontId="16" fillId="2" borderId="10" xfId="0" applyNumberFormat="1" applyFont="1" applyFill="1" applyBorder="1" applyAlignment="1">
      <alignment horizontal="left" wrapText="1"/>
    </xf>
    <xf numFmtId="49" fontId="16" fillId="2" borderId="56" xfId="0" applyNumberFormat="1" applyFont="1" applyFill="1" applyBorder="1" applyAlignment="1">
      <alignment horizontal="left" wrapText="1"/>
    </xf>
    <xf numFmtId="49" fontId="31" fillId="2" borderId="8" xfId="0" applyNumberFormat="1" applyFont="1" applyFill="1" applyBorder="1" applyAlignment="1">
      <alignment horizontal="left" vertical="center" wrapText="1"/>
    </xf>
    <xf numFmtId="49" fontId="31" fillId="2" borderId="19" xfId="0" applyNumberFormat="1" applyFont="1" applyFill="1" applyBorder="1" applyAlignment="1">
      <alignment horizontal="left" vertical="center" wrapText="1"/>
    </xf>
    <xf numFmtId="49" fontId="31" fillId="2" borderId="29" xfId="0" applyNumberFormat="1" applyFont="1" applyFill="1" applyBorder="1" applyAlignment="1">
      <alignment horizontal="left" vertical="center" wrapText="1"/>
    </xf>
    <xf numFmtId="2" fontId="16" fillId="2" borderId="14" xfId="0" applyNumberFormat="1" applyFont="1" applyFill="1" applyBorder="1" applyAlignment="1">
      <alignment horizontal="center" vertical="center" wrapText="1"/>
    </xf>
    <xf numFmtId="49" fontId="31" fillId="2" borderId="30" xfId="0" applyNumberFormat="1" applyFont="1" applyFill="1" applyBorder="1" applyAlignment="1">
      <alignment horizontal="right" vertical="center"/>
    </xf>
    <xf numFmtId="2" fontId="16" fillId="2" borderId="23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 wrapText="1" indent="2"/>
    </xf>
    <xf numFmtId="0" fontId="42" fillId="2" borderId="23" xfId="0" applyFont="1" applyFill="1" applyBorder="1" applyAlignment="1">
      <alignment horizontal="center" vertical="center"/>
    </xf>
    <xf numFmtId="0" fontId="42" fillId="2" borderId="24" xfId="0" applyFont="1" applyFill="1" applyBorder="1" applyAlignment="1">
      <alignment horizontal="center" vertical="center"/>
    </xf>
    <xf numFmtId="0" fontId="42" fillId="2" borderId="2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49" fontId="16" fillId="2" borderId="15" xfId="0" applyNumberFormat="1" applyFont="1" applyFill="1" applyBorder="1" applyAlignment="1">
      <alignment horizontal="center" vertical="center"/>
    </xf>
    <xf numFmtId="49" fontId="16" fillId="2" borderId="27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0" fontId="31" fillId="2" borderId="49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/>
    </xf>
    <xf numFmtId="49" fontId="16" fillId="2" borderId="8" xfId="0" applyNumberFormat="1" applyFont="1" applyFill="1" applyBorder="1" applyAlignment="1">
      <alignment horizontal="center" vertical="center"/>
    </xf>
    <xf numFmtId="49" fontId="68" fillId="2" borderId="2" xfId="0" applyNumberFormat="1" applyFont="1" applyFill="1" applyBorder="1" applyAlignment="1">
      <alignment horizontal="center" vertical="center" wrapText="1"/>
    </xf>
    <xf numFmtId="49" fontId="68" fillId="2" borderId="8" xfId="0" applyNumberFormat="1" applyFont="1" applyFill="1" applyBorder="1" applyAlignment="1">
      <alignment horizontal="center" vertical="center" wrapText="1"/>
    </xf>
    <xf numFmtId="49" fontId="68" fillId="2" borderId="20" xfId="0" applyNumberFormat="1" applyFont="1" applyFill="1" applyBorder="1" applyAlignment="1">
      <alignment horizontal="center" vertical="center" wrapText="1"/>
    </xf>
    <xf numFmtId="49" fontId="60" fillId="2" borderId="28" xfId="0" applyNumberFormat="1" applyFont="1" applyFill="1" applyBorder="1" applyAlignment="1">
      <alignment horizontal="center" wrapText="1"/>
    </xf>
    <xf numFmtId="49" fontId="60" fillId="2" borderId="2" xfId="0" applyNumberFormat="1" applyFont="1" applyFill="1" applyBorder="1" applyAlignment="1">
      <alignment horizontal="center" wrapText="1"/>
    </xf>
    <xf numFmtId="49" fontId="60" fillId="2" borderId="8" xfId="0" applyNumberFormat="1" applyFont="1" applyFill="1" applyBorder="1" applyAlignment="1">
      <alignment horizontal="center" wrapText="1"/>
    </xf>
    <xf numFmtId="0" fontId="60" fillId="2" borderId="19" xfId="0" applyFont="1" applyFill="1" applyBorder="1" applyAlignment="1">
      <alignment horizontal="center" vertical="center" wrapText="1"/>
    </xf>
    <xf numFmtId="0" fontId="60" fillId="2" borderId="29" xfId="0" applyFont="1" applyFill="1" applyBorder="1" applyAlignment="1">
      <alignment horizontal="center" vertical="center" wrapText="1"/>
    </xf>
    <xf numFmtId="0" fontId="68" fillId="2" borderId="2" xfId="0" applyFont="1" applyFill="1" applyBorder="1" applyAlignment="1">
      <alignment horizontal="center" vertical="center" wrapText="1"/>
    </xf>
    <xf numFmtId="0" fontId="68" fillId="2" borderId="8" xfId="0" applyFont="1" applyFill="1" applyBorder="1" applyAlignment="1">
      <alignment horizontal="center" vertical="center" wrapText="1"/>
    </xf>
    <xf numFmtId="49" fontId="60" fillId="2" borderId="38" xfId="0" applyNumberFormat="1" applyFont="1" applyFill="1" applyBorder="1" applyAlignment="1">
      <alignment horizontal="center" wrapText="1"/>
    </xf>
    <xf numFmtId="49" fontId="60" fillId="2" borderId="10" xfId="0" applyNumberFormat="1" applyFont="1" applyFill="1" applyBorder="1" applyAlignment="1">
      <alignment horizontal="center" wrapText="1"/>
    </xf>
    <xf numFmtId="49" fontId="60" fillId="2" borderId="11" xfId="0" applyNumberFormat="1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vertical="center"/>
    </xf>
    <xf numFmtId="49" fontId="16" fillId="2" borderId="9" xfId="0" applyNumberFormat="1" applyFont="1" applyFill="1" applyBorder="1" applyAlignment="1">
      <alignment horizontal="center" vertical="center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31" fillId="2" borderId="23" xfId="0" applyFont="1" applyFill="1" applyBorder="1" applyAlignment="1">
      <alignment horizontal="center" vertical="center"/>
    </xf>
    <xf numFmtId="0" fontId="31" fillId="2" borderId="24" xfId="0" applyFont="1" applyFill="1" applyBorder="1" applyAlignment="1">
      <alignment horizontal="center" vertical="center"/>
    </xf>
    <xf numFmtId="0" fontId="31" fillId="2" borderId="25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/>
    </xf>
    <xf numFmtId="0" fontId="16" fillId="2" borderId="37" xfId="0" applyFont="1" applyFill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textRotation="90" wrapText="1"/>
    </xf>
    <xf numFmtId="0" fontId="31" fillId="2" borderId="0" xfId="0" applyFont="1" applyFill="1" applyBorder="1" applyAlignment="1">
      <alignment horizontal="right"/>
    </xf>
    <xf numFmtId="0" fontId="16" fillId="2" borderId="39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/>
    </xf>
    <xf numFmtId="0" fontId="16" fillId="2" borderId="9" xfId="0" applyFont="1" applyFill="1" applyBorder="1" applyAlignment="1">
      <alignment horizontal="center" wrapText="1"/>
    </xf>
    <xf numFmtId="0" fontId="16" fillId="2" borderId="10" xfId="0" applyFont="1" applyFill="1" applyBorder="1" applyAlignment="1">
      <alignment horizontal="center" wrapText="1"/>
    </xf>
    <xf numFmtId="0" fontId="16" fillId="2" borderId="11" xfId="0" applyFont="1" applyFill="1" applyBorder="1" applyAlignment="1">
      <alignment horizontal="center" wrapText="1"/>
    </xf>
    <xf numFmtId="0" fontId="16" fillId="2" borderId="56" xfId="0" applyFont="1" applyFill="1" applyBorder="1" applyAlignment="1">
      <alignment horizontal="center" wrapText="1"/>
    </xf>
    <xf numFmtId="0" fontId="31" fillId="0" borderId="0" xfId="0" applyFont="1" applyFill="1" applyBorder="1" applyAlignment="1">
      <alignment horizontal="left" vertical="top"/>
    </xf>
    <xf numFmtId="0" fontId="14" fillId="0" borderId="1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4" fillId="2" borderId="3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/>
    </xf>
    <xf numFmtId="0" fontId="14" fillId="2" borderId="2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15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/>
    </xf>
    <xf numFmtId="49" fontId="16" fillId="2" borderId="2" xfId="0" applyNumberFormat="1" applyFont="1" applyFill="1" applyBorder="1" applyAlignment="1">
      <alignment horizontal="center" vertical="center"/>
    </xf>
    <xf numFmtId="49" fontId="16" fillId="2" borderId="16" xfId="0" applyNumberFormat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left" vertical="center" wrapText="1"/>
    </xf>
    <xf numFmtId="0" fontId="67" fillId="2" borderId="0" xfId="0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38" fillId="2" borderId="21" xfId="0" applyNumberFormat="1" applyFont="1" applyFill="1" applyBorder="1" applyAlignment="1">
      <alignment horizontal="left" vertical="center" wrapText="1" indent="2"/>
    </xf>
    <xf numFmtId="49" fontId="38" fillId="2" borderId="22" xfId="0" applyNumberFormat="1" applyFont="1" applyFill="1" applyBorder="1" applyAlignment="1">
      <alignment horizontal="left" vertical="center" wrapText="1" indent="2"/>
    </xf>
    <xf numFmtId="0" fontId="60" fillId="2" borderId="37" xfId="0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center" vertical="center" wrapText="1"/>
    </xf>
    <xf numFmtId="0" fontId="60" fillId="2" borderId="3" xfId="0" applyFont="1" applyFill="1" applyBorder="1" applyAlignment="1">
      <alignment horizontal="center" vertical="center" wrapText="1"/>
    </xf>
    <xf numFmtId="0" fontId="60" fillId="2" borderId="0" xfId="0" applyFont="1" applyFill="1" applyBorder="1" applyAlignment="1">
      <alignment horizontal="center" vertical="center" wrapText="1"/>
    </xf>
    <xf numFmtId="0" fontId="60" fillId="2" borderId="5" xfId="0" applyFont="1" applyFill="1" applyBorder="1" applyAlignment="1">
      <alignment horizontal="center" vertical="center" wrapText="1"/>
    </xf>
    <xf numFmtId="0" fontId="60" fillId="2" borderId="10" xfId="0" applyFont="1" applyFill="1" applyBorder="1" applyAlignment="1">
      <alignment horizontal="center" vertical="center" wrapText="1"/>
    </xf>
    <xf numFmtId="0" fontId="60" fillId="2" borderId="11" xfId="0" applyFont="1" applyFill="1" applyBorder="1" applyAlignment="1">
      <alignment horizontal="center" vertical="center" wrapText="1"/>
    </xf>
    <xf numFmtId="0" fontId="60" fillId="2" borderId="6" xfId="0" applyFont="1" applyFill="1" applyBorder="1" applyAlignment="1">
      <alignment horizontal="center" vertical="center" wrapText="1"/>
    </xf>
    <xf numFmtId="0" fontId="60" fillId="2" borderId="9" xfId="0" applyFont="1" applyFill="1" applyBorder="1" applyAlignment="1">
      <alignment horizontal="center" vertical="center" wrapText="1"/>
    </xf>
    <xf numFmtId="0" fontId="60" fillId="2" borderId="7" xfId="0" applyFont="1" applyFill="1" applyBorder="1" applyAlignment="1">
      <alignment horizontal="center" vertical="center" wrapText="1"/>
    </xf>
    <xf numFmtId="0" fontId="60" fillId="2" borderId="2" xfId="0" applyFont="1" applyFill="1" applyBorder="1" applyAlignment="1">
      <alignment horizontal="center" vertical="center" wrapText="1"/>
    </xf>
    <xf numFmtId="0" fontId="38" fillId="2" borderId="51" xfId="0" applyFont="1" applyFill="1" applyBorder="1" applyAlignment="1">
      <alignment horizontal="left" vertical="center" wrapText="1" indent="2"/>
    </xf>
    <xf numFmtId="0" fontId="38" fillId="2" borderId="5" xfId="0" applyFont="1" applyFill="1" applyBorder="1" applyAlignment="1">
      <alignment horizontal="left" vertical="center" wrapText="1" indent="2"/>
    </xf>
    <xf numFmtId="49" fontId="16" fillId="2" borderId="0" xfId="0" applyNumberFormat="1" applyFont="1" applyFill="1" applyBorder="1" applyAlignment="1">
      <alignment horizontal="right" vertical="center"/>
    </xf>
    <xf numFmtId="49" fontId="16" fillId="2" borderId="49" xfId="0" applyNumberFormat="1" applyFont="1" applyFill="1" applyBorder="1" applyAlignment="1">
      <alignment horizontal="right" vertical="center"/>
    </xf>
    <xf numFmtId="49" fontId="60" fillId="2" borderId="13" xfId="0" applyNumberFormat="1" applyFont="1" applyFill="1" applyBorder="1" applyAlignment="1">
      <alignment horizontal="left" vertical="center" wrapText="1"/>
    </xf>
    <xf numFmtId="49" fontId="60" fillId="2" borderId="14" xfId="0" applyNumberFormat="1" applyFont="1" applyFill="1" applyBorder="1" applyAlignment="1">
      <alignment horizontal="left" vertical="center" wrapText="1"/>
    </xf>
    <xf numFmtId="49" fontId="60" fillId="2" borderId="1" xfId="0" applyNumberFormat="1" applyFont="1" applyFill="1" applyBorder="1" applyAlignment="1">
      <alignment horizontal="center" vertical="center" wrapText="1"/>
    </xf>
    <xf numFmtId="49" fontId="60" fillId="2" borderId="3" xfId="0" applyNumberFormat="1" applyFont="1" applyFill="1" applyBorder="1" applyAlignment="1">
      <alignment horizontal="center" vertical="center" wrapText="1"/>
    </xf>
    <xf numFmtId="49" fontId="60" fillId="2" borderId="4" xfId="0" applyNumberFormat="1" applyFont="1" applyFill="1" applyBorder="1" applyAlignment="1">
      <alignment horizontal="center" vertical="center" wrapText="1"/>
    </xf>
    <xf numFmtId="49" fontId="66" fillId="2" borderId="13" xfId="0" applyNumberFormat="1" applyFont="1" applyFill="1" applyBorder="1" applyAlignment="1">
      <alignment horizontal="left" vertical="center" wrapText="1"/>
    </xf>
    <xf numFmtId="49" fontId="66" fillId="2" borderId="14" xfId="0" applyNumberFormat="1" applyFont="1" applyFill="1" applyBorder="1" applyAlignment="1">
      <alignment horizontal="left" vertical="center" wrapText="1"/>
    </xf>
    <xf numFmtId="49" fontId="68" fillId="2" borderId="21" xfId="0" applyNumberFormat="1" applyFont="1" applyFill="1" applyBorder="1" applyAlignment="1">
      <alignment horizontal="left" vertical="center" wrapText="1" indent="2"/>
    </xf>
    <xf numFmtId="49" fontId="68" fillId="2" borderId="22" xfId="0" applyNumberFormat="1" applyFont="1" applyFill="1" applyBorder="1" applyAlignment="1">
      <alignment horizontal="left" vertical="center" wrapText="1" indent="2"/>
    </xf>
    <xf numFmtId="49" fontId="66" fillId="2" borderId="0" xfId="0" applyNumberFormat="1" applyFont="1" applyFill="1" applyBorder="1" applyAlignment="1">
      <alignment horizontal="right" vertical="center"/>
    </xf>
    <xf numFmtId="49" fontId="60" fillId="2" borderId="0" xfId="0" applyNumberFormat="1" applyFont="1" applyFill="1" applyBorder="1" applyAlignment="1">
      <alignment horizontal="right" vertical="center"/>
    </xf>
    <xf numFmtId="49" fontId="60" fillId="2" borderId="49" xfId="0" applyNumberFormat="1" applyFont="1" applyFill="1" applyBorder="1" applyAlignment="1">
      <alignment horizontal="right" vertical="center"/>
    </xf>
    <xf numFmtId="49" fontId="60" fillId="2" borderId="31" xfId="0" applyNumberFormat="1" applyFont="1" applyFill="1" applyBorder="1" applyAlignment="1">
      <alignment horizontal="center" wrapText="1"/>
    </xf>
    <xf numFmtId="49" fontId="60" fillId="2" borderId="24" xfId="0" applyNumberFormat="1" applyFont="1" applyFill="1" applyBorder="1" applyAlignment="1">
      <alignment horizontal="center" wrapText="1"/>
    </xf>
    <xf numFmtId="49" fontId="60" fillId="2" borderId="26" xfId="0" applyNumberFormat="1" applyFont="1" applyFill="1" applyBorder="1" applyAlignment="1">
      <alignment horizontal="center" wrapText="1"/>
    </xf>
    <xf numFmtId="0" fontId="60" fillId="2" borderId="22" xfId="0" applyFont="1" applyFill="1" applyBorder="1" applyAlignment="1">
      <alignment horizontal="center" vertical="center" wrapText="1"/>
    </xf>
    <xf numFmtId="0" fontId="60" fillId="2" borderId="39" xfId="0" applyFont="1" applyFill="1" applyBorder="1" applyAlignment="1">
      <alignment horizontal="center" vertical="center" wrapText="1"/>
    </xf>
    <xf numFmtId="0" fontId="68" fillId="2" borderId="51" xfId="0" applyFont="1" applyFill="1" applyBorder="1" applyAlignment="1">
      <alignment horizontal="left" vertical="center" wrapText="1" indent="2"/>
    </xf>
    <xf numFmtId="0" fontId="68" fillId="2" borderId="0" xfId="0" applyFont="1" applyFill="1" applyBorder="1" applyAlignment="1">
      <alignment horizontal="left" vertical="center" wrapText="1" indent="2"/>
    </xf>
    <xf numFmtId="0" fontId="68" fillId="2" borderId="5" xfId="0" applyFont="1" applyFill="1" applyBorder="1" applyAlignment="1">
      <alignment horizontal="left" vertical="center" wrapText="1" indent="2"/>
    </xf>
    <xf numFmtId="0" fontId="31" fillId="0" borderId="0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>
      <alignment horizontal="center" vertical="center"/>
    </xf>
    <xf numFmtId="14" fontId="16" fillId="2" borderId="15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6" xfId="0" applyNumberFormat="1" applyFont="1" applyFill="1" applyBorder="1" applyAlignment="1">
      <alignment horizontal="center" vertical="center"/>
    </xf>
    <xf numFmtId="49" fontId="14" fillId="2" borderId="27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27" fillId="2" borderId="4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0" fontId="7" fillId="2" borderId="20" xfId="0" applyFont="1" applyFill="1" applyBorder="1" applyAlignment="1">
      <alignment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wrapText="1"/>
    </xf>
    <xf numFmtId="0" fontId="13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left" vertical="top" wrapText="1" indent="2"/>
    </xf>
    <xf numFmtId="0" fontId="7" fillId="2" borderId="20" xfId="0" applyFont="1" applyFill="1" applyBorder="1" applyAlignment="1">
      <alignment horizontal="left" vertical="top" wrapText="1" indent="2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wrapText="1"/>
    </xf>
    <xf numFmtId="49" fontId="7" fillId="2" borderId="20" xfId="0" applyNumberFormat="1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/>
    </xf>
    <xf numFmtId="49" fontId="7" fillId="0" borderId="27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7" fillId="0" borderId="27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 indent="2"/>
    </xf>
    <xf numFmtId="0" fontId="7" fillId="0" borderId="20" xfId="0" applyFont="1" applyFill="1" applyBorder="1" applyAlignment="1">
      <alignment horizontal="left" vertical="top" wrapText="1" indent="2"/>
    </xf>
    <xf numFmtId="49" fontId="7" fillId="0" borderId="28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left" wrapText="1"/>
    </xf>
    <xf numFmtId="49" fontId="7" fillId="0" borderId="20" xfId="0" applyNumberFormat="1" applyFont="1" applyFill="1" applyBorder="1" applyAlignment="1">
      <alignment horizontal="left" wrapText="1"/>
    </xf>
    <xf numFmtId="49" fontId="7" fillId="0" borderId="8" xfId="0" applyNumberFormat="1" applyFont="1" applyFill="1" applyBorder="1" applyAlignment="1">
      <alignment horizontal="left" wrapText="1"/>
    </xf>
    <xf numFmtId="49" fontId="7" fillId="0" borderId="19" xfId="0" applyNumberFormat="1" applyFont="1" applyFill="1" applyBorder="1" applyAlignment="1">
      <alignment horizontal="left" wrapText="1"/>
    </xf>
    <xf numFmtId="49" fontId="7" fillId="0" borderId="7" xfId="0" applyNumberFormat="1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2" borderId="56" xfId="0" applyFont="1" applyFill="1" applyBorder="1" applyAlignment="1">
      <alignment horizontal="center" wrapText="1"/>
    </xf>
    <xf numFmtId="49" fontId="7" fillId="0" borderId="40" xfId="0" applyNumberFormat="1" applyFont="1" applyFill="1" applyBorder="1" applyAlignment="1">
      <alignment horizontal="center"/>
    </xf>
    <xf numFmtId="49" fontId="7" fillId="0" borderId="3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wrapText="1"/>
    </xf>
    <xf numFmtId="0" fontId="7" fillId="0" borderId="33" xfId="0" applyFont="1" applyFill="1" applyBorder="1" applyAlignment="1">
      <alignment horizontal="center" wrapText="1"/>
    </xf>
    <xf numFmtId="0" fontId="7" fillId="0" borderId="34" xfId="0" applyFont="1" applyFill="1" applyBorder="1" applyAlignment="1">
      <alignment horizont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49" fontId="25" fillId="2" borderId="0" xfId="0" applyNumberFormat="1" applyFont="1" applyFill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83" fillId="2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49" fontId="46" fillId="2" borderId="19" xfId="0" applyNumberFormat="1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31" xfId="0" applyNumberFormat="1" applyFont="1" applyFill="1" applyBorder="1" applyAlignment="1">
      <alignment horizontal="center" vertical="center" wrapText="1"/>
    </xf>
    <xf numFmtId="49" fontId="7" fillId="2" borderId="24" xfId="0" applyNumberFormat="1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wrapText="1"/>
    </xf>
    <xf numFmtId="0" fontId="21" fillId="2" borderId="1" xfId="2" applyFont="1" applyFill="1" applyBorder="1" applyAlignment="1">
      <alignment horizontal="center" vertical="top"/>
    </xf>
    <xf numFmtId="0" fontId="21" fillId="2" borderId="0" xfId="2" applyFont="1" applyFill="1" applyBorder="1" applyAlignment="1">
      <alignment horizontal="center" vertical="top"/>
    </xf>
    <xf numFmtId="0" fontId="16" fillId="2" borderId="56" xfId="0" applyFont="1" applyFill="1" applyBorder="1" applyAlignment="1">
      <alignment horizontal="center" vertical="center" wrapText="1"/>
    </xf>
    <xf numFmtId="0" fontId="7" fillId="2" borderId="56" xfId="0" applyFont="1" applyFill="1" applyBorder="1" applyAlignment="1">
      <alignment horizontal="center" vertical="center" wrapText="1"/>
    </xf>
    <xf numFmtId="49" fontId="7" fillId="2" borderId="11" xfId="0" applyNumberFormat="1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20" xfId="0" applyFont="1" applyFill="1" applyBorder="1" applyAlignment="1">
      <alignment horizontal="center" vertical="top" wrapText="1"/>
    </xf>
    <xf numFmtId="0" fontId="31" fillId="2" borderId="0" xfId="0" applyFont="1" applyFill="1" applyAlignment="1">
      <alignment horizontal="left"/>
    </xf>
    <xf numFmtId="0" fontId="0" fillId="0" borderId="0" xfId="0" applyAlignment="1"/>
    <xf numFmtId="0" fontId="16" fillId="2" borderId="4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6" fillId="2" borderId="6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wrapText="1"/>
    </xf>
    <xf numFmtId="49" fontId="42" fillId="2" borderId="1" xfId="0" applyNumberFormat="1" applyFont="1" applyFill="1" applyBorder="1" applyAlignment="1">
      <alignment horizontal="center" wrapText="1"/>
    </xf>
    <xf numFmtId="49" fontId="42" fillId="2" borderId="3" xfId="0" applyNumberFormat="1" applyFont="1" applyFill="1" applyBorder="1" applyAlignment="1">
      <alignment horizontal="center" wrapText="1"/>
    </xf>
    <xf numFmtId="49" fontId="42" fillId="2" borderId="4" xfId="0" applyNumberFormat="1" applyFont="1" applyFill="1" applyBorder="1" applyAlignment="1">
      <alignment horizontal="center" wrapText="1"/>
    </xf>
    <xf numFmtId="0" fontId="16" fillId="2" borderId="25" xfId="0" applyFont="1" applyFill="1" applyBorder="1" applyAlignment="1">
      <alignment horizontal="center" wrapText="1"/>
    </xf>
    <xf numFmtId="0" fontId="42" fillId="2" borderId="19" xfId="0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49" fontId="73" fillId="2" borderId="2" xfId="0" applyNumberFormat="1" applyFont="1" applyFill="1" applyBorder="1" applyAlignment="1">
      <alignment horizontal="center" vertical="center" wrapText="1"/>
    </xf>
    <xf numFmtId="49" fontId="73" fillId="2" borderId="8" xfId="0" applyNumberFormat="1" applyFont="1" applyFill="1" applyBorder="1" applyAlignment="1">
      <alignment horizontal="center" vertical="center" wrapText="1"/>
    </xf>
    <xf numFmtId="49" fontId="73" fillId="2" borderId="4" xfId="0" applyNumberFormat="1" applyFont="1" applyFill="1" applyBorder="1" applyAlignment="1">
      <alignment horizontal="center" vertical="center" wrapText="1"/>
    </xf>
    <xf numFmtId="49" fontId="73" fillId="2" borderId="1" xfId="0" applyNumberFormat="1" applyFont="1" applyFill="1" applyBorder="1" applyAlignment="1">
      <alignment horizontal="center" vertical="center" wrapText="1"/>
    </xf>
    <xf numFmtId="49" fontId="73" fillId="2" borderId="3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top" wrapText="1" indent="2"/>
    </xf>
    <xf numFmtId="0" fontId="16" fillId="2" borderId="20" xfId="0" applyFont="1" applyFill="1" applyBorder="1" applyAlignment="1">
      <alignment horizontal="left" vertical="top" wrapText="1" indent="2"/>
    </xf>
    <xf numFmtId="0" fontId="79" fillId="2" borderId="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49" fontId="16" fillId="2" borderId="18" xfId="0" applyNumberFormat="1" applyFont="1" applyFill="1" applyBorder="1" applyAlignment="1">
      <alignment horizontal="center" vertical="center" wrapText="1"/>
    </xf>
    <xf numFmtId="49" fontId="16" fillId="2" borderId="21" xfId="0" applyNumberFormat="1" applyFont="1" applyFill="1" applyBorder="1" applyAlignment="1">
      <alignment horizontal="center" vertical="center" wrapText="1"/>
    </xf>
    <xf numFmtId="49" fontId="16" fillId="2" borderId="32" xfId="0" applyNumberFormat="1" applyFont="1" applyFill="1" applyBorder="1" applyAlignment="1">
      <alignment horizontal="center" vertical="center" wrapText="1"/>
    </xf>
    <xf numFmtId="49" fontId="16" fillId="2" borderId="33" xfId="0" applyNumberFormat="1" applyFont="1" applyFill="1" applyBorder="1" applyAlignment="1">
      <alignment horizontal="center" vertical="center" wrapText="1"/>
    </xf>
    <xf numFmtId="49" fontId="16" fillId="2" borderId="34" xfId="0" applyNumberFormat="1" applyFont="1" applyFill="1" applyBorder="1" applyAlignment="1">
      <alignment horizontal="center" vertical="center" wrapText="1"/>
    </xf>
    <xf numFmtId="49" fontId="31" fillId="2" borderId="52" xfId="0" applyNumberFormat="1" applyFont="1" applyFill="1" applyBorder="1" applyAlignment="1">
      <alignment horizontal="right" vertical="center" wrapText="1"/>
    </xf>
    <xf numFmtId="49" fontId="31" fillId="2" borderId="53" xfId="0" applyNumberFormat="1" applyFont="1" applyFill="1" applyBorder="1" applyAlignment="1">
      <alignment horizontal="right" vertical="center" wrapText="1"/>
    </xf>
    <xf numFmtId="49" fontId="31" fillId="2" borderId="54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top" wrapText="1"/>
    </xf>
    <xf numFmtId="0" fontId="14" fillId="2" borderId="23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6" fillId="2" borderId="41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31" fillId="2" borderId="52" xfId="0" applyFont="1" applyFill="1" applyBorder="1" applyAlignment="1">
      <alignment horizontal="center" wrapText="1"/>
    </xf>
    <xf numFmtId="0" fontId="31" fillId="2" borderId="53" xfId="0" applyFont="1" applyFill="1" applyBorder="1" applyAlignment="1">
      <alignment horizontal="center" wrapText="1"/>
    </xf>
    <xf numFmtId="0" fontId="31" fillId="2" borderId="5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2" fontId="14" fillId="2" borderId="23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2" fontId="42" fillId="2" borderId="15" xfId="0" applyNumberFormat="1" applyFont="1" applyFill="1" applyBorder="1" applyAlignment="1">
      <alignment horizontal="center" vertical="center" wrapText="1"/>
    </xf>
    <xf numFmtId="2" fontId="42" fillId="2" borderId="27" xfId="0" applyNumberFormat="1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right" vertical="center" wrapText="1"/>
    </xf>
    <xf numFmtId="0" fontId="31" fillId="2" borderId="49" xfId="0" applyFont="1" applyFill="1" applyBorder="1" applyAlignment="1">
      <alignment horizontal="right" vertical="center" wrapText="1"/>
    </xf>
    <xf numFmtId="4" fontId="16" fillId="2" borderId="23" xfId="0" applyNumberFormat="1" applyFont="1" applyFill="1" applyBorder="1" applyAlignment="1">
      <alignment horizontal="center" vertical="center" wrapText="1"/>
    </xf>
    <xf numFmtId="4" fontId="16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>
      <alignment horizontal="center" vertical="center" wrapText="1"/>
    </xf>
    <xf numFmtId="49" fontId="16" fillId="2" borderId="50" xfId="0" applyNumberFormat="1" applyFont="1" applyFill="1" applyBorder="1" applyAlignment="1">
      <alignment horizontal="center" vertical="center" wrapText="1"/>
    </xf>
    <xf numFmtId="0" fontId="16" fillId="2" borderId="50" xfId="0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 wrapText="1"/>
    </xf>
    <xf numFmtId="4" fontId="16" fillId="2" borderId="15" xfId="0" applyNumberFormat="1" applyFont="1" applyFill="1" applyBorder="1" applyAlignment="1">
      <alignment horizontal="center" vertical="center" wrapText="1"/>
    </xf>
    <xf numFmtId="4" fontId="16" fillId="2" borderId="16" xfId="0" applyNumberFormat="1" applyFont="1" applyFill="1" applyBorder="1" applyAlignment="1">
      <alignment horizontal="center" vertical="center" wrapText="1"/>
    </xf>
    <xf numFmtId="4" fontId="16" fillId="2" borderId="27" xfId="0" applyNumberFormat="1" applyFont="1" applyFill="1" applyBorder="1" applyAlignment="1">
      <alignment horizontal="center" vertical="center" wrapText="1"/>
    </xf>
    <xf numFmtId="49" fontId="42" fillId="2" borderId="22" xfId="0" applyNumberFormat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9" xfId="1" applyFont="1" applyFill="1" applyBorder="1" applyAlignment="1">
      <alignment horizontal="center" vertical="center" wrapText="1"/>
    </xf>
    <xf numFmtId="43" fontId="16" fillId="2" borderId="10" xfId="1" applyFont="1" applyFill="1" applyBorder="1" applyAlignment="1">
      <alignment horizontal="center" vertical="center" wrapText="1"/>
    </xf>
    <xf numFmtId="43" fontId="16" fillId="2" borderId="11" xfId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righ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4" fontId="14" fillId="2" borderId="23" xfId="0" applyNumberFormat="1" applyFont="1" applyFill="1" applyBorder="1" applyAlignment="1">
      <alignment horizontal="center" vertical="center" wrapText="1"/>
    </xf>
    <xf numFmtId="4" fontId="14" fillId="2" borderId="24" xfId="0" applyNumberFormat="1" applyFont="1" applyFill="1" applyBorder="1" applyAlignment="1">
      <alignment horizontal="center" vertical="center" wrapText="1"/>
    </xf>
    <xf numFmtId="4" fontId="14" fillId="2" borderId="26" xfId="0" applyNumberFormat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14" fillId="2" borderId="8" xfId="0" applyNumberFormat="1" applyFont="1" applyFill="1" applyBorder="1" applyAlignment="1">
      <alignment horizontal="center" vertical="center" wrapText="1"/>
    </xf>
    <xf numFmtId="0" fontId="79" fillId="2" borderId="0" xfId="0" applyFont="1" applyFill="1" applyBorder="1" applyAlignment="1">
      <alignment horizontal="left" wrapText="1"/>
    </xf>
    <xf numFmtId="0" fontId="56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2" borderId="0" xfId="0" applyFont="1" applyFill="1" applyBorder="1" applyAlignment="1">
      <alignment horizontal="left" vertical="center" wrapText="1"/>
    </xf>
    <xf numFmtId="49" fontId="52" fillId="2" borderId="2" xfId="0" applyNumberFormat="1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left" vertic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49" fillId="2" borderId="0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vertical="center" wrapText="1"/>
    </xf>
    <xf numFmtId="49" fontId="13" fillId="2" borderId="19" xfId="0" applyNumberFormat="1" applyFont="1" applyFill="1" applyBorder="1" applyAlignment="1">
      <alignment horizontal="center" vertical="center" wrapText="1"/>
    </xf>
    <xf numFmtId="49" fontId="52" fillId="2" borderId="4" xfId="0" applyNumberFormat="1" applyFont="1" applyFill="1" applyBorder="1" applyAlignment="1">
      <alignment horizontal="center" vertical="center" wrapText="1"/>
    </xf>
    <xf numFmtId="49" fontId="13" fillId="2" borderId="29" xfId="0" applyNumberFormat="1" applyFont="1" applyFill="1" applyBorder="1" applyAlignment="1">
      <alignment horizontal="center" vertical="center" wrapText="1"/>
    </xf>
    <xf numFmtId="49" fontId="13" fillId="2" borderId="14" xfId="0" applyNumberFormat="1" applyFont="1" applyFill="1" applyBorder="1" applyAlignment="1">
      <alignment horizontal="center" vertical="center" wrapText="1"/>
    </xf>
    <xf numFmtId="49" fontId="13" fillId="2" borderId="37" xfId="0" applyNumberFormat="1" applyFont="1" applyFill="1" applyBorder="1" applyAlignment="1">
      <alignment horizontal="center" vertical="center" wrapText="1"/>
    </xf>
    <xf numFmtId="49" fontId="13" fillId="2" borderId="22" xfId="0" applyNumberFormat="1" applyFont="1" applyFill="1" applyBorder="1" applyAlignment="1">
      <alignment horizontal="center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49" fontId="49" fillId="2" borderId="0" xfId="0" applyNumberFormat="1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13" fillId="2" borderId="0" xfId="0" applyNumberFormat="1" applyFont="1" applyFill="1" applyBorder="1" applyAlignment="1">
      <alignment horizontal="center" vertical="center" wrapText="1"/>
    </xf>
    <xf numFmtId="49" fontId="46" fillId="2" borderId="0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9" fontId="23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right" vertical="center"/>
    </xf>
    <xf numFmtId="49" fontId="22" fillId="2" borderId="0" xfId="0" applyNumberFormat="1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49" fontId="21" fillId="2" borderId="8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vertical="center" wrapText="1"/>
    </xf>
    <xf numFmtId="49" fontId="21" fillId="2" borderId="9" xfId="0" applyNumberFormat="1" applyFont="1" applyFill="1" applyBorder="1" applyAlignment="1">
      <alignment horizontal="center" vertical="center" wrapText="1"/>
    </xf>
    <xf numFmtId="49" fontId="21" fillId="2" borderId="10" xfId="0" applyNumberFormat="1" applyFont="1" applyFill="1" applyBorder="1" applyAlignment="1">
      <alignment horizontal="center" vertical="center" wrapText="1"/>
    </xf>
    <xf numFmtId="49" fontId="21" fillId="2" borderId="11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wrapText="1"/>
    </xf>
    <xf numFmtId="49" fontId="21" fillId="2" borderId="27" xfId="0" applyNumberFormat="1" applyFont="1" applyFill="1" applyBorder="1" applyAlignment="1">
      <alignment horizontal="center" wrapText="1"/>
    </xf>
    <xf numFmtId="49" fontId="52" fillId="2" borderId="6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center" wrapText="1"/>
    </xf>
    <xf numFmtId="49" fontId="52" fillId="2" borderId="5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wrapText="1"/>
    </xf>
    <xf numFmtId="49" fontId="21" fillId="2" borderId="8" xfId="0" applyNumberFormat="1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left" vertical="center" wrapText="1"/>
    </xf>
    <xf numFmtId="0" fontId="69" fillId="2" borderId="0" xfId="0" applyFont="1" applyFill="1" applyBorder="1" applyAlignment="1">
      <alignment horizontal="right" vertical="center" wrapText="1"/>
    </xf>
    <xf numFmtId="0" fontId="69" fillId="2" borderId="49" xfId="0" applyFont="1" applyFill="1" applyBorder="1" applyAlignment="1">
      <alignment horizontal="right" vertic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 wrapText="1"/>
    </xf>
    <xf numFmtId="0" fontId="21" fillId="2" borderId="26" xfId="0" applyFont="1" applyFill="1" applyBorder="1" applyAlignment="1">
      <alignment horizontal="center" wrapText="1"/>
    </xf>
    <xf numFmtId="49" fontId="21" fillId="2" borderId="23" xfId="0" applyNumberFormat="1" applyFont="1" applyFill="1" applyBorder="1" applyAlignment="1">
      <alignment horizontal="center" vertical="center" wrapText="1"/>
    </xf>
    <xf numFmtId="49" fontId="21" fillId="2" borderId="24" xfId="0" applyNumberFormat="1" applyFont="1" applyFill="1" applyBorder="1" applyAlignment="1">
      <alignment horizontal="center" vertical="center" wrapText="1"/>
    </xf>
    <xf numFmtId="49" fontId="21" fillId="2" borderId="26" xfId="0" applyNumberFormat="1" applyFont="1" applyFill="1" applyBorder="1" applyAlignment="1">
      <alignment horizontal="center" vertical="center" wrapText="1"/>
    </xf>
    <xf numFmtId="49" fontId="21" fillId="2" borderId="32" xfId="0" applyNumberFormat="1" applyFont="1" applyFill="1" applyBorder="1" applyAlignment="1">
      <alignment horizontal="center" vertical="center" wrapText="1"/>
    </xf>
    <xf numFmtId="49" fontId="21" fillId="2" borderId="33" xfId="0" applyNumberFormat="1" applyFont="1" applyFill="1" applyBorder="1" applyAlignment="1">
      <alignment horizontal="center" vertical="center" wrapText="1"/>
    </xf>
    <xf numFmtId="49" fontId="21" fillId="2" borderId="34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textRotation="90" wrapText="1"/>
    </xf>
    <xf numFmtId="0" fontId="21" fillId="2" borderId="8" xfId="0" applyFont="1" applyFill="1" applyBorder="1" applyAlignment="1">
      <alignment horizontal="center" vertical="center" textRotation="90" wrapText="1"/>
    </xf>
    <xf numFmtId="0" fontId="21" fillId="2" borderId="2" xfId="0" applyFont="1" applyFill="1" applyBorder="1" applyAlignment="1">
      <alignment horizontal="center" vertical="center" textRotation="90" wrapText="1"/>
    </xf>
    <xf numFmtId="49" fontId="52" fillId="2" borderId="24" xfId="0" applyNumberFormat="1" applyFont="1" applyFill="1" applyBorder="1" applyAlignment="1">
      <alignment horizontal="center" vertical="center" wrapText="1"/>
    </xf>
    <xf numFmtId="49" fontId="52" fillId="2" borderId="26" xfId="0" applyNumberFormat="1" applyFont="1" applyFill="1" applyBorder="1" applyAlignment="1">
      <alignment horizontal="center" vertical="center" wrapText="1"/>
    </xf>
    <xf numFmtId="0" fontId="52" fillId="2" borderId="23" xfId="0" applyFont="1" applyFill="1" applyBorder="1" applyAlignment="1">
      <alignment horizontal="center" vertical="center" wrapText="1"/>
    </xf>
    <xf numFmtId="0" fontId="52" fillId="2" borderId="24" xfId="0" applyFont="1" applyFill="1" applyBorder="1" applyAlignment="1">
      <alignment horizontal="center" vertical="center" wrapText="1"/>
    </xf>
    <xf numFmtId="0" fontId="52" fillId="2" borderId="26" xfId="0" applyFont="1" applyFill="1" applyBorder="1" applyAlignment="1">
      <alignment horizontal="center" vertical="center" wrapText="1"/>
    </xf>
    <xf numFmtId="49" fontId="52" fillId="2" borderId="1" xfId="0" applyNumberFormat="1" applyFont="1" applyFill="1" applyBorder="1" applyAlignment="1">
      <alignment horizontal="center" vertical="center" wrapText="1"/>
    </xf>
    <xf numFmtId="49" fontId="52" fillId="2" borderId="3" xfId="0" applyNumberFormat="1" applyFont="1" applyFill="1" applyBorder="1" applyAlignment="1">
      <alignment horizontal="center" vertical="center" wrapText="1"/>
    </xf>
    <xf numFmtId="49" fontId="13" fillId="2" borderId="57" xfId="0" applyNumberFormat="1" applyFont="1" applyFill="1" applyBorder="1" applyAlignment="1">
      <alignment horizontal="center" vertical="center" wrapText="1"/>
    </xf>
    <xf numFmtId="49" fontId="13" fillId="2" borderId="50" xfId="0" applyNumberFormat="1" applyFont="1" applyFill="1" applyBorder="1" applyAlignment="1">
      <alignment horizontal="center" vertical="center" wrapText="1"/>
    </xf>
    <xf numFmtId="49" fontId="13" fillId="2" borderId="18" xfId="0" applyNumberFormat="1" applyFont="1" applyFill="1" applyBorder="1" applyAlignment="1">
      <alignment horizontal="center" vertical="center" wrapText="1"/>
    </xf>
    <xf numFmtId="49" fontId="13" fillId="2" borderId="21" xfId="0" applyNumberFormat="1" applyFont="1" applyFill="1" applyBorder="1" applyAlignment="1">
      <alignment horizontal="center" vertical="center" wrapText="1"/>
    </xf>
    <xf numFmtId="49" fontId="21" fillId="2" borderId="14" xfId="0" applyNumberFormat="1" applyFont="1" applyFill="1" applyBorder="1" applyAlignment="1">
      <alignment horizontal="center" vertical="center" wrapText="1"/>
    </xf>
    <xf numFmtId="49" fontId="21" fillId="2" borderId="22" xfId="0" applyNumberFormat="1" applyFont="1" applyFill="1" applyBorder="1" applyAlignment="1">
      <alignment horizontal="center" vertical="center" wrapText="1"/>
    </xf>
    <xf numFmtId="49" fontId="52" fillId="2" borderId="22" xfId="0" applyNumberFormat="1" applyFont="1" applyFill="1" applyBorder="1" applyAlignment="1">
      <alignment horizontal="center" vertical="center" wrapText="1"/>
    </xf>
    <xf numFmtId="49" fontId="52" fillId="2" borderId="23" xfId="0" applyNumberFormat="1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 wrapText="1"/>
    </xf>
    <xf numFmtId="0" fontId="21" fillId="2" borderId="31" xfId="0" applyFont="1" applyFill="1" applyBorder="1" applyAlignment="1">
      <alignment horizontal="center" wrapText="1"/>
    </xf>
    <xf numFmtId="49" fontId="21" fillId="2" borderId="28" xfId="0" applyNumberFormat="1" applyFont="1" applyFill="1" applyBorder="1" applyAlignment="1">
      <alignment horizontal="center" wrapText="1"/>
    </xf>
    <xf numFmtId="49" fontId="49" fillId="2" borderId="64" xfId="0" applyNumberFormat="1" applyFont="1" applyFill="1" applyBorder="1" applyAlignment="1">
      <alignment horizontal="right" vertical="center" wrapText="1"/>
    </xf>
    <xf numFmtId="49" fontId="49" fillId="2" borderId="58" xfId="0" applyNumberFormat="1" applyFont="1" applyFill="1" applyBorder="1" applyAlignment="1">
      <alignment horizontal="right" vertical="center" wrapText="1"/>
    </xf>
    <xf numFmtId="49" fontId="49" fillId="2" borderId="59" xfId="0" applyNumberFormat="1" applyFont="1" applyFill="1" applyBorder="1" applyAlignment="1">
      <alignment horizontal="right" vertical="center" wrapText="1"/>
    </xf>
    <xf numFmtId="49" fontId="21" fillId="2" borderId="13" xfId="0" applyNumberFormat="1" applyFont="1" applyFill="1" applyBorder="1" applyAlignment="1">
      <alignment horizontal="center" wrapText="1"/>
    </xf>
    <xf numFmtId="49" fontId="21" fillId="2" borderId="14" xfId="0" applyNumberFormat="1" applyFont="1" applyFill="1" applyBorder="1" applyAlignment="1">
      <alignment horizontal="center" wrapText="1"/>
    </xf>
    <xf numFmtId="49" fontId="21" fillId="2" borderId="57" xfId="0" applyNumberFormat="1" applyFont="1" applyFill="1" applyBorder="1" applyAlignment="1">
      <alignment horizontal="center" wrapText="1"/>
    </xf>
    <xf numFmtId="49" fontId="21" fillId="2" borderId="50" xfId="0" applyNumberFormat="1" applyFont="1" applyFill="1" applyBorder="1" applyAlignment="1">
      <alignment horizontal="center" wrapText="1"/>
    </xf>
    <xf numFmtId="0" fontId="42" fillId="2" borderId="1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wrapText="1"/>
    </xf>
    <xf numFmtId="0" fontId="70" fillId="2" borderId="0" xfId="0" applyFont="1" applyFill="1" applyBorder="1" applyAlignment="1">
      <alignment horizontal="left" wrapText="1"/>
    </xf>
    <xf numFmtId="49" fontId="13" fillId="2" borderId="44" xfId="0" applyNumberFormat="1" applyFont="1" applyFill="1" applyBorder="1" applyAlignment="1">
      <alignment horizontal="center" vertical="center" wrapText="1"/>
    </xf>
    <xf numFmtId="49" fontId="13" fillId="2" borderId="42" xfId="0" applyNumberFormat="1" applyFont="1" applyFill="1" applyBorder="1" applyAlignment="1">
      <alignment horizontal="center" vertical="center" wrapText="1"/>
    </xf>
    <xf numFmtId="49" fontId="13" fillId="2" borderId="6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49" fontId="13" fillId="2" borderId="33" xfId="0" applyNumberFormat="1" applyFont="1" applyFill="1" applyBorder="1" applyAlignment="1">
      <alignment horizontal="center" vertical="center" wrapText="1"/>
    </xf>
    <xf numFmtId="49" fontId="46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Fill="1" applyAlignment="1">
      <alignment horizontal="left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21" fillId="2" borderId="36" xfId="0" applyNumberFormat="1" applyFont="1" applyFill="1" applyBorder="1" applyAlignment="1">
      <alignment horizontal="center" vertical="center" wrapText="1"/>
    </xf>
    <xf numFmtId="49" fontId="21" fillId="2" borderId="16" xfId="0" applyNumberFormat="1" applyFont="1" applyFill="1" applyBorder="1" applyAlignment="1">
      <alignment horizontal="center" vertical="center" wrapText="1"/>
    </xf>
    <xf numFmtId="49" fontId="21" fillId="2" borderId="27" xfId="0" applyNumberFormat="1" applyFont="1" applyFill="1" applyBorder="1" applyAlignment="1">
      <alignment horizontal="center" vertical="center" wrapText="1"/>
    </xf>
    <xf numFmtId="49" fontId="21" fillId="2" borderId="15" xfId="0" applyNumberFormat="1" applyFont="1" applyFill="1" applyBorder="1" applyAlignment="1">
      <alignment horizontal="center" vertical="center" wrapText="1"/>
    </xf>
    <xf numFmtId="49" fontId="52" fillId="2" borderId="0" xfId="0" applyNumberFormat="1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21" fillId="2" borderId="19" xfId="0" applyNumberFormat="1" applyFont="1" applyFill="1" applyBorder="1" applyAlignment="1">
      <alignment horizontal="center" vertical="center" wrapText="1"/>
    </xf>
    <xf numFmtId="49" fontId="21" fillId="2" borderId="29" xfId="0" applyNumberFormat="1" applyFont="1" applyFill="1" applyBorder="1" applyAlignment="1">
      <alignment horizontal="center" vertical="center" wrapText="1"/>
    </xf>
    <xf numFmtId="49" fontId="21" fillId="2" borderId="39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49" fillId="2" borderId="0" xfId="0" applyFont="1" applyFill="1" applyAlignment="1">
      <alignment horizontal="left" vertical="center" wrapText="1"/>
    </xf>
    <xf numFmtId="49" fontId="21" fillId="2" borderId="37" xfId="0" applyNumberFormat="1" applyFont="1" applyFill="1" applyBorder="1" applyAlignment="1">
      <alignment horizontal="center" vertical="center" wrapText="1"/>
    </xf>
    <xf numFmtId="49" fontId="21" fillId="2" borderId="7" xfId="0" applyNumberFormat="1" applyFont="1" applyFill="1" applyBorder="1" applyAlignment="1">
      <alignment horizontal="center" wrapText="1"/>
    </xf>
    <xf numFmtId="49" fontId="21" fillId="2" borderId="15" xfId="0" applyNumberFormat="1" applyFont="1" applyFill="1" applyBorder="1" applyAlignment="1">
      <alignment horizontal="center" wrapText="1"/>
    </xf>
    <xf numFmtId="0" fontId="49" fillId="2" borderId="0" xfId="0" applyFont="1" applyFill="1" applyBorder="1" applyAlignment="1">
      <alignment horizontal="left" wrapText="1"/>
    </xf>
    <xf numFmtId="0" fontId="69" fillId="2" borderId="42" xfId="0" applyFont="1" applyFill="1" applyBorder="1" applyAlignment="1">
      <alignment horizontal="right" vertical="center" wrapText="1"/>
    </xf>
    <xf numFmtId="49" fontId="57" fillId="2" borderId="24" xfId="0" applyNumberFormat="1" applyFont="1" applyFill="1" applyBorder="1" applyAlignment="1">
      <alignment horizontal="center" vertical="center" wrapText="1"/>
    </xf>
    <xf numFmtId="49" fontId="57" fillId="2" borderId="26" xfId="0" applyNumberFormat="1" applyFont="1" applyFill="1" applyBorder="1" applyAlignment="1">
      <alignment horizontal="center" vertical="center" wrapText="1"/>
    </xf>
    <xf numFmtId="0" fontId="57" fillId="2" borderId="23" xfId="0" applyFont="1" applyFill="1" applyBorder="1" applyAlignment="1">
      <alignment horizontal="center" vertical="center" wrapText="1"/>
    </xf>
    <xf numFmtId="0" fontId="57" fillId="2" borderId="24" xfId="0" applyFont="1" applyFill="1" applyBorder="1" applyAlignment="1">
      <alignment horizontal="center" vertical="center" wrapText="1"/>
    </xf>
    <xf numFmtId="0" fontId="57" fillId="2" borderId="26" xfId="0" applyFont="1" applyFill="1" applyBorder="1" applyAlignment="1">
      <alignment horizontal="center" vertical="center" wrapText="1"/>
    </xf>
    <xf numFmtId="49" fontId="57" fillId="2" borderId="4" xfId="0" applyNumberFormat="1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 wrapText="1"/>
    </xf>
    <xf numFmtId="49" fontId="57" fillId="2" borderId="3" xfId="0" applyNumberFormat="1" applyFont="1" applyFill="1" applyBorder="1" applyAlignment="1">
      <alignment horizontal="center" vertical="center" wrapText="1"/>
    </xf>
    <xf numFmtId="49" fontId="57" fillId="2" borderId="12" xfId="0" applyNumberFormat="1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49" fontId="21" fillId="2" borderId="57" xfId="0" applyNumberFormat="1" applyFont="1" applyFill="1" applyBorder="1" applyAlignment="1">
      <alignment horizontal="center" vertical="center" wrapText="1"/>
    </xf>
    <xf numFmtId="49" fontId="21" fillId="2" borderId="50" xfId="0" applyNumberFormat="1" applyFont="1" applyFill="1" applyBorder="1" applyAlignment="1">
      <alignment horizontal="center" vertical="center" wrapText="1"/>
    </xf>
    <xf numFmtId="49" fontId="21" fillId="2" borderId="18" xfId="0" applyNumberFormat="1" applyFont="1" applyFill="1" applyBorder="1" applyAlignment="1">
      <alignment horizontal="center" vertical="center" wrapText="1"/>
    </xf>
    <xf numFmtId="49" fontId="21" fillId="2" borderId="21" xfId="0" applyNumberFormat="1" applyFont="1" applyFill="1" applyBorder="1" applyAlignment="1">
      <alignment horizontal="center" vertical="center" wrapText="1"/>
    </xf>
    <xf numFmtId="49" fontId="49" fillId="2" borderId="64" xfId="0" applyNumberFormat="1" applyFont="1" applyFill="1" applyBorder="1" applyAlignment="1">
      <alignment horizontal="right" wrapText="1"/>
    </xf>
    <xf numFmtId="49" fontId="49" fillId="2" borderId="58" xfId="0" applyNumberFormat="1" applyFont="1" applyFill="1" applyBorder="1" applyAlignment="1">
      <alignment horizontal="right" wrapText="1"/>
    </xf>
    <xf numFmtId="49" fontId="49" fillId="2" borderId="59" xfId="0" applyNumberFormat="1" applyFont="1" applyFill="1" applyBorder="1" applyAlignment="1">
      <alignment horizontal="right" wrapText="1"/>
    </xf>
    <xf numFmtId="49" fontId="57" fillId="2" borderId="22" xfId="0" applyNumberFormat="1" applyFont="1" applyFill="1" applyBorder="1" applyAlignment="1">
      <alignment horizontal="center" vertical="center" wrapText="1"/>
    </xf>
    <xf numFmtId="49" fontId="57" fillId="2" borderId="23" xfId="0" applyNumberFormat="1" applyFont="1" applyFill="1" applyBorder="1" applyAlignment="1">
      <alignment horizontal="center" vertical="center" wrapText="1"/>
    </xf>
    <xf numFmtId="49" fontId="2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/>
    </xf>
    <xf numFmtId="0" fontId="11" fillId="2" borderId="0" xfId="0" applyNumberFormat="1" applyFont="1" applyFill="1" applyBorder="1" applyAlignment="1">
      <alignment horizontal="center" wrapText="1"/>
    </xf>
    <xf numFmtId="0" fontId="21" fillId="2" borderId="29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center" vertical="center" wrapText="1"/>
    </xf>
    <xf numFmtId="49" fontId="52" fillId="2" borderId="12" xfId="0" applyNumberFormat="1" applyFont="1" applyFill="1" applyBorder="1" applyAlignment="1">
      <alignment horizontal="center" wrapText="1"/>
    </xf>
    <xf numFmtId="0" fontId="52" fillId="2" borderId="12" xfId="0" applyFont="1" applyFill="1" applyBorder="1" applyAlignment="1">
      <alignment horizontal="center" vertical="center" wrapText="1"/>
    </xf>
    <xf numFmtId="0" fontId="52" fillId="2" borderId="4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left" vertical="center" wrapText="1"/>
    </xf>
    <xf numFmtId="0" fontId="21" fillId="2" borderId="2" xfId="0" applyFont="1" applyFill="1" applyBorder="1" applyAlignment="1">
      <alignment horizontal="left" vertical="top" wrapText="1" indent="2"/>
    </xf>
    <xf numFmtId="0" fontId="21" fillId="2" borderId="20" xfId="0" applyFont="1" applyFill="1" applyBorder="1" applyAlignment="1">
      <alignment horizontal="left" vertical="top" wrapText="1" indent="2"/>
    </xf>
    <xf numFmtId="0" fontId="21" fillId="2" borderId="8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 wrapText="1"/>
    </xf>
    <xf numFmtId="0" fontId="21" fillId="2" borderId="7" xfId="0" applyFont="1" applyFill="1" applyBorder="1" applyAlignment="1">
      <alignment horizontal="left" vertical="center" wrapText="1"/>
    </xf>
    <xf numFmtId="0" fontId="52" fillId="2" borderId="8" xfId="0" applyFont="1" applyFill="1" applyBorder="1" applyAlignment="1">
      <alignment horizontal="center" vertical="center"/>
    </xf>
    <xf numFmtId="0" fontId="52" fillId="2" borderId="19" xfId="0" applyFont="1" applyFill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center" wrapText="1"/>
    </xf>
    <xf numFmtId="49" fontId="21" fillId="2" borderId="19" xfId="0" applyNumberFormat="1" applyFont="1" applyFill="1" applyBorder="1" applyAlignment="1">
      <alignment horizont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37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right" vertical="center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49" fontId="21" fillId="2" borderId="55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3" xfId="0" applyNumberFormat="1" applyFont="1" applyFill="1" applyBorder="1" applyAlignment="1">
      <alignment horizontal="center" wrapText="1"/>
    </xf>
    <xf numFmtId="49" fontId="21" fillId="2" borderId="21" xfId="0" applyNumberFormat="1" applyFont="1" applyFill="1" applyBorder="1" applyAlignment="1">
      <alignment horizontal="center" wrapText="1"/>
    </xf>
    <xf numFmtId="49" fontId="21" fillId="2" borderId="22" xfId="0" applyNumberFormat="1" applyFont="1" applyFill="1" applyBorder="1" applyAlignment="1">
      <alignment horizont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8" fillId="2" borderId="0" xfId="0" applyFont="1" applyFill="1" applyAlignment="1">
      <alignment horizontal="left" vertical="center"/>
    </xf>
    <xf numFmtId="0" fontId="74" fillId="2" borderId="2" xfId="0" applyFont="1" applyFill="1" applyBorder="1" applyAlignment="1">
      <alignment horizontal="left" vertical="center" wrapText="1"/>
    </xf>
    <xf numFmtId="0" fontId="74" fillId="2" borderId="20" xfId="0" applyFont="1" applyFill="1" applyBorder="1" applyAlignment="1">
      <alignment horizontal="left" vertical="center" wrapText="1"/>
    </xf>
    <xf numFmtId="49" fontId="74" fillId="2" borderId="52" xfId="0" applyNumberFormat="1" applyFont="1" applyFill="1" applyBorder="1" applyAlignment="1">
      <alignment horizontal="center" wrapText="1"/>
    </xf>
    <xf numFmtId="49" fontId="74" fillId="2" borderId="53" xfId="0" applyNumberFormat="1" applyFont="1" applyFill="1" applyBorder="1" applyAlignment="1">
      <alignment horizontal="center" wrapText="1"/>
    </xf>
    <xf numFmtId="49" fontId="74" fillId="2" borderId="60" xfId="0" applyNumberFormat="1" applyFont="1" applyFill="1" applyBorder="1" applyAlignment="1">
      <alignment horizontal="center" wrapText="1"/>
    </xf>
    <xf numFmtId="0" fontId="74" fillId="2" borderId="58" xfId="0" applyFont="1" applyFill="1" applyBorder="1" applyAlignment="1">
      <alignment horizontal="center" vertical="center" wrapText="1"/>
    </xf>
    <xf numFmtId="0" fontId="74" fillId="2" borderId="59" xfId="0" applyFont="1" applyFill="1" applyBorder="1" applyAlignment="1">
      <alignment horizontal="center" vertical="center" wrapText="1"/>
    </xf>
    <xf numFmtId="0" fontId="74" fillId="2" borderId="1" xfId="0" applyFont="1" applyFill="1" applyBorder="1" applyAlignment="1">
      <alignment horizontal="center" vertical="center" wrapText="1"/>
    </xf>
    <xf numFmtId="0" fontId="74" fillId="2" borderId="3" xfId="0" applyFont="1" applyFill="1" applyBorder="1" applyAlignment="1">
      <alignment horizontal="center" vertical="center" wrapText="1"/>
    </xf>
    <xf numFmtId="0" fontId="74" fillId="2" borderId="0" xfId="0" applyFont="1" applyFill="1" applyBorder="1" applyAlignment="1">
      <alignment horizontal="center" vertical="center" wrapText="1"/>
    </xf>
    <xf numFmtId="0" fontId="74" fillId="2" borderId="5" xfId="0" applyFont="1" applyFill="1" applyBorder="1" applyAlignment="1">
      <alignment horizontal="center" vertical="center" wrapText="1"/>
    </xf>
    <xf numFmtId="0" fontId="74" fillId="2" borderId="10" xfId="0" applyFont="1" applyFill="1" applyBorder="1" applyAlignment="1">
      <alignment horizontal="center" vertical="center" wrapText="1"/>
    </xf>
    <xf numFmtId="0" fontId="74" fillId="2" borderId="11" xfId="0" applyFont="1" applyFill="1" applyBorder="1" applyAlignment="1">
      <alignment horizontal="center" vertical="center" wrapText="1"/>
    </xf>
    <xf numFmtId="0" fontId="74" fillId="2" borderId="4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4" fillId="2" borderId="9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4" fillId="2" borderId="2" xfId="0" applyFont="1" applyFill="1" applyBorder="1" applyAlignment="1">
      <alignment horizontal="center" vertical="center" wrapText="1"/>
    </xf>
    <xf numFmtId="0" fontId="74" fillId="2" borderId="19" xfId="0" applyFont="1" applyFill="1" applyBorder="1" applyAlignment="1">
      <alignment horizontal="center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wrapText="1"/>
    </xf>
    <xf numFmtId="0" fontId="21" fillId="2" borderId="20" xfId="0" applyFont="1" applyFill="1" applyBorder="1" applyAlignment="1">
      <alignment horizontal="left" wrapText="1"/>
    </xf>
    <xf numFmtId="49" fontId="21" fillId="2" borderId="52" xfId="0" applyNumberFormat="1" applyFont="1" applyFill="1" applyBorder="1" applyAlignment="1">
      <alignment horizontal="center" wrapText="1"/>
    </xf>
    <xf numFmtId="49" fontId="21" fillId="2" borderId="53" xfId="0" applyNumberFormat="1" applyFont="1" applyFill="1" applyBorder="1" applyAlignment="1">
      <alignment horizontal="center" wrapText="1"/>
    </xf>
    <xf numFmtId="49" fontId="21" fillId="2" borderId="60" xfId="0" applyNumberFormat="1" applyFont="1" applyFill="1" applyBorder="1" applyAlignment="1">
      <alignment horizont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left" vertical="center" wrapText="1"/>
    </xf>
    <xf numFmtId="49" fontId="21" fillId="2" borderId="20" xfId="0" applyNumberFormat="1" applyFont="1" applyFill="1" applyBorder="1" applyAlignment="1">
      <alignment horizontal="left" vertical="center" wrapText="1"/>
    </xf>
    <xf numFmtId="0" fontId="21" fillId="2" borderId="39" xfId="0" applyFont="1" applyFill="1" applyBorder="1" applyAlignment="1">
      <alignment horizontal="center" vertical="center" wrapText="1"/>
    </xf>
    <xf numFmtId="0" fontId="56" fillId="0" borderId="0" xfId="0" applyFont="1" applyFill="1" applyBorder="1" applyAlignment="1">
      <alignment horizontal="justify" vertical="center" wrapText="1"/>
    </xf>
    <xf numFmtId="0" fontId="42" fillId="0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7" fillId="2" borderId="61" xfId="0" applyFont="1" applyFill="1" applyBorder="1" applyAlignment="1">
      <alignment horizontal="center" vertical="center" wrapText="1"/>
    </xf>
    <xf numFmtId="0" fontId="7" fillId="2" borderId="62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horizontal="center"/>
    </xf>
    <xf numFmtId="49" fontId="16" fillId="2" borderId="10" xfId="0" applyNumberFormat="1" applyFont="1" applyFill="1" applyBorder="1" applyAlignment="1">
      <alignment horizontal="center"/>
    </xf>
    <xf numFmtId="49" fontId="16" fillId="2" borderId="11" xfId="0" applyNumberFormat="1" applyFont="1" applyFill="1" applyBorder="1" applyAlignment="1">
      <alignment horizontal="center"/>
    </xf>
    <xf numFmtId="49" fontId="16" fillId="2" borderId="15" xfId="0" applyNumberFormat="1" applyFont="1" applyFill="1" applyBorder="1" applyAlignment="1">
      <alignment horizontal="center"/>
    </xf>
    <xf numFmtId="49" fontId="16" fillId="2" borderId="16" xfId="0" applyNumberFormat="1" applyFont="1" applyFill="1" applyBorder="1" applyAlignment="1">
      <alignment horizontal="center"/>
    </xf>
    <xf numFmtId="49" fontId="16" fillId="2" borderId="32" xfId="0" applyNumberFormat="1" applyFont="1" applyFill="1" applyBorder="1" applyAlignment="1">
      <alignment horizontal="center"/>
    </xf>
    <xf numFmtId="49" fontId="16" fillId="2" borderId="33" xfId="0" applyNumberFormat="1" applyFont="1" applyFill="1" applyBorder="1" applyAlignment="1">
      <alignment horizontal="center"/>
    </xf>
    <xf numFmtId="49" fontId="16" fillId="2" borderId="34" xfId="0" applyNumberFormat="1" applyFont="1" applyFill="1" applyBorder="1" applyAlignment="1">
      <alignment horizontal="center"/>
    </xf>
    <xf numFmtId="0" fontId="56" fillId="2" borderId="0" xfId="0" applyFont="1" applyFill="1" applyBorder="1" applyAlignment="1">
      <alignment horizontal="justify" vertical="center" wrapText="1"/>
    </xf>
    <xf numFmtId="0" fontId="15" fillId="2" borderId="0" xfId="0" applyFont="1" applyFill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6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37" xfId="0" applyFont="1" applyFill="1" applyBorder="1" applyAlignment="1">
      <alignment horizontal="center" vertical="center" wrapText="1"/>
    </xf>
    <xf numFmtId="0" fontId="31" fillId="2" borderId="3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right" vertical="center"/>
    </xf>
    <xf numFmtId="0" fontId="31" fillId="2" borderId="4" xfId="0" applyFont="1" applyFill="1" applyBorder="1" applyAlignment="1">
      <alignment horizontal="right" vertical="center"/>
    </xf>
    <xf numFmtId="49" fontId="16" fillId="2" borderId="21" xfId="0" applyNumberFormat="1" applyFont="1" applyFill="1" applyBorder="1" applyAlignment="1">
      <alignment horizontal="center" wrapText="1"/>
    </xf>
    <xf numFmtId="49" fontId="16" fillId="2" borderId="22" xfId="0" applyNumberFormat="1" applyFont="1" applyFill="1" applyBorder="1" applyAlignment="1">
      <alignment horizontal="center" wrapText="1"/>
    </xf>
    <xf numFmtId="49" fontId="16" fillId="2" borderId="13" xfId="0" applyNumberFormat="1" applyFont="1" applyFill="1" applyBorder="1" applyAlignment="1">
      <alignment horizontal="center" wrapText="1"/>
    </xf>
    <xf numFmtId="49" fontId="42" fillId="2" borderId="12" xfId="0" applyNumberFormat="1" applyFont="1" applyFill="1" applyBorder="1" applyAlignment="1">
      <alignment horizontal="center" wrapText="1"/>
    </xf>
    <xf numFmtId="49" fontId="16" fillId="2" borderId="18" xfId="0" applyNumberFormat="1" applyFont="1" applyFill="1" applyBorder="1" applyAlignment="1">
      <alignment horizontal="center" wrapText="1"/>
    </xf>
    <xf numFmtId="0" fontId="46" fillId="2" borderId="0" xfId="0" applyNumberFormat="1" applyFont="1" applyFill="1" applyBorder="1" applyAlignment="1">
      <alignment horizontal="center" wrapText="1"/>
    </xf>
    <xf numFmtId="0" fontId="46" fillId="2" borderId="49" xfId="0" applyNumberFormat="1" applyFont="1" applyFill="1" applyBorder="1" applyAlignment="1">
      <alignment horizont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40"/>
  <sheetViews>
    <sheetView showGridLines="0" zoomScaleSheetLayoutView="130" workbookViewId="0">
      <selection activeCell="A3" sqref="A3:XFD8"/>
    </sheetView>
  </sheetViews>
  <sheetFormatPr defaultRowHeight="15" x14ac:dyDescent="0.25"/>
  <cols>
    <col min="1" max="1" width="1.140625" style="73" customWidth="1"/>
    <col min="2" max="11" width="2.28515625" style="73" customWidth="1"/>
    <col min="12" max="13" width="3.140625" style="73" customWidth="1"/>
    <col min="14" max="18" width="2.42578125" style="73" customWidth="1"/>
    <col min="19" max="19" width="4" style="73" customWidth="1"/>
    <col min="20" max="21" width="3.28515625" style="73" customWidth="1"/>
    <col min="22" max="22" width="2.85546875" style="73" customWidth="1"/>
    <col min="23" max="23" width="3.28515625" style="73" customWidth="1"/>
    <col min="24" max="24" width="4.42578125" style="73" customWidth="1"/>
    <col min="25" max="25" width="3.28515625" style="73" customWidth="1"/>
    <col min="26" max="31" width="2.42578125" style="73" customWidth="1"/>
    <col min="32" max="35" width="2.7109375" style="73" customWidth="1"/>
    <col min="36" max="39" width="2.5703125" style="73" customWidth="1"/>
    <col min="40" max="40" width="3.28515625" style="73" customWidth="1"/>
    <col min="41" max="42" width="2.5703125" style="73" customWidth="1"/>
    <col min="43" max="43" width="1.7109375" style="73" customWidth="1"/>
    <col min="44" max="44" width="3" style="73" customWidth="1"/>
    <col min="45" max="47" width="2.85546875" style="73" customWidth="1"/>
    <col min="48" max="48" width="2.7109375" style="73" customWidth="1"/>
    <col min="49" max="51" width="2.5703125" style="73" customWidth="1"/>
    <col min="52" max="52" width="1.85546875" style="73" customWidth="1"/>
    <col min="53" max="53" width="3.140625" customWidth="1"/>
    <col min="54" max="54" width="13.140625" customWidth="1"/>
  </cols>
  <sheetData>
    <row r="1" spans="1:58" ht="31.5" customHeight="1" x14ac:dyDescent="0.25">
      <c r="A1" s="228"/>
      <c r="B1" s="925" t="s">
        <v>1054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260"/>
      <c r="BB1" s="260"/>
      <c r="BC1" s="260"/>
      <c r="BD1" s="260"/>
      <c r="BE1" s="260"/>
      <c r="BF1" s="260"/>
    </row>
    <row r="2" spans="1:58" ht="14.25" customHeight="1" thickBot="1" x14ac:dyDescent="0.3">
      <c r="A2" s="402"/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5.75" customHeight="1" x14ac:dyDescent="0.25">
      <c r="A3" s="724"/>
      <c r="B3" s="724"/>
      <c r="C3" s="724"/>
      <c r="D3" s="724"/>
      <c r="E3" s="724"/>
      <c r="F3" s="724"/>
      <c r="G3" s="724"/>
      <c r="H3" s="724"/>
      <c r="I3" s="724"/>
      <c r="J3" s="724"/>
      <c r="K3" s="724"/>
      <c r="L3" s="724"/>
      <c r="M3" s="724"/>
      <c r="N3" s="724"/>
      <c r="O3" s="724"/>
      <c r="P3" s="724"/>
      <c r="Q3" s="724"/>
      <c r="R3" s="724"/>
      <c r="S3" s="724"/>
      <c r="T3" s="724"/>
      <c r="U3" s="724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4"/>
      <c r="AJ3" s="724"/>
      <c r="AK3" s="724"/>
      <c r="AL3" s="724"/>
      <c r="AM3" s="724"/>
      <c r="AN3" s="724"/>
      <c r="AO3" s="724"/>
      <c r="AP3" s="724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ht="13.5" customHeight="1" x14ac:dyDescent="0.25">
      <c r="A4" s="724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4"/>
      <c r="AJ4" s="724"/>
      <c r="AK4" s="724"/>
      <c r="AL4" s="724"/>
      <c r="AM4" s="724"/>
      <c r="AN4" s="724"/>
      <c r="AO4" s="724"/>
      <c r="AP4" s="724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3.5" customHeight="1" x14ac:dyDescent="0.25">
      <c r="A5" s="724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5"/>
      <c r="W5" s="725"/>
      <c r="X5" s="725"/>
      <c r="Y5" s="725"/>
      <c r="Z5" s="725"/>
      <c r="AA5" s="725"/>
      <c r="AB5" s="725"/>
      <c r="AC5" s="725"/>
      <c r="AD5" s="725"/>
      <c r="AE5" s="725"/>
      <c r="AF5" s="725"/>
      <c r="AG5" s="725"/>
      <c r="AH5" s="725"/>
      <c r="AI5" s="724"/>
      <c r="AJ5" s="724"/>
      <c r="AK5" s="724"/>
      <c r="AL5" s="724"/>
      <c r="AM5" s="724"/>
      <c r="AN5" s="724"/>
      <c r="AO5" s="724"/>
      <c r="AP5" s="724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ht="16.5" customHeight="1" x14ac:dyDescent="0.25">
      <c r="A6" s="724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5"/>
      <c r="W6" s="725"/>
      <c r="X6" s="725"/>
      <c r="Y6" s="725"/>
      <c r="Z6" s="725"/>
      <c r="AA6" s="725"/>
      <c r="AB6" s="725"/>
      <c r="AC6" s="725"/>
      <c r="AD6" s="725"/>
      <c r="AE6" s="725"/>
      <c r="AF6" s="725"/>
      <c r="AG6" s="725"/>
      <c r="AH6" s="725"/>
      <c r="AI6" s="724"/>
      <c r="AJ6" s="724"/>
      <c r="AK6" s="724"/>
      <c r="AL6" s="724"/>
      <c r="AM6" s="724"/>
      <c r="AN6" s="724"/>
      <c r="AO6" s="724"/>
      <c r="AP6" s="724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10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74"/>
      <c r="B12" s="790" t="s">
        <v>833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7.5" customHeight="1" x14ac:dyDescent="0.2">
      <c r="A13" s="74"/>
      <c r="B13" s="267"/>
      <c r="C13" s="74"/>
      <c r="D13" s="74"/>
      <c r="E13" s="74"/>
      <c r="F13" s="74"/>
      <c r="G13" s="74"/>
      <c r="H13" s="74"/>
      <c r="I13" s="74"/>
      <c r="J13" s="74"/>
      <c r="K13" s="74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192" customFormat="1" ht="15" customHeight="1" x14ac:dyDescent="0.2">
      <c r="A14" s="267"/>
      <c r="B14" s="877" t="s">
        <v>2</v>
      </c>
      <c r="C14" s="877"/>
      <c r="D14" s="877"/>
      <c r="E14" s="877"/>
      <c r="F14" s="877"/>
      <c r="G14" s="877"/>
      <c r="H14" s="877"/>
      <c r="I14" s="877"/>
      <c r="J14" s="877"/>
      <c r="K14" s="877"/>
      <c r="L14" s="877"/>
      <c r="M14" s="877"/>
      <c r="N14" s="877"/>
      <c r="O14" s="877"/>
      <c r="P14" s="877"/>
      <c r="Q14" s="877"/>
      <c r="R14" s="877"/>
      <c r="S14" s="877"/>
      <c r="T14" s="877"/>
      <c r="U14" s="877"/>
      <c r="V14" s="877"/>
      <c r="W14" s="877"/>
      <c r="X14" s="877"/>
      <c r="Y14" s="878"/>
      <c r="Z14" s="876" t="s">
        <v>33</v>
      </c>
      <c r="AA14" s="877"/>
      <c r="AB14" s="878"/>
      <c r="AC14" s="786" t="s">
        <v>99</v>
      </c>
      <c r="AD14" s="787"/>
      <c r="AE14" s="787"/>
      <c r="AF14" s="787"/>
      <c r="AG14" s="787"/>
      <c r="AH14" s="787"/>
      <c r="AI14" s="787"/>
      <c r="AJ14" s="787"/>
      <c r="AK14" s="787"/>
      <c r="AL14" s="787"/>
      <c r="AM14" s="787"/>
      <c r="AN14" s="787"/>
      <c r="AO14" s="787"/>
      <c r="AP14" s="787"/>
      <c r="AQ14" s="787"/>
      <c r="AR14" s="787"/>
      <c r="AS14" s="787"/>
      <c r="AT14" s="787"/>
      <c r="AU14" s="787"/>
      <c r="AV14" s="787"/>
      <c r="AW14" s="787"/>
      <c r="AX14" s="787"/>
      <c r="AY14" s="787"/>
      <c r="AZ14" s="787"/>
      <c r="BA14" s="268"/>
      <c r="BB14" s="269"/>
      <c r="BC14" s="269"/>
      <c r="BD14" s="269"/>
      <c r="BE14" s="269"/>
      <c r="BF14" s="269"/>
    </row>
    <row r="15" spans="1:58" s="192" customFormat="1" ht="15" customHeight="1" x14ac:dyDescent="0.2">
      <c r="A15" s="267"/>
      <c r="B15" s="920"/>
      <c r="C15" s="920"/>
      <c r="D15" s="920"/>
      <c r="E15" s="920"/>
      <c r="F15" s="920"/>
      <c r="G15" s="920"/>
      <c r="H15" s="920"/>
      <c r="I15" s="920"/>
      <c r="J15" s="920"/>
      <c r="K15" s="920"/>
      <c r="L15" s="920"/>
      <c r="M15" s="920"/>
      <c r="N15" s="920"/>
      <c r="O15" s="920"/>
      <c r="P15" s="920"/>
      <c r="Q15" s="920"/>
      <c r="R15" s="920"/>
      <c r="S15" s="920"/>
      <c r="T15" s="920"/>
      <c r="U15" s="920"/>
      <c r="V15" s="920"/>
      <c r="W15" s="920"/>
      <c r="X15" s="920"/>
      <c r="Y15" s="921"/>
      <c r="Z15" s="919"/>
      <c r="AA15" s="920"/>
      <c r="AB15" s="921"/>
      <c r="AC15" s="876" t="s">
        <v>1057</v>
      </c>
      <c r="AD15" s="877"/>
      <c r="AE15" s="877"/>
      <c r="AF15" s="877"/>
      <c r="AG15" s="877"/>
      <c r="AH15" s="877"/>
      <c r="AI15" s="877"/>
      <c r="AJ15" s="878"/>
      <c r="AK15" s="876" t="s">
        <v>1058</v>
      </c>
      <c r="AL15" s="877"/>
      <c r="AM15" s="877"/>
      <c r="AN15" s="877"/>
      <c r="AO15" s="877"/>
      <c r="AP15" s="877"/>
      <c r="AQ15" s="877"/>
      <c r="AR15" s="878"/>
      <c r="AS15" s="876" t="s">
        <v>1059</v>
      </c>
      <c r="AT15" s="877"/>
      <c r="AU15" s="877"/>
      <c r="AV15" s="877"/>
      <c r="AW15" s="877"/>
      <c r="AX15" s="877"/>
      <c r="AY15" s="877"/>
      <c r="AZ15" s="877"/>
      <c r="BA15" s="268"/>
      <c r="BB15" s="269"/>
      <c r="BC15" s="269"/>
      <c r="BD15" s="269"/>
      <c r="BE15" s="269"/>
      <c r="BF15" s="269"/>
    </row>
    <row r="16" spans="1:58" s="40" customFormat="1" ht="25.5" customHeight="1" x14ac:dyDescent="0.25">
      <c r="A16" s="74"/>
      <c r="B16" s="880"/>
      <c r="C16" s="880"/>
      <c r="D16" s="880"/>
      <c r="E16" s="880"/>
      <c r="F16" s="880"/>
      <c r="G16" s="880"/>
      <c r="H16" s="880"/>
      <c r="I16" s="880"/>
      <c r="J16" s="880"/>
      <c r="K16" s="880"/>
      <c r="L16" s="880"/>
      <c r="M16" s="880"/>
      <c r="N16" s="880"/>
      <c r="O16" s="880"/>
      <c r="P16" s="880"/>
      <c r="Q16" s="880"/>
      <c r="R16" s="880"/>
      <c r="S16" s="880"/>
      <c r="T16" s="880"/>
      <c r="U16" s="880"/>
      <c r="V16" s="880"/>
      <c r="W16" s="880"/>
      <c r="X16" s="880"/>
      <c r="Y16" s="881"/>
      <c r="Z16" s="879"/>
      <c r="AA16" s="880"/>
      <c r="AB16" s="881"/>
      <c r="AC16" s="879"/>
      <c r="AD16" s="880"/>
      <c r="AE16" s="880"/>
      <c r="AF16" s="880"/>
      <c r="AG16" s="880"/>
      <c r="AH16" s="880"/>
      <c r="AI16" s="880"/>
      <c r="AJ16" s="881"/>
      <c r="AK16" s="879"/>
      <c r="AL16" s="880"/>
      <c r="AM16" s="880"/>
      <c r="AN16" s="880"/>
      <c r="AO16" s="880"/>
      <c r="AP16" s="880"/>
      <c r="AQ16" s="880"/>
      <c r="AR16" s="881"/>
      <c r="AS16" s="879"/>
      <c r="AT16" s="880"/>
      <c r="AU16" s="880"/>
      <c r="AV16" s="880"/>
      <c r="AW16" s="880"/>
      <c r="AX16" s="880"/>
      <c r="AY16" s="880"/>
      <c r="AZ16" s="880"/>
      <c r="BA16" s="7"/>
      <c r="BB16" s="4"/>
      <c r="BC16" s="4"/>
      <c r="BD16" s="4"/>
      <c r="BE16" s="4"/>
      <c r="BF16" s="4"/>
    </row>
    <row r="17" spans="1:58" s="195" customFormat="1" ht="11.25" customHeight="1" thickBot="1" x14ac:dyDescent="0.25">
      <c r="A17" s="270"/>
      <c r="B17" s="938">
        <v>1</v>
      </c>
      <c r="C17" s="938"/>
      <c r="D17" s="938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8"/>
      <c r="P17" s="938"/>
      <c r="Q17" s="938"/>
      <c r="R17" s="938"/>
      <c r="S17" s="938"/>
      <c r="T17" s="938"/>
      <c r="U17" s="938"/>
      <c r="V17" s="938"/>
      <c r="W17" s="938"/>
      <c r="X17" s="938"/>
      <c r="Y17" s="939"/>
      <c r="Z17" s="781" t="s">
        <v>36</v>
      </c>
      <c r="AA17" s="782"/>
      <c r="AB17" s="783"/>
      <c r="AC17" s="781" t="s">
        <v>7</v>
      </c>
      <c r="AD17" s="782"/>
      <c r="AE17" s="782"/>
      <c r="AF17" s="782"/>
      <c r="AG17" s="782"/>
      <c r="AH17" s="782"/>
      <c r="AI17" s="782"/>
      <c r="AJ17" s="783"/>
      <c r="AK17" s="781" t="s">
        <v>8</v>
      </c>
      <c r="AL17" s="782"/>
      <c r="AM17" s="782"/>
      <c r="AN17" s="782"/>
      <c r="AO17" s="782"/>
      <c r="AP17" s="782"/>
      <c r="AQ17" s="782"/>
      <c r="AR17" s="783"/>
      <c r="AS17" s="781" t="s">
        <v>9</v>
      </c>
      <c r="AT17" s="782"/>
      <c r="AU17" s="782"/>
      <c r="AV17" s="782"/>
      <c r="AW17" s="782"/>
      <c r="AX17" s="782"/>
      <c r="AY17" s="782"/>
      <c r="AZ17" s="782"/>
      <c r="BA17" s="271"/>
      <c r="BB17" s="271"/>
      <c r="BC17" s="271"/>
      <c r="BD17" s="271"/>
      <c r="BE17" s="271"/>
      <c r="BF17" s="271"/>
    </row>
    <row r="18" spans="1:58" s="193" customFormat="1" ht="16.5" customHeight="1" x14ac:dyDescent="0.25">
      <c r="A18" s="270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930"/>
      <c r="AD18" s="931"/>
      <c r="AE18" s="931"/>
      <c r="AF18" s="931"/>
      <c r="AG18" s="931"/>
      <c r="AH18" s="931"/>
      <c r="AI18" s="931"/>
      <c r="AJ18" s="932"/>
      <c r="AK18" s="933"/>
      <c r="AL18" s="934"/>
      <c r="AM18" s="934"/>
      <c r="AN18" s="934"/>
      <c r="AO18" s="934"/>
      <c r="AP18" s="934"/>
      <c r="AQ18" s="934"/>
      <c r="AR18" s="935"/>
      <c r="AS18" s="933"/>
      <c r="AT18" s="934"/>
      <c r="AU18" s="934"/>
      <c r="AV18" s="934"/>
      <c r="AW18" s="934"/>
      <c r="AX18" s="934"/>
      <c r="AY18" s="934"/>
      <c r="AZ18" s="936"/>
      <c r="BA18" s="271"/>
      <c r="BB18" s="271"/>
      <c r="BC18" s="271"/>
      <c r="BD18" s="271"/>
      <c r="BE18" s="271"/>
      <c r="BF18" s="271"/>
    </row>
    <row r="19" spans="1:58" s="193" customFormat="1" ht="17.25" customHeight="1" x14ac:dyDescent="0.25">
      <c r="A19" s="270"/>
      <c r="B19" s="906" t="s">
        <v>591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79"/>
      <c r="AD19" s="880"/>
      <c r="AE19" s="880"/>
      <c r="AF19" s="880"/>
      <c r="AG19" s="880"/>
      <c r="AH19" s="880"/>
      <c r="AI19" s="880"/>
      <c r="AJ19" s="881"/>
      <c r="AK19" s="945"/>
      <c r="AL19" s="946"/>
      <c r="AM19" s="946"/>
      <c r="AN19" s="946"/>
      <c r="AO19" s="946"/>
      <c r="AP19" s="946"/>
      <c r="AQ19" s="946"/>
      <c r="AR19" s="947"/>
      <c r="AS19" s="945"/>
      <c r="AT19" s="946"/>
      <c r="AU19" s="946"/>
      <c r="AV19" s="946"/>
      <c r="AW19" s="946"/>
      <c r="AX19" s="946"/>
      <c r="AY19" s="946"/>
      <c r="AZ19" s="948"/>
      <c r="BA19" s="271"/>
      <c r="BB19" s="271"/>
      <c r="BC19" s="271"/>
      <c r="BD19" s="271"/>
      <c r="BE19" s="271"/>
      <c r="BF19" s="271"/>
    </row>
    <row r="20" spans="1:58" s="193" customFormat="1" ht="16.5" customHeight="1" x14ac:dyDescent="0.25">
      <c r="A20" s="270"/>
      <c r="B20" s="906" t="s">
        <v>337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900">
        <v>34899923.200000003</v>
      </c>
      <c r="AD20" s="901"/>
      <c r="AE20" s="901"/>
      <c r="AF20" s="901"/>
      <c r="AG20" s="901"/>
      <c r="AH20" s="901"/>
      <c r="AI20" s="901"/>
      <c r="AJ20" s="902"/>
      <c r="AK20" s="900">
        <v>34900000</v>
      </c>
      <c r="AL20" s="901"/>
      <c r="AM20" s="901"/>
      <c r="AN20" s="901"/>
      <c r="AO20" s="901"/>
      <c r="AP20" s="901"/>
      <c r="AQ20" s="901"/>
      <c r="AR20" s="902"/>
      <c r="AS20" s="900">
        <f>AK20</f>
        <v>34900000</v>
      </c>
      <c r="AT20" s="901"/>
      <c r="AU20" s="901"/>
      <c r="AV20" s="901"/>
      <c r="AW20" s="901"/>
      <c r="AX20" s="901"/>
      <c r="AY20" s="901"/>
      <c r="AZ20" s="902"/>
      <c r="BA20" s="271"/>
      <c r="BB20" s="271"/>
      <c r="BC20" s="271"/>
      <c r="BD20" s="271"/>
      <c r="BE20" s="271"/>
      <c r="BF20" s="271"/>
    </row>
    <row r="21" spans="1:58" s="193" customFormat="1" ht="15.75" customHeight="1" x14ac:dyDescent="0.25">
      <c r="A21" s="270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786"/>
      <c r="AD21" s="787"/>
      <c r="AE21" s="787"/>
      <c r="AF21" s="787"/>
      <c r="AG21" s="787"/>
      <c r="AH21" s="787"/>
      <c r="AI21" s="787"/>
      <c r="AJ21" s="788"/>
      <c r="AK21" s="786"/>
      <c r="AL21" s="787"/>
      <c r="AM21" s="787"/>
      <c r="AN21" s="787"/>
      <c r="AO21" s="787"/>
      <c r="AP21" s="787"/>
      <c r="AQ21" s="787"/>
      <c r="AR21" s="788"/>
      <c r="AS21" s="786"/>
      <c r="AT21" s="787"/>
      <c r="AU21" s="787"/>
      <c r="AV21" s="787"/>
      <c r="AW21" s="787"/>
      <c r="AX21" s="787"/>
      <c r="AY21" s="787"/>
      <c r="AZ21" s="789"/>
      <c r="BA21" s="271"/>
      <c r="BB21" s="271"/>
      <c r="BC21" s="271"/>
      <c r="BD21" s="271"/>
      <c r="BE21" s="271"/>
      <c r="BF21" s="271"/>
    </row>
    <row r="22" spans="1:58" s="193" customFormat="1" ht="15.75" customHeight="1" x14ac:dyDescent="0.25">
      <c r="A22" s="270"/>
      <c r="B22" s="906" t="s">
        <v>592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786"/>
      <c r="AD22" s="787"/>
      <c r="AE22" s="787"/>
      <c r="AF22" s="787"/>
      <c r="AG22" s="787"/>
      <c r="AH22" s="787"/>
      <c r="AI22" s="787"/>
      <c r="AJ22" s="788"/>
      <c r="AK22" s="786"/>
      <c r="AL22" s="787"/>
      <c r="AM22" s="787"/>
      <c r="AN22" s="787"/>
      <c r="AO22" s="787"/>
      <c r="AP22" s="787"/>
      <c r="AQ22" s="787"/>
      <c r="AR22" s="788"/>
      <c r="AS22" s="786"/>
      <c r="AT22" s="787"/>
      <c r="AU22" s="787"/>
      <c r="AV22" s="787"/>
      <c r="AW22" s="787"/>
      <c r="AX22" s="787"/>
      <c r="AY22" s="787"/>
      <c r="AZ22" s="789"/>
      <c r="BA22" s="271"/>
      <c r="BB22" s="271"/>
      <c r="BC22" s="271"/>
      <c r="BD22" s="271"/>
      <c r="BE22" s="271"/>
      <c r="BF22" s="271"/>
    </row>
    <row r="23" spans="1:58" s="193" customFormat="1" ht="27.75" customHeight="1" thickBot="1" x14ac:dyDescent="0.3">
      <c r="A23" s="270"/>
      <c r="B23" s="906" t="s">
        <v>486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03">
        <f>AC18-AC19+AC20-AC21+AC22</f>
        <v>34899923.200000003</v>
      </c>
      <c r="AD23" s="904"/>
      <c r="AE23" s="904"/>
      <c r="AF23" s="904"/>
      <c r="AG23" s="904"/>
      <c r="AH23" s="904"/>
      <c r="AI23" s="904"/>
      <c r="AJ23" s="905"/>
      <c r="AK23" s="903">
        <f t="shared" ref="AK23" si="0">AK18-AK19+AK20-AK21+AK22</f>
        <v>34900000</v>
      </c>
      <c r="AL23" s="904"/>
      <c r="AM23" s="904"/>
      <c r="AN23" s="904"/>
      <c r="AO23" s="904"/>
      <c r="AP23" s="904"/>
      <c r="AQ23" s="904"/>
      <c r="AR23" s="905"/>
      <c r="AS23" s="903">
        <f t="shared" ref="AS23" si="1">AS18-AS19+AS20-AS21+AS22</f>
        <v>34900000</v>
      </c>
      <c r="AT23" s="904"/>
      <c r="AU23" s="904"/>
      <c r="AV23" s="904"/>
      <c r="AW23" s="904"/>
      <c r="AX23" s="904"/>
      <c r="AY23" s="904"/>
      <c r="AZ23" s="905"/>
      <c r="BA23" s="271"/>
      <c r="BB23" s="271"/>
      <c r="BC23" s="271"/>
      <c r="BD23" s="271"/>
      <c r="BE23" s="271"/>
      <c r="BF23" s="271"/>
    </row>
    <row r="24" spans="1:58" ht="11.25" customHeight="1" x14ac:dyDescent="0.25">
      <c r="A24" s="249"/>
      <c r="B24" s="820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4"/>
      <c r="AI24" s="944"/>
      <c r="AJ24" s="944"/>
      <c r="AK24" s="944"/>
      <c r="AL24" s="944"/>
      <c r="AM24" s="944"/>
      <c r="AN24" s="944"/>
      <c r="AO24" s="944"/>
      <c r="AP24" s="944"/>
      <c r="AQ24" s="944"/>
      <c r="AR24" s="944"/>
      <c r="AS24" s="944"/>
      <c r="AT24" s="944"/>
      <c r="AU24" s="944"/>
      <c r="AV24" s="944"/>
      <c r="AW24" s="944"/>
      <c r="AX24" s="944"/>
      <c r="AY24" s="944"/>
      <c r="AZ24" s="944"/>
      <c r="BA24" s="260"/>
      <c r="BB24" s="260"/>
      <c r="BC24" s="260"/>
      <c r="BD24" s="260"/>
      <c r="BE24" s="260"/>
      <c r="BF24" s="260"/>
    </row>
    <row r="25" spans="1:58" s="194" customFormat="1" ht="12.75" x14ac:dyDescent="0.2">
      <c r="A25" s="272"/>
      <c r="B25" s="942" t="s">
        <v>670</v>
      </c>
      <c r="C25" s="943"/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43"/>
      <c r="Q25" s="943"/>
      <c r="R25" s="943"/>
      <c r="S25" s="943"/>
      <c r="T25" s="943"/>
      <c r="U25" s="943"/>
      <c r="V25" s="943"/>
      <c r="W25" s="943"/>
      <c r="X25" s="943"/>
      <c r="Y25" s="943"/>
      <c r="Z25" s="943"/>
      <c r="AA25" s="943"/>
      <c r="AB25" s="943"/>
      <c r="AC25" s="943"/>
      <c r="AD25" s="943"/>
      <c r="AE25" s="943"/>
      <c r="AF25" s="943"/>
      <c r="AG25" s="943"/>
      <c r="AH25" s="943"/>
      <c r="AI25" s="943"/>
      <c r="AJ25" s="943"/>
      <c r="AK25" s="943"/>
      <c r="AL25" s="943"/>
      <c r="AM25" s="943"/>
      <c r="AN25" s="943"/>
      <c r="AO25" s="943"/>
      <c r="AP25" s="943"/>
      <c r="AQ25" s="943"/>
      <c r="AR25" s="943"/>
      <c r="AS25" s="943"/>
      <c r="AT25" s="943"/>
      <c r="AU25" s="943"/>
      <c r="AV25" s="943"/>
      <c r="AW25" s="943"/>
      <c r="AX25" s="943"/>
      <c r="AY25" s="943"/>
      <c r="AZ25" s="943"/>
      <c r="BA25" s="260"/>
      <c r="BB25" s="260"/>
      <c r="BC25" s="260"/>
      <c r="BD25" s="260"/>
      <c r="BE25" s="260"/>
      <c r="BF25" s="260"/>
    </row>
    <row r="26" spans="1:58" ht="7.5" customHeight="1" x14ac:dyDescent="0.25">
      <c r="A26" s="272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260"/>
      <c r="BB26" s="260"/>
      <c r="BC26" s="260"/>
      <c r="BD26" s="260"/>
      <c r="BE26" s="260"/>
      <c r="BF26" s="260"/>
    </row>
    <row r="27" spans="1:58" ht="16.5" customHeight="1" x14ac:dyDescent="0.25">
      <c r="A27" s="272"/>
      <c r="B27" s="957" t="s">
        <v>353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60"/>
      <c r="BB27" s="260"/>
      <c r="BC27" s="260"/>
      <c r="BD27" s="260"/>
      <c r="BE27" s="260"/>
      <c r="BF27" s="260"/>
    </row>
    <row r="28" spans="1:58" ht="7.5" customHeight="1" x14ac:dyDescent="0.25">
      <c r="A28" s="272"/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09"/>
      <c r="AI28" s="509"/>
      <c r="AJ28" s="509"/>
      <c r="AK28" s="509"/>
      <c r="AL28" s="509"/>
      <c r="AM28" s="509"/>
      <c r="AN28" s="509"/>
      <c r="AO28" s="509"/>
      <c r="AP28" s="509"/>
      <c r="AQ28" s="509"/>
      <c r="AR28" s="509"/>
      <c r="AS28" s="509"/>
      <c r="AT28" s="509"/>
      <c r="AU28" s="509"/>
      <c r="AV28" s="509"/>
      <c r="AW28" s="509"/>
      <c r="AX28" s="509"/>
      <c r="AY28" s="509"/>
      <c r="AZ28" s="509"/>
      <c r="BA28" s="260"/>
      <c r="BB28" s="260"/>
      <c r="BC28" s="260"/>
      <c r="BD28" s="260"/>
      <c r="BE28" s="260"/>
      <c r="BF28" s="260"/>
    </row>
    <row r="29" spans="1:58" ht="16.5" customHeight="1" x14ac:dyDescent="0.25">
      <c r="A29" s="27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260"/>
      <c r="BB29" s="260"/>
      <c r="BC29" s="260"/>
      <c r="BD29" s="260"/>
      <c r="BE29" s="260"/>
      <c r="BF29" s="260"/>
    </row>
    <row r="30" spans="1:58" ht="11.25" customHeight="1" x14ac:dyDescent="0.25">
      <c r="A30" s="27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76" t="s">
        <v>1057</v>
      </c>
      <c r="AD30" s="877"/>
      <c r="AE30" s="877"/>
      <c r="AF30" s="877"/>
      <c r="AG30" s="877"/>
      <c r="AH30" s="877"/>
      <c r="AI30" s="877"/>
      <c r="AJ30" s="878"/>
      <c r="AK30" s="876" t="s">
        <v>1058</v>
      </c>
      <c r="AL30" s="877"/>
      <c r="AM30" s="877"/>
      <c r="AN30" s="877"/>
      <c r="AO30" s="877"/>
      <c r="AP30" s="877"/>
      <c r="AQ30" s="877"/>
      <c r="AR30" s="878"/>
      <c r="AS30" s="876" t="s">
        <v>1059</v>
      </c>
      <c r="AT30" s="877"/>
      <c r="AU30" s="877"/>
      <c r="AV30" s="877"/>
      <c r="AW30" s="877"/>
      <c r="AX30" s="877"/>
      <c r="AY30" s="877"/>
      <c r="AZ30" s="877"/>
      <c r="BA30" s="260"/>
      <c r="BB30" s="260"/>
      <c r="BC30" s="260"/>
      <c r="BD30" s="260"/>
      <c r="BE30" s="260"/>
      <c r="BF30" s="260"/>
    </row>
    <row r="31" spans="1:58" ht="28.5" customHeight="1" x14ac:dyDescent="0.25">
      <c r="A31" s="27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79"/>
      <c r="AD31" s="880"/>
      <c r="AE31" s="880"/>
      <c r="AF31" s="880"/>
      <c r="AG31" s="880"/>
      <c r="AH31" s="880"/>
      <c r="AI31" s="880"/>
      <c r="AJ31" s="881"/>
      <c r="AK31" s="879"/>
      <c r="AL31" s="880"/>
      <c r="AM31" s="880"/>
      <c r="AN31" s="880"/>
      <c r="AO31" s="880"/>
      <c r="AP31" s="880"/>
      <c r="AQ31" s="880"/>
      <c r="AR31" s="881"/>
      <c r="AS31" s="879"/>
      <c r="AT31" s="880"/>
      <c r="AU31" s="880"/>
      <c r="AV31" s="880"/>
      <c r="AW31" s="880"/>
      <c r="AX31" s="880"/>
      <c r="AY31" s="880"/>
      <c r="AZ31" s="880"/>
      <c r="BA31" s="260"/>
      <c r="BB31" s="260"/>
      <c r="BC31" s="260"/>
      <c r="BD31" s="260"/>
      <c r="BE31" s="260"/>
      <c r="BF31" s="260"/>
    </row>
    <row r="32" spans="1:58" s="194" customFormat="1" ht="11.25" customHeight="1" thickBot="1" x14ac:dyDescent="0.25">
      <c r="A32" s="272"/>
      <c r="B32" s="923">
        <v>1</v>
      </c>
      <c r="C32" s="923"/>
      <c r="D32" s="923"/>
      <c r="E32" s="923"/>
      <c r="F32" s="923"/>
      <c r="G32" s="923"/>
      <c r="H32" s="923"/>
      <c r="I32" s="923"/>
      <c r="J32" s="923"/>
      <c r="K32" s="923"/>
      <c r="L32" s="923"/>
      <c r="M32" s="923"/>
      <c r="N32" s="923"/>
      <c r="O32" s="923"/>
      <c r="P32" s="923"/>
      <c r="Q32" s="923"/>
      <c r="R32" s="923"/>
      <c r="S32" s="923"/>
      <c r="T32" s="923"/>
      <c r="U32" s="923"/>
      <c r="V32" s="923"/>
      <c r="W32" s="923"/>
      <c r="X32" s="923"/>
      <c r="Y32" s="924"/>
      <c r="Z32" s="922" t="s">
        <v>36</v>
      </c>
      <c r="AA32" s="923"/>
      <c r="AB32" s="923"/>
      <c r="AC32" s="922" t="s">
        <v>7</v>
      </c>
      <c r="AD32" s="923"/>
      <c r="AE32" s="923"/>
      <c r="AF32" s="923"/>
      <c r="AG32" s="923"/>
      <c r="AH32" s="923"/>
      <c r="AI32" s="923"/>
      <c r="AJ32" s="924"/>
      <c r="AK32" s="922" t="s">
        <v>8</v>
      </c>
      <c r="AL32" s="923"/>
      <c r="AM32" s="923"/>
      <c r="AN32" s="923"/>
      <c r="AO32" s="923"/>
      <c r="AP32" s="923"/>
      <c r="AQ32" s="923"/>
      <c r="AR32" s="924"/>
      <c r="AS32" s="922" t="s">
        <v>9</v>
      </c>
      <c r="AT32" s="923"/>
      <c r="AU32" s="923"/>
      <c r="AV32" s="923"/>
      <c r="AW32" s="923"/>
      <c r="AX32" s="923"/>
      <c r="AY32" s="923"/>
      <c r="AZ32" s="923"/>
      <c r="BA32" s="260"/>
      <c r="BB32" s="260"/>
      <c r="BC32" s="260"/>
      <c r="BD32" s="260"/>
      <c r="BE32" s="260"/>
      <c r="BF32" s="260"/>
    </row>
    <row r="33" spans="1:58" ht="27.75" customHeight="1" x14ac:dyDescent="0.25">
      <c r="A33" s="272"/>
      <c r="B33" s="940" t="s">
        <v>294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927" t="s">
        <v>119</v>
      </c>
      <c r="AA33" s="928"/>
      <c r="AB33" s="929"/>
      <c r="AC33" s="858">
        <f>AC23</f>
        <v>34899923.200000003</v>
      </c>
      <c r="AD33" s="859"/>
      <c r="AE33" s="859"/>
      <c r="AF33" s="859"/>
      <c r="AG33" s="859"/>
      <c r="AH33" s="859"/>
      <c r="AI33" s="859"/>
      <c r="AJ33" s="860"/>
      <c r="AK33" s="858">
        <f>AK23</f>
        <v>34900000</v>
      </c>
      <c r="AL33" s="859"/>
      <c r="AM33" s="859"/>
      <c r="AN33" s="859"/>
      <c r="AO33" s="859"/>
      <c r="AP33" s="859"/>
      <c r="AQ33" s="859"/>
      <c r="AR33" s="860"/>
      <c r="AS33" s="858">
        <f>AS23</f>
        <v>34900000</v>
      </c>
      <c r="AT33" s="859"/>
      <c r="AU33" s="859"/>
      <c r="AV33" s="859"/>
      <c r="AW33" s="859"/>
      <c r="AX33" s="859"/>
      <c r="AY33" s="859"/>
      <c r="AZ33" s="861"/>
      <c r="BA33" s="260"/>
      <c r="BB33" s="260"/>
      <c r="BC33" s="260"/>
      <c r="BD33" s="260"/>
      <c r="BE33" s="260"/>
      <c r="BF33" s="260"/>
    </row>
    <row r="34" spans="1:58" ht="51.75" customHeight="1" x14ac:dyDescent="0.25">
      <c r="A34" s="272"/>
      <c r="B34" s="906" t="s">
        <v>834</v>
      </c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865"/>
      <c r="AD34" s="866"/>
      <c r="AE34" s="866"/>
      <c r="AF34" s="866"/>
      <c r="AG34" s="866"/>
      <c r="AH34" s="866"/>
      <c r="AI34" s="866"/>
      <c r="AJ34" s="867"/>
      <c r="AK34" s="865"/>
      <c r="AL34" s="866"/>
      <c r="AM34" s="866"/>
      <c r="AN34" s="866"/>
      <c r="AO34" s="866"/>
      <c r="AP34" s="866"/>
      <c r="AQ34" s="866"/>
      <c r="AR34" s="867"/>
      <c r="AS34" s="865"/>
      <c r="AT34" s="866"/>
      <c r="AU34" s="866"/>
      <c r="AV34" s="866"/>
      <c r="AW34" s="866"/>
      <c r="AX34" s="866"/>
      <c r="AY34" s="866"/>
      <c r="AZ34" s="868"/>
      <c r="BA34" s="260"/>
      <c r="BB34" s="260"/>
      <c r="BC34" s="260"/>
      <c r="BD34" s="260"/>
      <c r="BE34" s="260"/>
      <c r="BF34" s="260"/>
    </row>
    <row r="35" spans="1:58" ht="26.25" customHeight="1" x14ac:dyDescent="0.25">
      <c r="A35" s="272"/>
      <c r="B35" s="906" t="s">
        <v>295</v>
      </c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 t="s">
        <v>135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260"/>
      <c r="BB35" s="260"/>
      <c r="BC35" s="260"/>
      <c r="BD35" s="260"/>
      <c r="BE35" s="260"/>
      <c r="BF35" s="260"/>
    </row>
    <row r="36" spans="1:58" ht="15.75" customHeight="1" x14ac:dyDescent="0.25">
      <c r="A36" s="272"/>
      <c r="B36" s="906" t="s">
        <v>296</v>
      </c>
      <c r="C36" s="906"/>
      <c r="D36" s="906"/>
      <c r="E36" s="906"/>
      <c r="F36" s="906"/>
      <c r="G36" s="906"/>
      <c r="H36" s="906"/>
      <c r="I36" s="906"/>
      <c r="J36" s="906"/>
      <c r="K36" s="906"/>
      <c r="L36" s="906"/>
      <c r="M36" s="906"/>
      <c r="N36" s="906"/>
      <c r="O36" s="906"/>
      <c r="P36" s="906"/>
      <c r="Q36" s="906"/>
      <c r="R36" s="906"/>
      <c r="S36" s="906"/>
      <c r="T36" s="906"/>
      <c r="U36" s="906"/>
      <c r="V36" s="906"/>
      <c r="W36" s="906"/>
      <c r="X36" s="906"/>
      <c r="Y36" s="907"/>
      <c r="Z36" s="844" t="s">
        <v>139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260"/>
      <c r="BB36" s="260"/>
      <c r="BC36" s="260"/>
      <c r="BD36" s="260"/>
      <c r="BE36" s="260"/>
      <c r="BF36" s="260"/>
    </row>
    <row r="37" spans="1:58" ht="27" customHeight="1" x14ac:dyDescent="0.25">
      <c r="A37" s="272"/>
      <c r="B37" s="906" t="s">
        <v>297</v>
      </c>
      <c r="C37" s="906"/>
      <c r="D37" s="906"/>
      <c r="E37" s="906"/>
      <c r="F37" s="906"/>
      <c r="G37" s="906"/>
      <c r="H37" s="906"/>
      <c r="I37" s="906"/>
      <c r="J37" s="906"/>
      <c r="K37" s="906"/>
      <c r="L37" s="906"/>
      <c r="M37" s="906"/>
      <c r="N37" s="906"/>
      <c r="O37" s="906"/>
      <c r="P37" s="906"/>
      <c r="Q37" s="906"/>
      <c r="R37" s="906"/>
      <c r="S37" s="906"/>
      <c r="T37" s="906"/>
      <c r="U37" s="906"/>
      <c r="V37" s="906"/>
      <c r="W37" s="906"/>
      <c r="X37" s="906"/>
      <c r="Y37" s="907"/>
      <c r="Z37" s="844" t="s">
        <v>153</v>
      </c>
      <c r="AA37" s="845"/>
      <c r="AB37" s="846"/>
      <c r="AC37" s="865"/>
      <c r="AD37" s="866"/>
      <c r="AE37" s="866"/>
      <c r="AF37" s="866"/>
      <c r="AG37" s="866"/>
      <c r="AH37" s="866"/>
      <c r="AI37" s="866"/>
      <c r="AJ37" s="867"/>
      <c r="AK37" s="865"/>
      <c r="AL37" s="866"/>
      <c r="AM37" s="866"/>
      <c r="AN37" s="866"/>
      <c r="AO37" s="866"/>
      <c r="AP37" s="866"/>
      <c r="AQ37" s="866"/>
      <c r="AR37" s="867"/>
      <c r="AS37" s="865"/>
      <c r="AT37" s="866"/>
      <c r="AU37" s="866"/>
      <c r="AV37" s="866"/>
      <c r="AW37" s="866"/>
      <c r="AX37" s="866"/>
      <c r="AY37" s="866"/>
      <c r="AZ37" s="868"/>
      <c r="BA37" s="260"/>
      <c r="BB37" s="260"/>
      <c r="BC37" s="260"/>
      <c r="BD37" s="260"/>
      <c r="BE37" s="260"/>
      <c r="BF37" s="260"/>
    </row>
    <row r="38" spans="1:58" ht="16.5" customHeight="1" x14ac:dyDescent="0.25">
      <c r="A38" s="272"/>
      <c r="B38" s="906" t="s">
        <v>298</v>
      </c>
      <c r="C38" s="906"/>
      <c r="D38" s="906"/>
      <c r="E38" s="906"/>
      <c r="F38" s="906"/>
      <c r="G38" s="906"/>
      <c r="H38" s="906"/>
      <c r="I38" s="906"/>
      <c r="J38" s="906"/>
      <c r="K38" s="906"/>
      <c r="L38" s="906"/>
      <c r="M38" s="906"/>
      <c r="N38" s="906"/>
      <c r="O38" s="906"/>
      <c r="P38" s="906"/>
      <c r="Q38" s="906"/>
      <c r="R38" s="906"/>
      <c r="S38" s="906"/>
      <c r="T38" s="906"/>
      <c r="U38" s="906"/>
      <c r="V38" s="906"/>
      <c r="W38" s="906"/>
      <c r="X38" s="906"/>
      <c r="Y38" s="907"/>
      <c r="Z38" s="844" t="s">
        <v>194</v>
      </c>
      <c r="AA38" s="845"/>
      <c r="AB38" s="846"/>
      <c r="AC38" s="865"/>
      <c r="AD38" s="866"/>
      <c r="AE38" s="866"/>
      <c r="AF38" s="866"/>
      <c r="AG38" s="866"/>
      <c r="AH38" s="866"/>
      <c r="AI38" s="866"/>
      <c r="AJ38" s="867"/>
      <c r="AK38" s="865"/>
      <c r="AL38" s="866"/>
      <c r="AM38" s="866"/>
      <c r="AN38" s="866"/>
      <c r="AO38" s="866"/>
      <c r="AP38" s="866"/>
      <c r="AQ38" s="866"/>
      <c r="AR38" s="867"/>
      <c r="AS38" s="865"/>
      <c r="AT38" s="866"/>
      <c r="AU38" s="866"/>
      <c r="AV38" s="866"/>
      <c r="AW38" s="866"/>
      <c r="AX38" s="866"/>
      <c r="AY38" s="866"/>
      <c r="AZ38" s="868"/>
      <c r="BA38" s="260"/>
      <c r="BB38" s="260"/>
      <c r="BC38" s="260"/>
      <c r="BD38" s="260"/>
      <c r="BE38" s="260"/>
      <c r="BF38" s="260"/>
    </row>
    <row r="39" spans="1:58" ht="17.25" customHeight="1" thickBot="1" x14ac:dyDescent="0.3">
      <c r="A39" s="272"/>
      <c r="B39" s="792" t="s">
        <v>756</v>
      </c>
      <c r="C39" s="793"/>
      <c r="D39" s="793"/>
      <c r="E39" s="793"/>
      <c r="F39" s="793"/>
      <c r="G39" s="793"/>
      <c r="H39" s="793"/>
      <c r="I39" s="793"/>
      <c r="J39" s="793"/>
      <c r="K39" s="793"/>
      <c r="L39" s="793"/>
      <c r="M39" s="793"/>
      <c r="N39" s="793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4"/>
      <c r="Z39" s="795" t="s">
        <v>142</v>
      </c>
      <c r="AA39" s="796"/>
      <c r="AB39" s="797"/>
      <c r="AC39" s="950">
        <f>AC33</f>
        <v>34899923.200000003</v>
      </c>
      <c r="AD39" s="951"/>
      <c r="AE39" s="951"/>
      <c r="AF39" s="951"/>
      <c r="AG39" s="951"/>
      <c r="AH39" s="951"/>
      <c r="AI39" s="951"/>
      <c r="AJ39" s="952"/>
      <c r="AK39" s="950">
        <f>AK33</f>
        <v>34900000</v>
      </c>
      <c r="AL39" s="951"/>
      <c r="AM39" s="951"/>
      <c r="AN39" s="951"/>
      <c r="AO39" s="951"/>
      <c r="AP39" s="951"/>
      <c r="AQ39" s="951"/>
      <c r="AR39" s="952"/>
      <c r="AS39" s="950">
        <f t="shared" ref="AS39" si="2">AS33</f>
        <v>34900000</v>
      </c>
      <c r="AT39" s="951"/>
      <c r="AU39" s="951"/>
      <c r="AV39" s="951"/>
      <c r="AW39" s="951"/>
      <c r="AX39" s="951"/>
      <c r="AY39" s="951"/>
      <c r="AZ39" s="952"/>
      <c r="BA39" s="260"/>
      <c r="BB39" s="260"/>
      <c r="BC39" s="260"/>
      <c r="BD39" s="260"/>
      <c r="BE39" s="260"/>
      <c r="BF39" s="260"/>
    </row>
    <row r="40" spans="1:58" ht="11.25" customHeight="1" x14ac:dyDescent="0.25">
      <c r="A40" s="272"/>
      <c r="B40" s="273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60"/>
      <c r="BB40" s="260"/>
      <c r="BC40" s="260"/>
      <c r="BD40" s="260"/>
      <c r="BE40" s="260"/>
      <c r="BF40" s="260"/>
    </row>
    <row r="41" spans="1:58" ht="15.75" customHeight="1" x14ac:dyDescent="0.25">
      <c r="A41" s="275"/>
      <c r="B41" s="780" t="s">
        <v>300</v>
      </c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0"/>
      <c r="P41" s="780"/>
      <c r="Q41" s="780"/>
      <c r="R41" s="780"/>
      <c r="S41" s="780"/>
      <c r="T41" s="780"/>
      <c r="U41" s="780"/>
      <c r="V41" s="780"/>
      <c r="W41" s="780"/>
      <c r="X41" s="780"/>
      <c r="Y41" s="780"/>
      <c r="Z41" s="780"/>
      <c r="AA41" s="780"/>
      <c r="AB41" s="780"/>
      <c r="AC41" s="780"/>
      <c r="AD41" s="780"/>
      <c r="AE41" s="780"/>
      <c r="AF41" s="780"/>
      <c r="AG41" s="780"/>
      <c r="AH41" s="780"/>
      <c r="AI41" s="780"/>
      <c r="AJ41" s="780"/>
      <c r="AK41" s="780"/>
      <c r="AL41" s="780"/>
      <c r="AM41" s="780"/>
      <c r="AN41" s="780"/>
      <c r="AO41" s="780"/>
      <c r="AP41" s="780"/>
      <c r="AQ41" s="780"/>
      <c r="AR41" s="780"/>
      <c r="AS41" s="780"/>
      <c r="AT41" s="780"/>
      <c r="AU41" s="780"/>
      <c r="AV41" s="780"/>
      <c r="AW41" s="780"/>
      <c r="AX41" s="780"/>
      <c r="AY41" s="780"/>
      <c r="AZ41" s="780"/>
      <c r="BA41" s="260"/>
      <c r="BB41" s="260"/>
      <c r="BC41" s="260"/>
      <c r="BD41" s="260"/>
      <c r="BE41" s="260"/>
      <c r="BF41" s="260"/>
    </row>
    <row r="42" spans="1:58" ht="33" customHeight="1" x14ac:dyDescent="0.25">
      <c r="A42" s="275"/>
      <c r="B42" s="780" t="s">
        <v>1060</v>
      </c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  <c r="P42" s="780"/>
      <c r="Q42" s="780"/>
      <c r="R42" s="780"/>
      <c r="S42" s="780"/>
      <c r="T42" s="780"/>
      <c r="U42" s="780"/>
      <c r="V42" s="780"/>
      <c r="W42" s="780"/>
      <c r="X42" s="780"/>
      <c r="Y42" s="780"/>
      <c r="Z42" s="780"/>
      <c r="AA42" s="780"/>
      <c r="AB42" s="780"/>
      <c r="AC42" s="780"/>
      <c r="AD42" s="780"/>
      <c r="AE42" s="780"/>
      <c r="AF42" s="780"/>
      <c r="AG42" s="780"/>
      <c r="AH42" s="780"/>
      <c r="AI42" s="780"/>
      <c r="AJ42" s="780"/>
      <c r="AK42" s="780"/>
      <c r="AL42" s="780"/>
      <c r="AM42" s="780"/>
      <c r="AN42" s="780"/>
      <c r="AO42" s="780"/>
      <c r="AP42" s="780"/>
      <c r="AQ42" s="780"/>
      <c r="AR42" s="780"/>
      <c r="AS42" s="780"/>
      <c r="AT42" s="780"/>
      <c r="AU42" s="780"/>
      <c r="AV42" s="780"/>
      <c r="AW42" s="780"/>
      <c r="AX42" s="780"/>
      <c r="AY42" s="780"/>
      <c r="AZ42" s="780"/>
      <c r="BA42" s="260"/>
      <c r="BB42" s="260"/>
      <c r="BC42" s="260"/>
      <c r="BD42" s="260"/>
      <c r="BE42" s="260"/>
      <c r="BF42" s="260"/>
    </row>
    <row r="43" spans="1:58" ht="7.5" customHeight="1" x14ac:dyDescent="0.25">
      <c r="A43" s="275"/>
      <c r="B43" s="276"/>
      <c r="C43" s="278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6"/>
      <c r="V43" s="276"/>
      <c r="W43" s="276"/>
      <c r="X43" s="276"/>
      <c r="Y43" s="276"/>
      <c r="Z43" s="277"/>
      <c r="AA43" s="277"/>
      <c r="AB43" s="277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60"/>
      <c r="BB43" s="260"/>
      <c r="BC43" s="260"/>
      <c r="BD43" s="260"/>
      <c r="BE43" s="260"/>
      <c r="BF43" s="260"/>
    </row>
    <row r="44" spans="1:58" ht="18" customHeight="1" x14ac:dyDescent="0.25">
      <c r="A44" s="278"/>
      <c r="B44" s="862" t="s">
        <v>276</v>
      </c>
      <c r="C44" s="862"/>
      <c r="D44" s="862"/>
      <c r="E44" s="862"/>
      <c r="F44" s="862"/>
      <c r="G44" s="862"/>
      <c r="H44" s="862"/>
      <c r="I44" s="862"/>
      <c r="J44" s="862"/>
      <c r="K44" s="798" t="s">
        <v>517</v>
      </c>
      <c r="L44" s="798"/>
      <c r="M44" s="798"/>
      <c r="N44" s="798"/>
      <c r="O44" s="798"/>
      <c r="P44" s="798"/>
      <c r="Q44" s="798"/>
      <c r="R44" s="798"/>
      <c r="S44" s="798"/>
      <c r="T44" s="799" t="s">
        <v>3</v>
      </c>
      <c r="U44" s="800"/>
      <c r="V44" s="799" t="s">
        <v>475</v>
      </c>
      <c r="W44" s="805"/>
      <c r="X44" s="805"/>
      <c r="Y44" s="800"/>
      <c r="Z44" s="808" t="s">
        <v>208</v>
      </c>
      <c r="AA44" s="809"/>
      <c r="AB44" s="809"/>
      <c r="AC44" s="809"/>
      <c r="AD44" s="809"/>
      <c r="AE44" s="809"/>
      <c r="AF44" s="809"/>
      <c r="AG44" s="809"/>
      <c r="AH44" s="809"/>
      <c r="AI44" s="809"/>
      <c r="AJ44" s="809"/>
      <c r="AK44" s="809"/>
      <c r="AL44" s="809"/>
      <c r="AM44" s="809"/>
      <c r="AN44" s="809"/>
      <c r="AO44" s="809"/>
      <c r="AP44" s="809"/>
      <c r="AQ44" s="809"/>
      <c r="AR44" s="809"/>
      <c r="AS44" s="809"/>
      <c r="AT44" s="809"/>
      <c r="AU44" s="809"/>
      <c r="AV44" s="810"/>
      <c r="AW44" s="811" t="s">
        <v>232</v>
      </c>
      <c r="AX44" s="752"/>
      <c r="AY44" s="752"/>
      <c r="AZ44" s="752"/>
      <c r="BA44" s="260"/>
      <c r="BB44" s="260"/>
      <c r="BC44" s="260"/>
      <c r="BD44" s="260"/>
      <c r="BE44" s="260"/>
      <c r="BF44" s="260"/>
    </row>
    <row r="45" spans="1:58" ht="20.25" customHeight="1" x14ac:dyDescent="0.25">
      <c r="A45" s="229"/>
      <c r="B45" s="863"/>
      <c r="C45" s="863"/>
      <c r="D45" s="863"/>
      <c r="E45" s="863"/>
      <c r="F45" s="863"/>
      <c r="G45" s="863"/>
      <c r="H45" s="863"/>
      <c r="I45" s="863"/>
      <c r="J45" s="863"/>
      <c r="K45" s="798"/>
      <c r="L45" s="798"/>
      <c r="M45" s="798"/>
      <c r="N45" s="798"/>
      <c r="O45" s="798"/>
      <c r="P45" s="798"/>
      <c r="Q45" s="798"/>
      <c r="R45" s="798"/>
      <c r="S45" s="798"/>
      <c r="T45" s="801"/>
      <c r="U45" s="802"/>
      <c r="V45" s="801"/>
      <c r="W45" s="806"/>
      <c r="X45" s="806"/>
      <c r="Y45" s="802"/>
      <c r="Z45" s="811" t="s">
        <v>275</v>
      </c>
      <c r="AA45" s="752"/>
      <c r="AB45" s="752"/>
      <c r="AC45" s="752"/>
      <c r="AD45" s="752"/>
      <c r="AE45" s="764"/>
      <c r="AF45" s="814" t="s">
        <v>5</v>
      </c>
      <c r="AG45" s="815"/>
      <c r="AH45" s="815"/>
      <c r="AI45" s="815"/>
      <c r="AJ45" s="815"/>
      <c r="AK45" s="815"/>
      <c r="AL45" s="815"/>
      <c r="AM45" s="815"/>
      <c r="AN45" s="815"/>
      <c r="AO45" s="815"/>
      <c r="AP45" s="815"/>
      <c r="AQ45" s="815"/>
      <c r="AR45" s="815"/>
      <c r="AS45" s="815"/>
      <c r="AT45" s="815"/>
      <c r="AU45" s="815"/>
      <c r="AV45" s="816"/>
      <c r="AW45" s="812"/>
      <c r="AX45" s="732"/>
      <c r="AY45" s="732"/>
      <c r="AZ45" s="732"/>
      <c r="BA45" s="260"/>
      <c r="BB45" s="260"/>
      <c r="BC45" s="260"/>
      <c r="BD45" s="260"/>
      <c r="BE45" s="260"/>
      <c r="BF45" s="260"/>
    </row>
    <row r="46" spans="1:58" ht="15" customHeight="1" x14ac:dyDescent="0.25">
      <c r="A46" s="279"/>
      <c r="B46" s="863"/>
      <c r="C46" s="863"/>
      <c r="D46" s="863"/>
      <c r="E46" s="863"/>
      <c r="F46" s="863"/>
      <c r="G46" s="863"/>
      <c r="H46" s="863"/>
      <c r="I46" s="863"/>
      <c r="J46" s="863"/>
      <c r="K46" s="798"/>
      <c r="L46" s="798"/>
      <c r="M46" s="798"/>
      <c r="N46" s="798"/>
      <c r="O46" s="798"/>
      <c r="P46" s="798"/>
      <c r="Q46" s="798"/>
      <c r="R46" s="798"/>
      <c r="S46" s="798"/>
      <c r="T46" s="801"/>
      <c r="U46" s="802"/>
      <c r="V46" s="801"/>
      <c r="W46" s="806"/>
      <c r="X46" s="806"/>
      <c r="Y46" s="802"/>
      <c r="Z46" s="812"/>
      <c r="AA46" s="732"/>
      <c r="AB46" s="732"/>
      <c r="AC46" s="732"/>
      <c r="AD46" s="732"/>
      <c r="AE46" s="733"/>
      <c r="AF46" s="811" t="s">
        <v>19</v>
      </c>
      <c r="AG46" s="752"/>
      <c r="AH46" s="752"/>
      <c r="AI46" s="752"/>
      <c r="AJ46" s="764"/>
      <c r="AK46" s="817" t="s">
        <v>478</v>
      </c>
      <c r="AL46" s="818"/>
      <c r="AM46" s="818"/>
      <c r="AN46" s="818"/>
      <c r="AO46" s="818"/>
      <c r="AP46" s="818"/>
      <c r="AQ46" s="818"/>
      <c r="AR46" s="818"/>
      <c r="AS46" s="818"/>
      <c r="AT46" s="818"/>
      <c r="AU46" s="818"/>
      <c r="AV46" s="819"/>
      <c r="AW46" s="812"/>
      <c r="AX46" s="732"/>
      <c r="AY46" s="732"/>
      <c r="AZ46" s="732"/>
      <c r="BA46" s="260"/>
      <c r="BB46" s="260"/>
      <c r="BC46" s="260"/>
      <c r="BD46" s="260"/>
      <c r="BE46" s="260"/>
      <c r="BF46" s="260"/>
    </row>
    <row r="47" spans="1:58" ht="30.75" customHeight="1" x14ac:dyDescent="0.25">
      <c r="A47" s="280"/>
      <c r="B47" s="864"/>
      <c r="C47" s="864"/>
      <c r="D47" s="864"/>
      <c r="E47" s="864"/>
      <c r="F47" s="864"/>
      <c r="G47" s="864"/>
      <c r="H47" s="864"/>
      <c r="I47" s="864"/>
      <c r="J47" s="864"/>
      <c r="K47" s="798"/>
      <c r="L47" s="798"/>
      <c r="M47" s="798"/>
      <c r="N47" s="798"/>
      <c r="O47" s="798"/>
      <c r="P47" s="798"/>
      <c r="Q47" s="798"/>
      <c r="R47" s="798"/>
      <c r="S47" s="798"/>
      <c r="T47" s="803"/>
      <c r="U47" s="804"/>
      <c r="V47" s="803"/>
      <c r="W47" s="807"/>
      <c r="X47" s="807"/>
      <c r="Y47" s="804"/>
      <c r="Z47" s="813"/>
      <c r="AA47" s="765"/>
      <c r="AB47" s="765"/>
      <c r="AC47" s="765"/>
      <c r="AD47" s="765"/>
      <c r="AE47" s="766"/>
      <c r="AF47" s="813"/>
      <c r="AG47" s="765"/>
      <c r="AH47" s="765"/>
      <c r="AI47" s="765"/>
      <c r="AJ47" s="766"/>
      <c r="AK47" s="813" t="s">
        <v>479</v>
      </c>
      <c r="AL47" s="765"/>
      <c r="AM47" s="765"/>
      <c r="AN47" s="765"/>
      <c r="AO47" s="765"/>
      <c r="AP47" s="766"/>
      <c r="AQ47" s="813" t="s">
        <v>480</v>
      </c>
      <c r="AR47" s="765"/>
      <c r="AS47" s="765"/>
      <c r="AT47" s="765"/>
      <c r="AU47" s="765"/>
      <c r="AV47" s="766"/>
      <c r="AW47" s="813"/>
      <c r="AX47" s="765"/>
      <c r="AY47" s="765"/>
      <c r="AZ47" s="765"/>
      <c r="BA47" s="260"/>
      <c r="BB47" s="260"/>
      <c r="BC47" s="260"/>
      <c r="BD47" s="260"/>
      <c r="BE47" s="260"/>
      <c r="BF47" s="260"/>
    </row>
    <row r="48" spans="1:58" s="194" customFormat="1" ht="11.25" customHeight="1" thickBot="1" x14ac:dyDescent="0.25">
      <c r="A48" s="279"/>
      <c r="B48" s="776">
        <v>1</v>
      </c>
      <c r="C48" s="776"/>
      <c r="D48" s="776"/>
      <c r="E48" s="776"/>
      <c r="F48" s="776"/>
      <c r="G48" s="776"/>
      <c r="H48" s="776"/>
      <c r="I48" s="776"/>
      <c r="J48" s="776"/>
      <c r="K48" s="774">
        <v>2</v>
      </c>
      <c r="L48" s="774"/>
      <c r="M48" s="774"/>
      <c r="N48" s="774"/>
      <c r="O48" s="774"/>
      <c r="P48" s="774"/>
      <c r="Q48" s="774"/>
      <c r="R48" s="774"/>
      <c r="S48" s="774"/>
      <c r="T48" s="774">
        <v>3</v>
      </c>
      <c r="U48" s="774"/>
      <c r="V48" s="774">
        <v>4</v>
      </c>
      <c r="W48" s="774"/>
      <c r="X48" s="774"/>
      <c r="Y48" s="774"/>
      <c r="Z48" s="774">
        <v>5</v>
      </c>
      <c r="AA48" s="774"/>
      <c r="AB48" s="774"/>
      <c r="AC48" s="774"/>
      <c r="AD48" s="774"/>
      <c r="AE48" s="774"/>
      <c r="AF48" s="774">
        <v>6</v>
      </c>
      <c r="AG48" s="774"/>
      <c r="AH48" s="774"/>
      <c r="AI48" s="774"/>
      <c r="AJ48" s="774"/>
      <c r="AK48" s="774">
        <v>7</v>
      </c>
      <c r="AL48" s="774"/>
      <c r="AM48" s="774"/>
      <c r="AN48" s="774"/>
      <c r="AO48" s="774"/>
      <c r="AP48" s="774"/>
      <c r="AQ48" s="774">
        <v>8</v>
      </c>
      <c r="AR48" s="774"/>
      <c r="AS48" s="774"/>
      <c r="AT48" s="774"/>
      <c r="AU48" s="774"/>
      <c r="AV48" s="774"/>
      <c r="AW48" s="775">
        <v>9</v>
      </c>
      <c r="AX48" s="776"/>
      <c r="AY48" s="776"/>
      <c r="AZ48" s="776"/>
      <c r="BA48" s="260"/>
      <c r="BB48" s="260"/>
      <c r="BC48" s="260"/>
      <c r="BD48" s="260"/>
      <c r="BE48" s="260"/>
      <c r="BF48" s="260"/>
    </row>
    <row r="49" spans="1:58" s="194" customFormat="1" ht="11.25" customHeight="1" x14ac:dyDescent="0.2">
      <c r="A49" s="279"/>
      <c r="B49" s="752" t="s">
        <v>939</v>
      </c>
      <c r="C49" s="752"/>
      <c r="D49" s="752"/>
      <c r="E49" s="752"/>
      <c r="F49" s="752"/>
      <c r="G49" s="752"/>
      <c r="H49" s="752"/>
      <c r="I49" s="752"/>
      <c r="J49" s="764"/>
      <c r="K49" s="728" t="s">
        <v>940</v>
      </c>
      <c r="L49" s="728"/>
      <c r="M49" s="728"/>
      <c r="N49" s="728"/>
      <c r="O49" s="728"/>
      <c r="P49" s="728"/>
      <c r="Q49" s="728"/>
      <c r="R49" s="728"/>
      <c r="S49" s="728"/>
      <c r="T49" s="767" t="s">
        <v>21</v>
      </c>
      <c r="U49" s="768"/>
      <c r="V49" s="769">
        <v>1</v>
      </c>
      <c r="W49" s="769"/>
      <c r="X49" s="769"/>
      <c r="Y49" s="769"/>
      <c r="Z49" s="769">
        <v>53081</v>
      </c>
      <c r="AA49" s="769"/>
      <c r="AB49" s="769"/>
      <c r="AC49" s="769"/>
      <c r="AD49" s="769"/>
      <c r="AE49" s="769"/>
      <c r="AF49" s="769">
        <v>37915</v>
      </c>
      <c r="AG49" s="769"/>
      <c r="AH49" s="769"/>
      <c r="AI49" s="769"/>
      <c r="AJ49" s="769"/>
      <c r="AK49" s="769">
        <v>15166</v>
      </c>
      <c r="AL49" s="769"/>
      <c r="AM49" s="769"/>
      <c r="AN49" s="769"/>
      <c r="AO49" s="769"/>
      <c r="AP49" s="769"/>
      <c r="AQ49" s="769">
        <v>0</v>
      </c>
      <c r="AR49" s="769"/>
      <c r="AS49" s="769"/>
      <c r="AT49" s="769"/>
      <c r="AU49" s="769"/>
      <c r="AV49" s="769"/>
      <c r="AW49" s="769">
        <f>Z49*12</f>
        <v>636972</v>
      </c>
      <c r="AX49" s="769"/>
      <c r="AY49" s="769"/>
      <c r="AZ49" s="770"/>
      <c r="BA49" s="260"/>
      <c r="BB49" s="260"/>
      <c r="BC49" s="260"/>
      <c r="BD49" s="260"/>
      <c r="BE49" s="260"/>
      <c r="BF49" s="260"/>
    </row>
    <row r="50" spans="1:58" s="194" customFormat="1" ht="11.25" customHeight="1" x14ac:dyDescent="0.2">
      <c r="A50" s="279"/>
      <c r="B50" s="765"/>
      <c r="C50" s="765"/>
      <c r="D50" s="765"/>
      <c r="E50" s="765"/>
      <c r="F50" s="765"/>
      <c r="G50" s="765"/>
      <c r="H50" s="765"/>
      <c r="I50" s="765"/>
      <c r="J50" s="766"/>
      <c r="K50" s="728"/>
      <c r="L50" s="728"/>
      <c r="M50" s="728"/>
      <c r="N50" s="728"/>
      <c r="O50" s="728"/>
      <c r="P50" s="728"/>
      <c r="Q50" s="728"/>
      <c r="R50" s="728"/>
      <c r="S50" s="728"/>
      <c r="T50" s="730"/>
      <c r="U50" s="731"/>
      <c r="V50" s="728"/>
      <c r="W50" s="728"/>
      <c r="X50" s="728"/>
      <c r="Y50" s="728"/>
      <c r="Z50" s="728"/>
      <c r="AA50" s="728"/>
      <c r="AB50" s="728"/>
      <c r="AC50" s="728"/>
      <c r="AD50" s="728"/>
      <c r="AE50" s="728"/>
      <c r="AF50" s="728"/>
      <c r="AG50" s="728"/>
      <c r="AH50" s="728"/>
      <c r="AI50" s="728"/>
      <c r="AJ50" s="728"/>
      <c r="AK50" s="728"/>
      <c r="AL50" s="728"/>
      <c r="AM50" s="728"/>
      <c r="AN50" s="728"/>
      <c r="AO50" s="728"/>
      <c r="AP50" s="728"/>
      <c r="AQ50" s="728"/>
      <c r="AR50" s="728"/>
      <c r="AS50" s="728"/>
      <c r="AT50" s="728"/>
      <c r="AU50" s="728"/>
      <c r="AV50" s="728"/>
      <c r="AW50" s="728"/>
      <c r="AX50" s="728"/>
      <c r="AY50" s="728"/>
      <c r="AZ50" s="729"/>
      <c r="BA50" s="260"/>
      <c r="BB50" s="260"/>
      <c r="BC50" s="260"/>
      <c r="BD50" s="260"/>
      <c r="BE50" s="260"/>
      <c r="BF50" s="260"/>
    </row>
    <row r="51" spans="1:58" s="194" customFormat="1" ht="11.25" customHeight="1" x14ac:dyDescent="0.2">
      <c r="A51" s="279"/>
      <c r="B51" s="752" t="s">
        <v>941</v>
      </c>
      <c r="C51" s="752"/>
      <c r="D51" s="752"/>
      <c r="E51" s="752"/>
      <c r="F51" s="752"/>
      <c r="G51" s="752"/>
      <c r="H51" s="752"/>
      <c r="I51" s="752"/>
      <c r="J51" s="764"/>
      <c r="K51" s="728" t="s">
        <v>942</v>
      </c>
      <c r="L51" s="728"/>
      <c r="M51" s="728"/>
      <c r="N51" s="728"/>
      <c r="O51" s="728"/>
      <c r="P51" s="728"/>
      <c r="Q51" s="728"/>
      <c r="R51" s="728"/>
      <c r="S51" s="728"/>
      <c r="T51" s="730"/>
      <c r="U51" s="731"/>
      <c r="V51" s="728">
        <v>1</v>
      </c>
      <c r="W51" s="728"/>
      <c r="X51" s="728"/>
      <c r="Y51" s="728"/>
      <c r="Z51" s="728">
        <v>42466.2</v>
      </c>
      <c r="AA51" s="728"/>
      <c r="AB51" s="728"/>
      <c r="AC51" s="728"/>
      <c r="AD51" s="728"/>
      <c r="AE51" s="728"/>
      <c r="AF51" s="728">
        <v>30333</v>
      </c>
      <c r="AG51" s="728"/>
      <c r="AH51" s="728"/>
      <c r="AI51" s="728"/>
      <c r="AJ51" s="728"/>
      <c r="AK51" s="728">
        <v>12133.2</v>
      </c>
      <c r="AL51" s="728"/>
      <c r="AM51" s="728"/>
      <c r="AN51" s="728"/>
      <c r="AO51" s="728"/>
      <c r="AP51" s="728"/>
      <c r="AQ51" s="728">
        <f>Z51-AF51-AK51</f>
        <v>0</v>
      </c>
      <c r="AR51" s="728"/>
      <c r="AS51" s="728"/>
      <c r="AT51" s="728"/>
      <c r="AU51" s="728"/>
      <c r="AV51" s="728"/>
      <c r="AW51" s="728">
        <f>Z51*12</f>
        <v>509594.39999999997</v>
      </c>
      <c r="AX51" s="728"/>
      <c r="AY51" s="728"/>
      <c r="AZ51" s="729"/>
      <c r="BA51" s="260"/>
      <c r="BB51" s="260"/>
      <c r="BC51" s="260"/>
      <c r="BD51" s="260"/>
      <c r="BE51" s="260"/>
      <c r="BF51" s="260"/>
    </row>
    <row r="52" spans="1:58" s="194" customFormat="1" ht="11.25" customHeight="1" x14ac:dyDescent="0.2">
      <c r="A52" s="279"/>
      <c r="B52" s="732"/>
      <c r="C52" s="732"/>
      <c r="D52" s="732"/>
      <c r="E52" s="732"/>
      <c r="F52" s="732"/>
      <c r="G52" s="732"/>
      <c r="H52" s="732"/>
      <c r="I52" s="732"/>
      <c r="J52" s="733"/>
      <c r="K52" s="728" t="s">
        <v>1043</v>
      </c>
      <c r="L52" s="728"/>
      <c r="M52" s="728"/>
      <c r="N52" s="728"/>
      <c r="O52" s="728"/>
      <c r="P52" s="728"/>
      <c r="Q52" s="728"/>
      <c r="R52" s="728"/>
      <c r="S52" s="728"/>
      <c r="T52" s="730"/>
      <c r="U52" s="731"/>
      <c r="V52" s="728">
        <v>1</v>
      </c>
      <c r="W52" s="728"/>
      <c r="X52" s="728"/>
      <c r="Y52" s="728"/>
      <c r="Z52" s="728">
        <v>39165</v>
      </c>
      <c r="AA52" s="728"/>
      <c r="AB52" s="728"/>
      <c r="AC52" s="728"/>
      <c r="AD52" s="728"/>
      <c r="AE52" s="728"/>
      <c r="AF52" s="728">
        <v>10285</v>
      </c>
      <c r="AG52" s="728"/>
      <c r="AH52" s="728"/>
      <c r="AI52" s="728"/>
      <c r="AJ52" s="728"/>
      <c r="AK52" s="728">
        <v>11190</v>
      </c>
      <c r="AL52" s="728"/>
      <c r="AM52" s="728"/>
      <c r="AN52" s="728"/>
      <c r="AO52" s="728"/>
      <c r="AP52" s="728"/>
      <c r="AQ52" s="728">
        <f>Z52-AF52-AK52</f>
        <v>17690</v>
      </c>
      <c r="AR52" s="728"/>
      <c r="AS52" s="728"/>
      <c r="AT52" s="728"/>
      <c r="AU52" s="728"/>
      <c r="AV52" s="728"/>
      <c r="AW52" s="728">
        <f>Z52*12*V52</f>
        <v>469980</v>
      </c>
      <c r="AX52" s="728"/>
      <c r="AY52" s="728"/>
      <c r="AZ52" s="729"/>
      <c r="BA52" s="260"/>
      <c r="BB52" s="260"/>
      <c r="BC52" s="260"/>
      <c r="BD52" s="260"/>
      <c r="BE52" s="260"/>
      <c r="BF52" s="260"/>
    </row>
    <row r="53" spans="1:58" s="194" customFormat="1" ht="11.25" customHeight="1" x14ac:dyDescent="0.2">
      <c r="A53" s="279"/>
      <c r="B53" s="732"/>
      <c r="C53" s="732"/>
      <c r="D53" s="732"/>
      <c r="E53" s="732"/>
      <c r="F53" s="732"/>
      <c r="G53" s="732"/>
      <c r="H53" s="732"/>
      <c r="I53" s="732"/>
      <c r="J53" s="733"/>
      <c r="K53" s="728" t="s">
        <v>1044</v>
      </c>
      <c r="L53" s="728"/>
      <c r="M53" s="728"/>
      <c r="N53" s="728"/>
      <c r="O53" s="728"/>
      <c r="P53" s="728"/>
      <c r="Q53" s="728"/>
      <c r="R53" s="728"/>
      <c r="S53" s="728"/>
      <c r="T53" s="730"/>
      <c r="U53" s="731"/>
      <c r="V53" s="728">
        <v>1</v>
      </c>
      <c r="W53" s="728"/>
      <c r="X53" s="728"/>
      <c r="Y53" s="728"/>
      <c r="Z53" s="728">
        <v>27934</v>
      </c>
      <c r="AA53" s="728"/>
      <c r="AB53" s="728"/>
      <c r="AC53" s="728"/>
      <c r="AD53" s="728"/>
      <c r="AE53" s="728"/>
      <c r="AF53" s="728">
        <v>10285</v>
      </c>
      <c r="AG53" s="728"/>
      <c r="AH53" s="728"/>
      <c r="AI53" s="728"/>
      <c r="AJ53" s="728"/>
      <c r="AK53" s="728">
        <v>7981.16</v>
      </c>
      <c r="AL53" s="728"/>
      <c r="AM53" s="728"/>
      <c r="AN53" s="728"/>
      <c r="AO53" s="728"/>
      <c r="AP53" s="728"/>
      <c r="AQ53" s="728">
        <f t="shared" ref="AQ53:AQ56" si="3">Z53-AF53-AK53</f>
        <v>9667.84</v>
      </c>
      <c r="AR53" s="728"/>
      <c r="AS53" s="728"/>
      <c r="AT53" s="728"/>
      <c r="AU53" s="728"/>
      <c r="AV53" s="728"/>
      <c r="AW53" s="728">
        <f t="shared" ref="AW53:AW59" si="4">Z53*12*V53</f>
        <v>335208</v>
      </c>
      <c r="AX53" s="728"/>
      <c r="AY53" s="728"/>
      <c r="AZ53" s="729"/>
      <c r="BA53" s="260"/>
      <c r="BB53" s="260"/>
      <c r="BC53" s="260"/>
      <c r="BD53" s="260"/>
      <c r="BE53" s="260"/>
      <c r="BF53" s="260"/>
    </row>
    <row r="54" spans="1:58" s="194" customFormat="1" ht="11.25" customHeight="1" x14ac:dyDescent="0.2">
      <c r="A54" s="279"/>
      <c r="B54" s="732"/>
      <c r="C54" s="732"/>
      <c r="D54" s="732"/>
      <c r="E54" s="732"/>
      <c r="F54" s="732"/>
      <c r="G54" s="732"/>
      <c r="H54" s="732"/>
      <c r="I54" s="732"/>
      <c r="J54" s="733"/>
      <c r="K54" s="728" t="s">
        <v>1045</v>
      </c>
      <c r="L54" s="728"/>
      <c r="M54" s="728"/>
      <c r="N54" s="728"/>
      <c r="O54" s="728"/>
      <c r="P54" s="728"/>
      <c r="Q54" s="728"/>
      <c r="R54" s="728"/>
      <c r="S54" s="728"/>
      <c r="T54" s="730"/>
      <c r="U54" s="731"/>
      <c r="V54" s="728">
        <v>1</v>
      </c>
      <c r="W54" s="728"/>
      <c r="X54" s="728"/>
      <c r="Y54" s="728"/>
      <c r="Z54" s="728">
        <v>23326.38</v>
      </c>
      <c r="AA54" s="728"/>
      <c r="AB54" s="728"/>
      <c r="AC54" s="728"/>
      <c r="AD54" s="728"/>
      <c r="AE54" s="728"/>
      <c r="AF54" s="728">
        <v>10285</v>
      </c>
      <c r="AG54" s="728"/>
      <c r="AH54" s="728"/>
      <c r="AI54" s="728"/>
      <c r="AJ54" s="728"/>
      <c r="AK54" s="728">
        <v>6664.68</v>
      </c>
      <c r="AL54" s="728"/>
      <c r="AM54" s="728"/>
      <c r="AN54" s="728"/>
      <c r="AO54" s="728"/>
      <c r="AP54" s="728"/>
      <c r="AQ54" s="728">
        <f t="shared" si="3"/>
        <v>6376.7000000000007</v>
      </c>
      <c r="AR54" s="728"/>
      <c r="AS54" s="728"/>
      <c r="AT54" s="728"/>
      <c r="AU54" s="728"/>
      <c r="AV54" s="728"/>
      <c r="AW54" s="728">
        <f>Z54*12*V54</f>
        <v>279916.56</v>
      </c>
      <c r="AX54" s="728"/>
      <c r="AY54" s="728"/>
      <c r="AZ54" s="729"/>
      <c r="BA54" s="260"/>
      <c r="BB54" s="260"/>
      <c r="BC54" s="260"/>
      <c r="BD54" s="260"/>
      <c r="BE54" s="260"/>
      <c r="BF54" s="260"/>
    </row>
    <row r="55" spans="1:58" s="194" customFormat="1" ht="45" customHeight="1" x14ac:dyDescent="0.2">
      <c r="A55" s="279"/>
      <c r="B55" s="732"/>
      <c r="C55" s="732"/>
      <c r="D55" s="732"/>
      <c r="E55" s="732"/>
      <c r="F55" s="732"/>
      <c r="G55" s="732"/>
      <c r="H55" s="732"/>
      <c r="I55" s="732"/>
      <c r="J55" s="733"/>
      <c r="K55" s="728" t="s">
        <v>1017</v>
      </c>
      <c r="L55" s="728"/>
      <c r="M55" s="728"/>
      <c r="N55" s="728"/>
      <c r="O55" s="728"/>
      <c r="P55" s="728"/>
      <c r="Q55" s="728"/>
      <c r="R55" s="728"/>
      <c r="S55" s="728"/>
      <c r="T55" s="730"/>
      <c r="U55" s="731"/>
      <c r="V55" s="728">
        <v>1</v>
      </c>
      <c r="W55" s="728"/>
      <c r="X55" s="728"/>
      <c r="Y55" s="728"/>
      <c r="Z55" s="728">
        <v>26375.78</v>
      </c>
      <c r="AA55" s="728"/>
      <c r="AB55" s="728"/>
      <c r="AC55" s="728"/>
      <c r="AD55" s="728"/>
      <c r="AE55" s="728"/>
      <c r="AF55" s="728">
        <v>6452</v>
      </c>
      <c r="AG55" s="728"/>
      <c r="AH55" s="728"/>
      <c r="AI55" s="728"/>
      <c r="AJ55" s="728"/>
      <c r="AK55" s="728">
        <v>7535.94</v>
      </c>
      <c r="AL55" s="728"/>
      <c r="AM55" s="728"/>
      <c r="AN55" s="728"/>
      <c r="AO55" s="728"/>
      <c r="AP55" s="728"/>
      <c r="AQ55" s="728">
        <f t="shared" si="3"/>
        <v>12387.84</v>
      </c>
      <c r="AR55" s="728"/>
      <c r="AS55" s="728"/>
      <c r="AT55" s="728"/>
      <c r="AU55" s="728"/>
      <c r="AV55" s="728"/>
      <c r="AW55" s="728">
        <f t="shared" si="4"/>
        <v>316509.36</v>
      </c>
      <c r="AX55" s="728"/>
      <c r="AY55" s="728"/>
      <c r="AZ55" s="729"/>
      <c r="BA55" s="260"/>
      <c r="BB55" s="260"/>
      <c r="BC55" s="260"/>
      <c r="BD55" s="260"/>
      <c r="BE55" s="260"/>
      <c r="BF55" s="260"/>
    </row>
    <row r="56" spans="1:58" s="194" customFormat="1" ht="59.25" customHeight="1" x14ac:dyDescent="0.2">
      <c r="A56" s="279"/>
      <c r="B56" s="732"/>
      <c r="C56" s="732"/>
      <c r="D56" s="732"/>
      <c r="E56" s="732"/>
      <c r="F56" s="732"/>
      <c r="G56" s="732"/>
      <c r="H56" s="732"/>
      <c r="I56" s="732"/>
      <c r="J56" s="733"/>
      <c r="K56" s="728" t="s">
        <v>1018</v>
      </c>
      <c r="L56" s="728"/>
      <c r="M56" s="728"/>
      <c r="N56" s="728"/>
      <c r="O56" s="728"/>
      <c r="P56" s="728"/>
      <c r="Q56" s="728"/>
      <c r="R56" s="728"/>
      <c r="S56" s="728"/>
      <c r="T56" s="730"/>
      <c r="U56" s="731"/>
      <c r="V56" s="728">
        <f>12+0.5+0.5+0.4</f>
        <v>13.4</v>
      </c>
      <c r="W56" s="728"/>
      <c r="X56" s="728"/>
      <c r="Y56" s="728"/>
      <c r="Z56" s="728">
        <v>31041.82</v>
      </c>
      <c r="AA56" s="728"/>
      <c r="AB56" s="728"/>
      <c r="AC56" s="728"/>
      <c r="AD56" s="728"/>
      <c r="AE56" s="728"/>
      <c r="AF56" s="728">
        <v>6452</v>
      </c>
      <c r="AG56" s="728"/>
      <c r="AH56" s="728"/>
      <c r="AI56" s="728"/>
      <c r="AJ56" s="728"/>
      <c r="AK56" s="728">
        <f>Z56*0.3</f>
        <v>9312.5460000000003</v>
      </c>
      <c r="AL56" s="728"/>
      <c r="AM56" s="728"/>
      <c r="AN56" s="728"/>
      <c r="AO56" s="728"/>
      <c r="AP56" s="728"/>
      <c r="AQ56" s="728">
        <f t="shared" si="3"/>
        <v>15277.273999999999</v>
      </c>
      <c r="AR56" s="728"/>
      <c r="AS56" s="728"/>
      <c r="AT56" s="728"/>
      <c r="AU56" s="728"/>
      <c r="AV56" s="728"/>
      <c r="AW56" s="728">
        <f t="shared" si="4"/>
        <v>4991524.6559999995</v>
      </c>
      <c r="AX56" s="728"/>
      <c r="AY56" s="728"/>
      <c r="AZ56" s="729"/>
      <c r="BA56" s="260"/>
      <c r="BB56" s="260"/>
      <c r="BC56" s="260"/>
      <c r="BD56" s="260"/>
      <c r="BE56" s="260"/>
      <c r="BF56" s="260"/>
    </row>
    <row r="57" spans="1:58" s="194" customFormat="1" ht="78.75" customHeight="1" x14ac:dyDescent="0.2">
      <c r="A57" s="279"/>
      <c r="B57" s="765"/>
      <c r="C57" s="765"/>
      <c r="D57" s="765"/>
      <c r="E57" s="765"/>
      <c r="F57" s="765"/>
      <c r="G57" s="765"/>
      <c r="H57" s="765"/>
      <c r="I57" s="765"/>
      <c r="J57" s="766"/>
      <c r="K57" s="728" t="s">
        <v>1019</v>
      </c>
      <c r="L57" s="728"/>
      <c r="M57" s="728"/>
      <c r="N57" s="728"/>
      <c r="O57" s="728"/>
      <c r="P57" s="728"/>
      <c r="Q57" s="728"/>
      <c r="R57" s="728"/>
      <c r="S57" s="728"/>
      <c r="T57" s="730"/>
      <c r="U57" s="731"/>
      <c r="V57" s="728">
        <v>11</v>
      </c>
      <c r="W57" s="728"/>
      <c r="X57" s="728"/>
      <c r="Y57" s="728"/>
      <c r="Z57" s="728">
        <f>25752</f>
        <v>25752</v>
      </c>
      <c r="AA57" s="728"/>
      <c r="AB57" s="728"/>
      <c r="AC57" s="728"/>
      <c r="AD57" s="728"/>
      <c r="AE57" s="728"/>
      <c r="AF57" s="728">
        <v>6452</v>
      </c>
      <c r="AG57" s="728"/>
      <c r="AH57" s="728"/>
      <c r="AI57" s="728"/>
      <c r="AJ57" s="728"/>
      <c r="AK57" s="728">
        <v>7357.63</v>
      </c>
      <c r="AL57" s="728"/>
      <c r="AM57" s="728"/>
      <c r="AN57" s="728"/>
      <c r="AO57" s="728"/>
      <c r="AP57" s="728"/>
      <c r="AQ57" s="728">
        <f>Z57-AF57-AK57</f>
        <v>11942.369999999999</v>
      </c>
      <c r="AR57" s="728"/>
      <c r="AS57" s="728"/>
      <c r="AT57" s="728"/>
      <c r="AU57" s="728"/>
      <c r="AV57" s="728"/>
      <c r="AW57" s="728">
        <f t="shared" si="4"/>
        <v>3399264</v>
      </c>
      <c r="AX57" s="728"/>
      <c r="AY57" s="728"/>
      <c r="AZ57" s="729"/>
      <c r="BA57" s="260"/>
      <c r="BB57" s="260"/>
      <c r="BC57" s="260"/>
      <c r="BD57" s="260"/>
      <c r="BE57" s="260"/>
      <c r="BF57" s="260"/>
    </row>
    <row r="58" spans="1:58" s="194" customFormat="1" ht="11.25" customHeight="1" x14ac:dyDescent="0.2">
      <c r="A58" s="771" t="s">
        <v>1032</v>
      </c>
      <c r="B58" s="755"/>
      <c r="C58" s="755"/>
      <c r="D58" s="755"/>
      <c r="E58" s="755"/>
      <c r="F58" s="755"/>
      <c r="G58" s="755"/>
      <c r="H58" s="755"/>
      <c r="I58" s="755"/>
      <c r="J58" s="756"/>
      <c r="K58" s="728" t="s">
        <v>1030</v>
      </c>
      <c r="L58" s="728"/>
      <c r="M58" s="728"/>
      <c r="N58" s="728"/>
      <c r="O58" s="728"/>
      <c r="P58" s="728"/>
      <c r="Q58" s="728"/>
      <c r="R58" s="728"/>
      <c r="S58" s="728"/>
      <c r="T58" s="730"/>
      <c r="U58" s="731"/>
      <c r="V58" s="728">
        <f>1+1+1+1+0.5+0.5+0.5+0.5</f>
        <v>6</v>
      </c>
      <c r="W58" s="728"/>
      <c r="X58" s="728"/>
      <c r="Y58" s="728"/>
      <c r="Z58" s="728">
        <v>22946.799999999999</v>
      </c>
      <c r="AA58" s="728"/>
      <c r="AB58" s="728"/>
      <c r="AC58" s="728"/>
      <c r="AD58" s="728"/>
      <c r="AE58" s="728"/>
      <c r="AF58" s="728">
        <v>5866</v>
      </c>
      <c r="AG58" s="728"/>
      <c r="AH58" s="728"/>
      <c r="AI58" s="728"/>
      <c r="AJ58" s="728"/>
      <c r="AK58" s="728">
        <v>8779.4</v>
      </c>
      <c r="AL58" s="728"/>
      <c r="AM58" s="728"/>
      <c r="AN58" s="728"/>
      <c r="AO58" s="728"/>
      <c r="AP58" s="728"/>
      <c r="AQ58" s="728">
        <v>8584.4699999999993</v>
      </c>
      <c r="AR58" s="728"/>
      <c r="AS58" s="728"/>
      <c r="AT58" s="728"/>
      <c r="AU58" s="728"/>
      <c r="AV58" s="728"/>
      <c r="AW58" s="728">
        <f t="shared" si="4"/>
        <v>1652169.5999999999</v>
      </c>
      <c r="AX58" s="728"/>
      <c r="AY58" s="728"/>
      <c r="AZ58" s="729"/>
      <c r="BA58" s="260"/>
      <c r="BB58" s="260"/>
      <c r="BC58" s="260"/>
      <c r="BD58" s="260"/>
      <c r="BE58" s="260"/>
      <c r="BF58" s="260"/>
    </row>
    <row r="59" spans="1:58" s="194" customFormat="1" ht="11.25" customHeight="1" x14ac:dyDescent="0.2">
      <c r="A59" s="772"/>
      <c r="B59" s="772"/>
      <c r="C59" s="772"/>
      <c r="D59" s="772"/>
      <c r="E59" s="772"/>
      <c r="F59" s="772"/>
      <c r="G59" s="772"/>
      <c r="H59" s="772"/>
      <c r="I59" s="772"/>
      <c r="J59" s="773"/>
      <c r="K59" s="760" t="s">
        <v>1031</v>
      </c>
      <c r="L59" s="760"/>
      <c r="M59" s="760"/>
      <c r="N59" s="760"/>
      <c r="O59" s="760"/>
      <c r="P59" s="760"/>
      <c r="Q59" s="760"/>
      <c r="R59" s="760"/>
      <c r="S59" s="760"/>
      <c r="T59" s="761"/>
      <c r="U59" s="762"/>
      <c r="V59" s="760">
        <v>1</v>
      </c>
      <c r="W59" s="760"/>
      <c r="X59" s="760"/>
      <c r="Y59" s="760"/>
      <c r="Z59" s="728">
        <v>25951</v>
      </c>
      <c r="AA59" s="728"/>
      <c r="AB59" s="728"/>
      <c r="AC59" s="728"/>
      <c r="AD59" s="728"/>
      <c r="AE59" s="728"/>
      <c r="AF59" s="728">
        <v>5866</v>
      </c>
      <c r="AG59" s="728"/>
      <c r="AH59" s="728"/>
      <c r="AI59" s="728"/>
      <c r="AJ59" s="728"/>
      <c r="AK59" s="728">
        <v>7414.62</v>
      </c>
      <c r="AL59" s="728"/>
      <c r="AM59" s="728"/>
      <c r="AN59" s="728"/>
      <c r="AO59" s="728"/>
      <c r="AP59" s="728"/>
      <c r="AQ59" s="760">
        <f t="shared" ref="AQ59:AQ81" si="5">Z59-AF59-AK59</f>
        <v>12670.380000000001</v>
      </c>
      <c r="AR59" s="760"/>
      <c r="AS59" s="760"/>
      <c r="AT59" s="760"/>
      <c r="AU59" s="760"/>
      <c r="AV59" s="760"/>
      <c r="AW59" s="760">
        <f t="shared" si="4"/>
        <v>311412</v>
      </c>
      <c r="AX59" s="760"/>
      <c r="AY59" s="760"/>
      <c r="AZ59" s="763"/>
      <c r="BA59" s="260"/>
      <c r="BB59" s="260"/>
      <c r="BC59" s="260"/>
      <c r="BD59" s="260"/>
      <c r="BE59" s="260"/>
      <c r="BF59" s="260"/>
    </row>
    <row r="60" spans="1:58" s="194" customFormat="1" ht="11.25" customHeight="1" x14ac:dyDescent="0.2">
      <c r="A60" s="752" t="s">
        <v>1035</v>
      </c>
      <c r="B60" s="753"/>
      <c r="C60" s="753"/>
      <c r="D60" s="753"/>
      <c r="E60" s="753"/>
      <c r="F60" s="753"/>
      <c r="G60" s="753"/>
      <c r="H60" s="753"/>
      <c r="I60" s="753"/>
      <c r="J60" s="754"/>
      <c r="K60" s="728" t="s">
        <v>1026</v>
      </c>
      <c r="L60" s="728"/>
      <c r="M60" s="728"/>
      <c r="N60" s="728"/>
      <c r="O60" s="728"/>
      <c r="P60" s="728"/>
      <c r="Q60" s="728"/>
      <c r="R60" s="728"/>
      <c r="S60" s="728"/>
      <c r="T60" s="731"/>
      <c r="U60" s="731"/>
      <c r="V60" s="728">
        <v>0.75</v>
      </c>
      <c r="W60" s="728"/>
      <c r="X60" s="728"/>
      <c r="Y60" s="728"/>
      <c r="Z60" s="728">
        <v>19160.96</v>
      </c>
      <c r="AA60" s="728"/>
      <c r="AB60" s="728"/>
      <c r="AC60" s="728"/>
      <c r="AD60" s="728"/>
      <c r="AE60" s="728"/>
      <c r="AF60" s="728">
        <v>4888</v>
      </c>
      <c r="AG60" s="728"/>
      <c r="AH60" s="728"/>
      <c r="AI60" s="728"/>
      <c r="AJ60" s="728"/>
      <c r="AK60" s="728">
        <v>5474.56</v>
      </c>
      <c r="AL60" s="728"/>
      <c r="AM60" s="728"/>
      <c r="AN60" s="728"/>
      <c r="AO60" s="728"/>
      <c r="AP60" s="728"/>
      <c r="AQ60" s="728">
        <f t="shared" si="5"/>
        <v>8798.3999999999978</v>
      </c>
      <c r="AR60" s="728"/>
      <c r="AS60" s="728"/>
      <c r="AT60" s="728"/>
      <c r="AU60" s="728"/>
      <c r="AV60" s="728"/>
      <c r="AW60" s="728">
        <f>Z60*12*V60</f>
        <v>172448.63999999998</v>
      </c>
      <c r="AX60" s="728"/>
      <c r="AY60" s="728"/>
      <c r="AZ60" s="728"/>
      <c r="BA60" s="260"/>
      <c r="BB60" s="260"/>
      <c r="BC60" s="260"/>
      <c r="BD60" s="260"/>
      <c r="BE60" s="260"/>
      <c r="BF60" s="260"/>
    </row>
    <row r="61" spans="1:58" s="194" customFormat="1" ht="11.25" customHeight="1" x14ac:dyDescent="0.2">
      <c r="A61" s="755"/>
      <c r="B61" s="755"/>
      <c r="C61" s="755"/>
      <c r="D61" s="755"/>
      <c r="E61" s="755"/>
      <c r="F61" s="755"/>
      <c r="G61" s="755"/>
      <c r="H61" s="755"/>
      <c r="I61" s="755"/>
      <c r="J61" s="756"/>
      <c r="K61" s="751" t="s">
        <v>944</v>
      </c>
      <c r="L61" s="751"/>
      <c r="M61" s="751"/>
      <c r="N61" s="751"/>
      <c r="O61" s="751"/>
      <c r="P61" s="751"/>
      <c r="Q61" s="751"/>
      <c r="R61" s="751"/>
      <c r="S61" s="751"/>
      <c r="T61" s="757"/>
      <c r="U61" s="758"/>
      <c r="V61" s="751">
        <f>1.75+2.25+2.5</f>
        <v>6.5</v>
      </c>
      <c r="W61" s="751"/>
      <c r="X61" s="751"/>
      <c r="Y61" s="751"/>
      <c r="Z61" s="728">
        <v>23496.9</v>
      </c>
      <c r="AA61" s="728"/>
      <c r="AB61" s="728"/>
      <c r="AC61" s="728"/>
      <c r="AD61" s="728"/>
      <c r="AE61" s="728"/>
      <c r="AF61" s="728">
        <v>5866</v>
      </c>
      <c r="AG61" s="728"/>
      <c r="AH61" s="728"/>
      <c r="AI61" s="728"/>
      <c r="AJ61" s="728"/>
      <c r="AK61" s="751">
        <v>3093.6</v>
      </c>
      <c r="AL61" s="751"/>
      <c r="AM61" s="751"/>
      <c r="AN61" s="751"/>
      <c r="AO61" s="751"/>
      <c r="AP61" s="751"/>
      <c r="AQ61" s="751">
        <f t="shared" si="5"/>
        <v>14537.300000000001</v>
      </c>
      <c r="AR61" s="751"/>
      <c r="AS61" s="751"/>
      <c r="AT61" s="751"/>
      <c r="AU61" s="751"/>
      <c r="AV61" s="751"/>
      <c r="AW61" s="751">
        <f t="shared" ref="AW61:AW75" si="6">Z61*12*V61</f>
        <v>1832758.2000000002</v>
      </c>
      <c r="AX61" s="751"/>
      <c r="AY61" s="751"/>
      <c r="AZ61" s="759"/>
      <c r="BA61" s="260"/>
      <c r="BB61" s="260"/>
      <c r="BC61" s="260"/>
      <c r="BD61" s="260"/>
      <c r="BE61" s="260"/>
      <c r="BF61" s="260"/>
    </row>
    <row r="62" spans="1:58" s="194" customFormat="1" ht="11.25" customHeight="1" x14ac:dyDescent="0.2">
      <c r="A62" s="755"/>
      <c r="B62" s="755"/>
      <c r="C62" s="755"/>
      <c r="D62" s="755"/>
      <c r="E62" s="755"/>
      <c r="F62" s="755"/>
      <c r="G62" s="755"/>
      <c r="H62" s="755"/>
      <c r="I62" s="755"/>
      <c r="J62" s="756"/>
      <c r="K62" s="728" t="s">
        <v>1027</v>
      </c>
      <c r="L62" s="728"/>
      <c r="M62" s="728"/>
      <c r="N62" s="728"/>
      <c r="O62" s="728"/>
      <c r="P62" s="728"/>
      <c r="Q62" s="728"/>
      <c r="R62" s="728"/>
      <c r="S62" s="728"/>
      <c r="T62" s="730"/>
      <c r="U62" s="731"/>
      <c r="V62" s="728">
        <f>1+0.5+1+0.4+0.4+0.4+0.75+0.4+1+1+2+0.75+2</f>
        <v>11.6</v>
      </c>
      <c r="W62" s="728"/>
      <c r="X62" s="728"/>
      <c r="Y62" s="728"/>
      <c r="Z62" s="728">
        <v>25224</v>
      </c>
      <c r="AA62" s="728"/>
      <c r="AB62" s="728"/>
      <c r="AC62" s="728"/>
      <c r="AD62" s="728"/>
      <c r="AE62" s="728"/>
      <c r="AF62" s="728">
        <v>5866</v>
      </c>
      <c r="AG62" s="728"/>
      <c r="AH62" s="728"/>
      <c r="AI62" s="728"/>
      <c r="AJ62" s="728"/>
      <c r="AK62" s="751">
        <v>7896</v>
      </c>
      <c r="AL62" s="751"/>
      <c r="AM62" s="751"/>
      <c r="AN62" s="751"/>
      <c r="AO62" s="751"/>
      <c r="AP62" s="751"/>
      <c r="AQ62" s="728">
        <f t="shared" si="5"/>
        <v>11462</v>
      </c>
      <c r="AR62" s="728"/>
      <c r="AS62" s="728"/>
      <c r="AT62" s="728"/>
      <c r="AU62" s="728"/>
      <c r="AV62" s="728"/>
      <c r="AW62" s="728">
        <f t="shared" si="6"/>
        <v>3511180.8</v>
      </c>
      <c r="AX62" s="728"/>
      <c r="AY62" s="728"/>
      <c r="AZ62" s="729"/>
      <c r="BA62" s="260"/>
      <c r="BB62" s="260"/>
      <c r="BC62" s="260"/>
      <c r="BD62" s="260"/>
      <c r="BE62" s="260"/>
      <c r="BF62" s="260"/>
    </row>
    <row r="63" spans="1:58" s="194" customFormat="1" ht="11.25" customHeight="1" x14ac:dyDescent="0.2">
      <c r="A63" s="755"/>
      <c r="B63" s="755"/>
      <c r="C63" s="755"/>
      <c r="D63" s="755"/>
      <c r="E63" s="755"/>
      <c r="F63" s="755"/>
      <c r="G63" s="755"/>
      <c r="H63" s="755"/>
      <c r="I63" s="755"/>
      <c r="J63" s="756"/>
      <c r="K63" s="728" t="s">
        <v>1020</v>
      </c>
      <c r="L63" s="728"/>
      <c r="M63" s="728"/>
      <c r="N63" s="728"/>
      <c r="O63" s="728"/>
      <c r="P63" s="728"/>
      <c r="Q63" s="728"/>
      <c r="R63" s="728"/>
      <c r="S63" s="728"/>
      <c r="T63" s="730"/>
      <c r="U63" s="731"/>
      <c r="V63" s="728">
        <f>0.4+1</f>
        <v>1.4</v>
      </c>
      <c r="W63" s="728"/>
      <c r="X63" s="728"/>
      <c r="Y63" s="728"/>
      <c r="Z63" s="728">
        <v>21434</v>
      </c>
      <c r="AA63" s="728"/>
      <c r="AB63" s="728"/>
      <c r="AC63" s="728"/>
      <c r="AD63" s="728"/>
      <c r="AE63" s="728"/>
      <c r="AF63" s="728">
        <v>5866</v>
      </c>
      <c r="AG63" s="728"/>
      <c r="AH63" s="728"/>
      <c r="AI63" s="728"/>
      <c r="AJ63" s="728"/>
      <c r="AK63" s="751">
        <v>7896</v>
      </c>
      <c r="AL63" s="751"/>
      <c r="AM63" s="751"/>
      <c r="AN63" s="751"/>
      <c r="AO63" s="751"/>
      <c r="AP63" s="751"/>
      <c r="AQ63" s="728">
        <f t="shared" si="5"/>
        <v>7672</v>
      </c>
      <c r="AR63" s="728"/>
      <c r="AS63" s="728"/>
      <c r="AT63" s="728"/>
      <c r="AU63" s="728"/>
      <c r="AV63" s="728"/>
      <c r="AW63" s="728">
        <f t="shared" si="6"/>
        <v>360091.19999999995</v>
      </c>
      <c r="AX63" s="728"/>
      <c r="AY63" s="728"/>
      <c r="AZ63" s="729"/>
      <c r="BA63" s="260"/>
      <c r="BB63" s="260"/>
      <c r="BC63" s="260"/>
      <c r="BD63" s="260"/>
      <c r="BE63" s="260"/>
      <c r="BF63" s="260"/>
    </row>
    <row r="64" spans="1:58" s="194" customFormat="1" ht="11.25" customHeight="1" x14ac:dyDescent="0.2">
      <c r="A64" s="755"/>
      <c r="B64" s="755"/>
      <c r="C64" s="755"/>
      <c r="D64" s="755"/>
      <c r="E64" s="755"/>
      <c r="F64" s="755"/>
      <c r="G64" s="755"/>
      <c r="H64" s="755"/>
      <c r="I64" s="755"/>
      <c r="J64" s="756"/>
      <c r="K64" s="728" t="s">
        <v>1022</v>
      </c>
      <c r="L64" s="728"/>
      <c r="M64" s="728"/>
      <c r="N64" s="728"/>
      <c r="O64" s="728"/>
      <c r="P64" s="728"/>
      <c r="Q64" s="728"/>
      <c r="R64" s="728"/>
      <c r="S64" s="728"/>
      <c r="T64" s="730"/>
      <c r="U64" s="731"/>
      <c r="V64" s="728">
        <v>0.75</v>
      </c>
      <c r="W64" s="728"/>
      <c r="X64" s="728"/>
      <c r="Y64" s="728"/>
      <c r="Z64" s="728">
        <v>26115</v>
      </c>
      <c r="AA64" s="728"/>
      <c r="AB64" s="728"/>
      <c r="AC64" s="728"/>
      <c r="AD64" s="728"/>
      <c r="AE64" s="728"/>
      <c r="AF64" s="728">
        <v>5866</v>
      </c>
      <c r="AG64" s="728"/>
      <c r="AH64" s="728"/>
      <c r="AI64" s="728"/>
      <c r="AJ64" s="728"/>
      <c r="AK64" s="751">
        <v>7896</v>
      </c>
      <c r="AL64" s="751"/>
      <c r="AM64" s="751"/>
      <c r="AN64" s="751"/>
      <c r="AO64" s="751"/>
      <c r="AP64" s="751"/>
      <c r="AQ64" s="728">
        <f t="shared" si="5"/>
        <v>12353</v>
      </c>
      <c r="AR64" s="728"/>
      <c r="AS64" s="728"/>
      <c r="AT64" s="728"/>
      <c r="AU64" s="728"/>
      <c r="AV64" s="728"/>
      <c r="AW64" s="728">
        <f>Z64*12*V64</f>
        <v>235035</v>
      </c>
      <c r="AX64" s="728"/>
      <c r="AY64" s="728"/>
      <c r="AZ64" s="729"/>
      <c r="BA64" s="260"/>
      <c r="BB64" s="260"/>
      <c r="BC64" s="260"/>
      <c r="BD64" s="260"/>
      <c r="BE64" s="260"/>
      <c r="BF64" s="260"/>
    </row>
    <row r="65" spans="1:58" s="194" customFormat="1" ht="11.25" customHeight="1" x14ac:dyDescent="0.2">
      <c r="A65" s="755"/>
      <c r="B65" s="755"/>
      <c r="C65" s="755"/>
      <c r="D65" s="755"/>
      <c r="E65" s="755"/>
      <c r="F65" s="755"/>
      <c r="G65" s="755"/>
      <c r="H65" s="755"/>
      <c r="I65" s="755"/>
      <c r="J65" s="756"/>
      <c r="K65" s="728" t="s">
        <v>1021</v>
      </c>
      <c r="L65" s="728"/>
      <c r="M65" s="728"/>
      <c r="N65" s="728"/>
      <c r="O65" s="728"/>
      <c r="P65" s="728"/>
      <c r="Q65" s="728"/>
      <c r="R65" s="728"/>
      <c r="S65" s="728"/>
      <c r="T65" s="730"/>
      <c r="U65" s="731"/>
      <c r="V65" s="728">
        <v>2</v>
      </c>
      <c r="W65" s="728"/>
      <c r="X65" s="728"/>
      <c r="Y65" s="728"/>
      <c r="Z65" s="728">
        <v>27636</v>
      </c>
      <c r="AA65" s="728"/>
      <c r="AB65" s="728"/>
      <c r="AC65" s="728"/>
      <c r="AD65" s="728"/>
      <c r="AE65" s="728"/>
      <c r="AF65" s="728">
        <v>5866</v>
      </c>
      <c r="AG65" s="728"/>
      <c r="AH65" s="728"/>
      <c r="AI65" s="728"/>
      <c r="AJ65" s="728"/>
      <c r="AK65" s="751">
        <v>7896</v>
      </c>
      <c r="AL65" s="751"/>
      <c r="AM65" s="751"/>
      <c r="AN65" s="751"/>
      <c r="AO65" s="751"/>
      <c r="AP65" s="751"/>
      <c r="AQ65" s="728">
        <f t="shared" si="5"/>
        <v>13874</v>
      </c>
      <c r="AR65" s="728"/>
      <c r="AS65" s="728"/>
      <c r="AT65" s="728"/>
      <c r="AU65" s="728"/>
      <c r="AV65" s="728"/>
      <c r="AW65" s="728">
        <f t="shared" si="6"/>
        <v>663264</v>
      </c>
      <c r="AX65" s="728"/>
      <c r="AY65" s="728"/>
      <c r="AZ65" s="729"/>
      <c r="BA65" s="260"/>
      <c r="BB65" s="260"/>
      <c r="BC65" s="260"/>
      <c r="BD65" s="260"/>
      <c r="BE65" s="260"/>
      <c r="BF65" s="260"/>
    </row>
    <row r="66" spans="1:58" s="194" customFormat="1" ht="11.25" customHeight="1" x14ac:dyDescent="0.2">
      <c r="A66" s="755"/>
      <c r="B66" s="755"/>
      <c r="C66" s="755"/>
      <c r="D66" s="755"/>
      <c r="E66" s="755"/>
      <c r="F66" s="755"/>
      <c r="G66" s="755"/>
      <c r="H66" s="755"/>
      <c r="I66" s="755"/>
      <c r="J66" s="756"/>
      <c r="K66" s="728" t="s">
        <v>1023</v>
      </c>
      <c r="L66" s="728"/>
      <c r="M66" s="728"/>
      <c r="N66" s="728"/>
      <c r="O66" s="728"/>
      <c r="P66" s="728"/>
      <c r="Q66" s="728"/>
      <c r="R66" s="728"/>
      <c r="S66" s="728"/>
      <c r="T66" s="730"/>
      <c r="U66" s="731"/>
      <c r="V66" s="728">
        <f>1+0.4</f>
        <v>1.4</v>
      </c>
      <c r="W66" s="728"/>
      <c r="X66" s="728"/>
      <c r="Y66" s="728"/>
      <c r="Z66" s="728">
        <v>28543</v>
      </c>
      <c r="AA66" s="728"/>
      <c r="AB66" s="728"/>
      <c r="AC66" s="728"/>
      <c r="AD66" s="728"/>
      <c r="AE66" s="728"/>
      <c r="AF66" s="728">
        <v>6452</v>
      </c>
      <c r="AG66" s="728"/>
      <c r="AH66" s="728"/>
      <c r="AI66" s="728"/>
      <c r="AJ66" s="728"/>
      <c r="AK66" s="751">
        <v>8686</v>
      </c>
      <c r="AL66" s="751"/>
      <c r="AM66" s="751"/>
      <c r="AN66" s="751"/>
      <c r="AO66" s="751"/>
      <c r="AP66" s="751"/>
      <c r="AQ66" s="728">
        <f t="shared" si="5"/>
        <v>13405</v>
      </c>
      <c r="AR66" s="728"/>
      <c r="AS66" s="728"/>
      <c r="AT66" s="728"/>
      <c r="AU66" s="728"/>
      <c r="AV66" s="728"/>
      <c r="AW66" s="728">
        <f t="shared" si="6"/>
        <v>479522.39999999997</v>
      </c>
      <c r="AX66" s="728"/>
      <c r="AY66" s="728"/>
      <c r="AZ66" s="729"/>
      <c r="BA66" s="260"/>
      <c r="BB66" s="260"/>
      <c r="BC66" s="260"/>
      <c r="BD66" s="260"/>
      <c r="BE66" s="260"/>
      <c r="BF66" s="260"/>
    </row>
    <row r="67" spans="1:58" s="194" customFormat="1" ht="11.25" customHeight="1" x14ac:dyDescent="0.2">
      <c r="A67" s="755"/>
      <c r="B67" s="755"/>
      <c r="C67" s="755"/>
      <c r="D67" s="755"/>
      <c r="E67" s="755"/>
      <c r="F67" s="755"/>
      <c r="G67" s="755"/>
      <c r="H67" s="755"/>
      <c r="I67" s="755"/>
      <c r="J67" s="756"/>
      <c r="K67" s="728" t="s">
        <v>1024</v>
      </c>
      <c r="L67" s="728"/>
      <c r="M67" s="728"/>
      <c r="N67" s="728"/>
      <c r="O67" s="728"/>
      <c r="P67" s="728"/>
      <c r="Q67" s="728"/>
      <c r="R67" s="728"/>
      <c r="S67" s="728"/>
      <c r="T67" s="730"/>
      <c r="U67" s="731"/>
      <c r="V67" s="728">
        <v>0.75</v>
      </c>
      <c r="W67" s="728"/>
      <c r="X67" s="728"/>
      <c r="Y67" s="728"/>
      <c r="Z67" s="728">
        <v>28182</v>
      </c>
      <c r="AA67" s="728"/>
      <c r="AB67" s="728"/>
      <c r="AC67" s="728"/>
      <c r="AD67" s="728"/>
      <c r="AE67" s="728"/>
      <c r="AF67" s="728">
        <v>6452</v>
      </c>
      <c r="AG67" s="728"/>
      <c r="AH67" s="728"/>
      <c r="AI67" s="728"/>
      <c r="AJ67" s="728"/>
      <c r="AK67" s="751">
        <v>8686</v>
      </c>
      <c r="AL67" s="751"/>
      <c r="AM67" s="751"/>
      <c r="AN67" s="751"/>
      <c r="AO67" s="751"/>
      <c r="AP67" s="751"/>
      <c r="AQ67" s="728">
        <f t="shared" si="5"/>
        <v>13044</v>
      </c>
      <c r="AR67" s="728"/>
      <c r="AS67" s="728"/>
      <c r="AT67" s="728"/>
      <c r="AU67" s="728"/>
      <c r="AV67" s="728"/>
      <c r="AW67" s="728">
        <f t="shared" si="6"/>
        <v>253638</v>
      </c>
      <c r="AX67" s="728"/>
      <c r="AY67" s="728"/>
      <c r="AZ67" s="729"/>
      <c r="BA67" s="260"/>
      <c r="BB67" s="260"/>
      <c r="BC67" s="260"/>
      <c r="BD67" s="260"/>
      <c r="BE67" s="260"/>
      <c r="BF67" s="260"/>
    </row>
    <row r="68" spans="1:58" s="194" customFormat="1" ht="11.25" customHeight="1" x14ac:dyDescent="0.2">
      <c r="A68" s="755"/>
      <c r="B68" s="755"/>
      <c r="C68" s="755"/>
      <c r="D68" s="755"/>
      <c r="E68" s="755"/>
      <c r="F68" s="755"/>
      <c r="G68" s="755"/>
      <c r="H68" s="755"/>
      <c r="I68" s="755"/>
      <c r="J68" s="756"/>
      <c r="K68" s="728" t="s">
        <v>1037</v>
      </c>
      <c r="L68" s="728"/>
      <c r="M68" s="728"/>
      <c r="N68" s="728"/>
      <c r="O68" s="728"/>
      <c r="P68" s="728"/>
      <c r="Q68" s="728"/>
      <c r="R68" s="728"/>
      <c r="S68" s="728"/>
      <c r="T68" s="730"/>
      <c r="U68" s="731"/>
      <c r="V68" s="728">
        <v>1</v>
      </c>
      <c r="W68" s="728"/>
      <c r="X68" s="728"/>
      <c r="Y68" s="728"/>
      <c r="Z68" s="728">
        <v>27636</v>
      </c>
      <c r="AA68" s="728"/>
      <c r="AB68" s="728"/>
      <c r="AC68" s="728"/>
      <c r="AD68" s="728"/>
      <c r="AE68" s="728"/>
      <c r="AF68" s="728">
        <v>5866</v>
      </c>
      <c r="AG68" s="728"/>
      <c r="AH68" s="728"/>
      <c r="AI68" s="728"/>
      <c r="AJ68" s="728"/>
      <c r="AK68" s="751">
        <v>7896</v>
      </c>
      <c r="AL68" s="751"/>
      <c r="AM68" s="751"/>
      <c r="AN68" s="751"/>
      <c r="AO68" s="751"/>
      <c r="AP68" s="751"/>
      <c r="AQ68" s="728">
        <f t="shared" si="5"/>
        <v>13874</v>
      </c>
      <c r="AR68" s="728"/>
      <c r="AS68" s="728"/>
      <c r="AT68" s="728"/>
      <c r="AU68" s="728"/>
      <c r="AV68" s="728"/>
      <c r="AW68" s="728">
        <f t="shared" si="6"/>
        <v>331632</v>
      </c>
      <c r="AX68" s="728"/>
      <c r="AY68" s="728"/>
      <c r="AZ68" s="729"/>
      <c r="BA68" s="260"/>
      <c r="BB68" s="260"/>
      <c r="BC68" s="260"/>
      <c r="BD68" s="260"/>
      <c r="BE68" s="260"/>
      <c r="BF68" s="260"/>
    </row>
    <row r="69" spans="1:58" s="194" customFormat="1" ht="11.25" customHeight="1" x14ac:dyDescent="0.2">
      <c r="A69" s="755"/>
      <c r="B69" s="755"/>
      <c r="C69" s="755"/>
      <c r="D69" s="755"/>
      <c r="E69" s="755"/>
      <c r="F69" s="755"/>
      <c r="G69" s="755"/>
      <c r="H69" s="755"/>
      <c r="I69" s="755"/>
      <c r="J69" s="756"/>
      <c r="K69" s="728" t="s">
        <v>1025</v>
      </c>
      <c r="L69" s="728"/>
      <c r="M69" s="728"/>
      <c r="N69" s="728"/>
      <c r="O69" s="728"/>
      <c r="P69" s="728"/>
      <c r="Q69" s="728"/>
      <c r="R69" s="728"/>
      <c r="S69" s="728"/>
      <c r="T69" s="730"/>
      <c r="U69" s="731"/>
      <c r="V69" s="728">
        <v>0.75</v>
      </c>
      <c r="W69" s="728"/>
      <c r="X69" s="728"/>
      <c r="Y69" s="728"/>
      <c r="Z69" s="728">
        <v>28182</v>
      </c>
      <c r="AA69" s="728"/>
      <c r="AB69" s="728"/>
      <c r="AC69" s="728"/>
      <c r="AD69" s="728"/>
      <c r="AE69" s="728"/>
      <c r="AF69" s="728">
        <v>6452</v>
      </c>
      <c r="AG69" s="728"/>
      <c r="AH69" s="728"/>
      <c r="AI69" s="728"/>
      <c r="AJ69" s="728"/>
      <c r="AK69" s="751">
        <v>7896</v>
      </c>
      <c r="AL69" s="751"/>
      <c r="AM69" s="751"/>
      <c r="AN69" s="751"/>
      <c r="AO69" s="751"/>
      <c r="AP69" s="751"/>
      <c r="AQ69" s="728">
        <f t="shared" si="5"/>
        <v>13834</v>
      </c>
      <c r="AR69" s="728"/>
      <c r="AS69" s="728"/>
      <c r="AT69" s="728"/>
      <c r="AU69" s="728"/>
      <c r="AV69" s="728"/>
      <c r="AW69" s="728">
        <f t="shared" si="6"/>
        <v>253638</v>
      </c>
      <c r="AX69" s="728"/>
      <c r="AY69" s="728"/>
      <c r="AZ69" s="729"/>
      <c r="BA69" s="260"/>
      <c r="BB69" s="260"/>
      <c r="BC69" s="260"/>
      <c r="BD69" s="260"/>
      <c r="BE69" s="260"/>
      <c r="BF69" s="260"/>
    </row>
    <row r="70" spans="1:58" s="194" customFormat="1" ht="11.25" customHeight="1" x14ac:dyDescent="0.2">
      <c r="A70" s="755"/>
      <c r="B70" s="755"/>
      <c r="C70" s="755"/>
      <c r="D70" s="755"/>
      <c r="E70" s="755"/>
      <c r="F70" s="755"/>
      <c r="G70" s="755"/>
      <c r="H70" s="755"/>
      <c r="I70" s="755"/>
      <c r="J70" s="756"/>
      <c r="K70" s="728" t="s">
        <v>1038</v>
      </c>
      <c r="L70" s="728"/>
      <c r="M70" s="728"/>
      <c r="N70" s="728"/>
      <c r="O70" s="728"/>
      <c r="P70" s="728"/>
      <c r="Q70" s="728"/>
      <c r="R70" s="728"/>
      <c r="S70" s="728"/>
      <c r="T70" s="730"/>
      <c r="U70" s="731"/>
      <c r="V70" s="728">
        <v>0.5</v>
      </c>
      <c r="W70" s="728"/>
      <c r="X70" s="728"/>
      <c r="Y70" s="728"/>
      <c r="Z70" s="728">
        <v>20504</v>
      </c>
      <c r="AA70" s="728"/>
      <c r="AB70" s="728"/>
      <c r="AC70" s="728"/>
      <c r="AD70" s="728"/>
      <c r="AE70" s="728"/>
      <c r="AF70" s="728">
        <v>6452</v>
      </c>
      <c r="AG70" s="728"/>
      <c r="AH70" s="728"/>
      <c r="AI70" s="728"/>
      <c r="AJ70" s="728"/>
      <c r="AK70" s="751">
        <v>8686</v>
      </c>
      <c r="AL70" s="751"/>
      <c r="AM70" s="751"/>
      <c r="AN70" s="751"/>
      <c r="AO70" s="751"/>
      <c r="AP70" s="751"/>
      <c r="AQ70" s="728">
        <f t="shared" si="5"/>
        <v>5366</v>
      </c>
      <c r="AR70" s="728"/>
      <c r="AS70" s="728"/>
      <c r="AT70" s="728"/>
      <c r="AU70" s="728"/>
      <c r="AV70" s="728"/>
      <c r="AW70" s="728">
        <f t="shared" si="6"/>
        <v>123024</v>
      </c>
      <c r="AX70" s="728"/>
      <c r="AY70" s="728"/>
      <c r="AZ70" s="729"/>
      <c r="BA70" s="260"/>
      <c r="BB70" s="260"/>
      <c r="BC70" s="260"/>
      <c r="BD70" s="260"/>
      <c r="BE70" s="260"/>
      <c r="BF70" s="260"/>
    </row>
    <row r="71" spans="1:58" s="194" customFormat="1" ht="11.25" customHeight="1" x14ac:dyDescent="0.2">
      <c r="A71" s="755"/>
      <c r="B71" s="755"/>
      <c r="C71" s="755"/>
      <c r="D71" s="755"/>
      <c r="E71" s="755"/>
      <c r="F71" s="755"/>
      <c r="G71" s="755"/>
      <c r="H71" s="755"/>
      <c r="I71" s="755"/>
      <c r="J71" s="756"/>
      <c r="K71" s="728" t="s">
        <v>1028</v>
      </c>
      <c r="L71" s="728"/>
      <c r="M71" s="728"/>
      <c r="N71" s="728"/>
      <c r="O71" s="728"/>
      <c r="P71" s="728"/>
      <c r="Q71" s="728"/>
      <c r="R71" s="728"/>
      <c r="S71" s="728"/>
      <c r="T71" s="730"/>
      <c r="U71" s="731"/>
      <c r="V71" s="728">
        <v>1.4</v>
      </c>
      <c r="W71" s="728"/>
      <c r="X71" s="728"/>
      <c r="Y71" s="728"/>
      <c r="Z71" s="728">
        <v>31524.6</v>
      </c>
      <c r="AA71" s="728"/>
      <c r="AB71" s="728"/>
      <c r="AC71" s="728"/>
      <c r="AD71" s="728"/>
      <c r="AE71" s="728"/>
      <c r="AF71" s="728">
        <v>7081</v>
      </c>
      <c r="AG71" s="728"/>
      <c r="AH71" s="728"/>
      <c r="AI71" s="728"/>
      <c r="AJ71" s="728"/>
      <c r="AK71" s="751">
        <v>7896</v>
      </c>
      <c r="AL71" s="751"/>
      <c r="AM71" s="751"/>
      <c r="AN71" s="751"/>
      <c r="AO71" s="751"/>
      <c r="AP71" s="751"/>
      <c r="AQ71" s="728">
        <f t="shared" si="5"/>
        <v>16547.599999999999</v>
      </c>
      <c r="AR71" s="728"/>
      <c r="AS71" s="728"/>
      <c r="AT71" s="728"/>
      <c r="AU71" s="728"/>
      <c r="AV71" s="728"/>
      <c r="AW71" s="728">
        <f t="shared" si="6"/>
        <v>529613.27999999991</v>
      </c>
      <c r="AX71" s="728"/>
      <c r="AY71" s="728"/>
      <c r="AZ71" s="729"/>
      <c r="BA71" s="260"/>
      <c r="BB71" s="260"/>
      <c r="BC71" s="260"/>
      <c r="BD71" s="260"/>
      <c r="BE71" s="260"/>
      <c r="BF71" s="260"/>
    </row>
    <row r="72" spans="1:58" s="194" customFormat="1" ht="11.25" customHeight="1" x14ac:dyDescent="0.2">
      <c r="A72" s="755"/>
      <c r="B72" s="755"/>
      <c r="C72" s="755"/>
      <c r="D72" s="755"/>
      <c r="E72" s="755"/>
      <c r="F72" s="755"/>
      <c r="G72" s="755"/>
      <c r="H72" s="755"/>
      <c r="I72" s="755"/>
      <c r="J72" s="756"/>
      <c r="K72" s="728" t="s">
        <v>1029</v>
      </c>
      <c r="L72" s="728"/>
      <c r="M72" s="728"/>
      <c r="N72" s="728"/>
      <c r="O72" s="728"/>
      <c r="P72" s="728"/>
      <c r="Q72" s="728"/>
      <c r="R72" s="728"/>
      <c r="S72" s="728"/>
      <c r="T72" s="730"/>
      <c r="U72" s="731"/>
      <c r="V72" s="728">
        <v>1</v>
      </c>
      <c r="W72" s="728"/>
      <c r="X72" s="728"/>
      <c r="Y72" s="728"/>
      <c r="Z72" s="728">
        <v>32020</v>
      </c>
      <c r="AA72" s="728"/>
      <c r="AB72" s="728"/>
      <c r="AC72" s="728"/>
      <c r="AD72" s="728"/>
      <c r="AE72" s="728"/>
      <c r="AF72" s="728">
        <v>7081</v>
      </c>
      <c r="AG72" s="728"/>
      <c r="AH72" s="728"/>
      <c r="AI72" s="728"/>
      <c r="AJ72" s="728"/>
      <c r="AK72" s="728">
        <v>9105.7099999999991</v>
      </c>
      <c r="AL72" s="728"/>
      <c r="AM72" s="728"/>
      <c r="AN72" s="728"/>
      <c r="AO72" s="728"/>
      <c r="AP72" s="728"/>
      <c r="AQ72" s="728">
        <f t="shared" si="5"/>
        <v>15833.29</v>
      </c>
      <c r="AR72" s="728"/>
      <c r="AS72" s="728"/>
      <c r="AT72" s="728"/>
      <c r="AU72" s="728"/>
      <c r="AV72" s="728"/>
      <c r="AW72" s="728">
        <f t="shared" si="6"/>
        <v>384240</v>
      </c>
      <c r="AX72" s="728"/>
      <c r="AY72" s="728"/>
      <c r="AZ72" s="729"/>
      <c r="BA72" s="260"/>
      <c r="BB72" s="260"/>
      <c r="BC72" s="260"/>
      <c r="BD72" s="260"/>
      <c r="BE72" s="260"/>
      <c r="BF72" s="260"/>
    </row>
    <row r="73" spans="1:58" s="194" customFormat="1" ht="11.25" customHeight="1" x14ac:dyDescent="0.2">
      <c r="A73" s="738" t="s">
        <v>1036</v>
      </c>
      <c r="B73" s="739"/>
      <c r="C73" s="739"/>
      <c r="D73" s="739"/>
      <c r="E73" s="739"/>
      <c r="F73" s="739"/>
      <c r="G73" s="739"/>
      <c r="H73" s="739"/>
      <c r="I73" s="739"/>
      <c r="J73" s="740"/>
      <c r="K73" s="728" t="s">
        <v>1033</v>
      </c>
      <c r="L73" s="728"/>
      <c r="M73" s="728"/>
      <c r="N73" s="728"/>
      <c r="O73" s="728"/>
      <c r="P73" s="728"/>
      <c r="Q73" s="728"/>
      <c r="R73" s="728"/>
      <c r="S73" s="728"/>
      <c r="T73" s="730"/>
      <c r="U73" s="731"/>
      <c r="V73" s="728">
        <f>1+5.5+0.8</f>
        <v>7.3</v>
      </c>
      <c r="W73" s="728"/>
      <c r="X73" s="728"/>
      <c r="Y73" s="728"/>
      <c r="Z73" s="728">
        <v>27636</v>
      </c>
      <c r="AA73" s="728"/>
      <c r="AB73" s="728"/>
      <c r="AC73" s="728"/>
      <c r="AD73" s="728"/>
      <c r="AE73" s="728"/>
      <c r="AF73" s="728">
        <v>5866</v>
      </c>
      <c r="AG73" s="728"/>
      <c r="AH73" s="728"/>
      <c r="AI73" s="728"/>
      <c r="AJ73" s="728"/>
      <c r="AK73" s="728">
        <v>6768</v>
      </c>
      <c r="AL73" s="728"/>
      <c r="AM73" s="728"/>
      <c r="AN73" s="728"/>
      <c r="AO73" s="728"/>
      <c r="AP73" s="728"/>
      <c r="AQ73" s="728">
        <f t="shared" si="5"/>
        <v>15002</v>
      </c>
      <c r="AR73" s="728"/>
      <c r="AS73" s="728"/>
      <c r="AT73" s="728"/>
      <c r="AU73" s="728"/>
      <c r="AV73" s="728"/>
      <c r="AW73" s="728">
        <f t="shared" si="6"/>
        <v>2420913.6</v>
      </c>
      <c r="AX73" s="728"/>
      <c r="AY73" s="728"/>
      <c r="AZ73" s="729"/>
      <c r="BA73" s="260"/>
      <c r="BB73" s="260"/>
      <c r="BC73" s="260"/>
      <c r="BD73" s="260"/>
      <c r="BE73" s="260"/>
      <c r="BF73" s="260"/>
    </row>
    <row r="74" spans="1:58" s="194" customFormat="1" ht="11.25" customHeight="1" x14ac:dyDescent="0.2">
      <c r="A74" s="741"/>
      <c r="B74" s="742"/>
      <c r="C74" s="742"/>
      <c r="D74" s="742"/>
      <c r="E74" s="742"/>
      <c r="F74" s="742"/>
      <c r="G74" s="742"/>
      <c r="H74" s="742"/>
      <c r="I74" s="742"/>
      <c r="J74" s="743"/>
      <c r="K74" s="728" t="s">
        <v>1034</v>
      </c>
      <c r="L74" s="728"/>
      <c r="M74" s="728"/>
      <c r="N74" s="728"/>
      <c r="O74" s="728"/>
      <c r="P74" s="728"/>
      <c r="Q74" s="728"/>
      <c r="R74" s="728"/>
      <c r="S74" s="728"/>
      <c r="T74" s="730"/>
      <c r="U74" s="731"/>
      <c r="V74" s="728">
        <v>1</v>
      </c>
      <c r="W74" s="728"/>
      <c r="X74" s="728"/>
      <c r="Y74" s="728"/>
      <c r="Z74" s="728">
        <v>27636</v>
      </c>
      <c r="AA74" s="728"/>
      <c r="AB74" s="728"/>
      <c r="AC74" s="728"/>
      <c r="AD74" s="728"/>
      <c r="AE74" s="728"/>
      <c r="AF74" s="728">
        <v>5866</v>
      </c>
      <c r="AG74" s="728"/>
      <c r="AH74" s="728"/>
      <c r="AI74" s="728"/>
      <c r="AJ74" s="728"/>
      <c r="AK74" s="728">
        <v>6768</v>
      </c>
      <c r="AL74" s="728"/>
      <c r="AM74" s="728"/>
      <c r="AN74" s="728"/>
      <c r="AO74" s="728"/>
      <c r="AP74" s="728"/>
      <c r="AQ74" s="728">
        <f t="shared" si="5"/>
        <v>15002</v>
      </c>
      <c r="AR74" s="728"/>
      <c r="AS74" s="728"/>
      <c r="AT74" s="728"/>
      <c r="AU74" s="728"/>
      <c r="AV74" s="728"/>
      <c r="AW74" s="728">
        <f t="shared" si="6"/>
        <v>331632</v>
      </c>
      <c r="AX74" s="728"/>
      <c r="AY74" s="728"/>
      <c r="AZ74" s="729"/>
      <c r="BA74" s="260"/>
      <c r="BB74" s="260"/>
      <c r="BC74" s="260"/>
      <c r="BD74" s="260"/>
      <c r="BE74" s="260"/>
      <c r="BF74" s="260"/>
    </row>
    <row r="75" spans="1:58" s="194" customFormat="1" ht="11.25" customHeight="1" x14ac:dyDescent="0.2">
      <c r="A75" s="279"/>
      <c r="B75" s="732" t="s">
        <v>943</v>
      </c>
      <c r="C75" s="732"/>
      <c r="D75" s="732"/>
      <c r="E75" s="732"/>
      <c r="F75" s="732"/>
      <c r="G75" s="732"/>
      <c r="H75" s="732"/>
      <c r="I75" s="732"/>
      <c r="J75" s="733"/>
      <c r="K75" s="728" t="s">
        <v>1015</v>
      </c>
      <c r="L75" s="728"/>
      <c r="M75" s="728"/>
      <c r="N75" s="728"/>
      <c r="O75" s="728"/>
      <c r="P75" s="728"/>
      <c r="Q75" s="728"/>
      <c r="R75" s="728"/>
      <c r="S75" s="728"/>
      <c r="T75" s="730"/>
      <c r="U75" s="731"/>
      <c r="V75" s="728">
        <f>1+3+0.6+3+1+3.1+0.8+0.5</f>
        <v>13</v>
      </c>
      <c r="W75" s="728"/>
      <c r="X75" s="728"/>
      <c r="Y75" s="728"/>
      <c r="Z75" s="728">
        <v>21548</v>
      </c>
      <c r="AA75" s="728"/>
      <c r="AB75" s="728"/>
      <c r="AC75" s="728"/>
      <c r="AD75" s="728"/>
      <c r="AE75" s="728"/>
      <c r="AF75" s="728">
        <v>4851</v>
      </c>
      <c r="AG75" s="728"/>
      <c r="AH75" s="728"/>
      <c r="AI75" s="728"/>
      <c r="AJ75" s="728"/>
      <c r="AK75" s="728">
        <v>5596.5</v>
      </c>
      <c r="AL75" s="728"/>
      <c r="AM75" s="728"/>
      <c r="AN75" s="728"/>
      <c r="AO75" s="728"/>
      <c r="AP75" s="728"/>
      <c r="AQ75" s="728">
        <f t="shared" si="5"/>
        <v>11100.5</v>
      </c>
      <c r="AR75" s="728"/>
      <c r="AS75" s="728"/>
      <c r="AT75" s="728"/>
      <c r="AU75" s="728"/>
      <c r="AV75" s="728"/>
      <c r="AW75" s="728">
        <f t="shared" si="6"/>
        <v>3361488</v>
      </c>
      <c r="AX75" s="728"/>
      <c r="AY75" s="728"/>
      <c r="AZ75" s="729"/>
      <c r="BA75" s="260"/>
      <c r="BB75" s="260"/>
      <c r="BC75" s="260"/>
      <c r="BD75" s="260"/>
      <c r="BE75" s="260"/>
      <c r="BF75" s="260"/>
    </row>
    <row r="76" spans="1:58" s="194" customFormat="1" ht="11.25" customHeight="1" x14ac:dyDescent="0.2">
      <c r="A76" s="279"/>
      <c r="B76" s="732"/>
      <c r="C76" s="732"/>
      <c r="D76" s="732"/>
      <c r="E76" s="732"/>
      <c r="F76" s="732"/>
      <c r="G76" s="732"/>
      <c r="H76" s="732"/>
      <c r="I76" s="732"/>
      <c r="J76" s="733"/>
      <c r="K76" s="728" t="s">
        <v>1016</v>
      </c>
      <c r="L76" s="728"/>
      <c r="M76" s="728"/>
      <c r="N76" s="728"/>
      <c r="O76" s="728"/>
      <c r="P76" s="728"/>
      <c r="Q76" s="728"/>
      <c r="R76" s="728"/>
      <c r="S76" s="728"/>
      <c r="T76" s="730"/>
      <c r="U76" s="731"/>
      <c r="V76" s="728">
        <v>3</v>
      </c>
      <c r="W76" s="728"/>
      <c r="X76" s="728"/>
      <c r="Y76" s="728"/>
      <c r="Z76" s="728">
        <v>23957</v>
      </c>
      <c r="AA76" s="728"/>
      <c r="AB76" s="728"/>
      <c r="AC76" s="728"/>
      <c r="AD76" s="728"/>
      <c r="AE76" s="728"/>
      <c r="AF76" s="728">
        <v>5313</v>
      </c>
      <c r="AG76" s="728"/>
      <c r="AH76" s="728"/>
      <c r="AI76" s="728"/>
      <c r="AJ76" s="728"/>
      <c r="AK76" s="728">
        <v>6844.72</v>
      </c>
      <c r="AL76" s="728"/>
      <c r="AM76" s="728"/>
      <c r="AN76" s="728"/>
      <c r="AO76" s="728"/>
      <c r="AP76" s="728"/>
      <c r="AQ76" s="728">
        <f t="shared" si="5"/>
        <v>11799.279999999999</v>
      </c>
      <c r="AR76" s="728"/>
      <c r="AS76" s="728"/>
      <c r="AT76" s="728"/>
      <c r="AU76" s="728"/>
      <c r="AV76" s="728"/>
      <c r="AW76" s="728">
        <f>Z76*9*V76</f>
        <v>646839</v>
      </c>
      <c r="AX76" s="728"/>
      <c r="AY76" s="728"/>
      <c r="AZ76" s="729"/>
      <c r="BA76" s="260"/>
      <c r="BB76" s="260"/>
      <c r="BC76" s="260"/>
      <c r="BD76" s="260"/>
      <c r="BE76" s="260"/>
      <c r="BF76" s="260"/>
    </row>
    <row r="77" spans="1:58" s="194" customFormat="1" ht="11.25" customHeight="1" x14ac:dyDescent="0.2">
      <c r="A77" s="279"/>
      <c r="B77" s="732"/>
      <c r="C77" s="732"/>
      <c r="D77" s="732"/>
      <c r="E77" s="732"/>
      <c r="F77" s="732"/>
      <c r="G77" s="732"/>
      <c r="H77" s="732"/>
      <c r="I77" s="732"/>
      <c r="J77" s="733"/>
      <c r="K77" s="728" t="s">
        <v>1012</v>
      </c>
      <c r="L77" s="728"/>
      <c r="M77" s="728"/>
      <c r="N77" s="728"/>
      <c r="O77" s="728"/>
      <c r="P77" s="728"/>
      <c r="Q77" s="728"/>
      <c r="R77" s="728"/>
      <c r="S77" s="728"/>
      <c r="T77" s="730"/>
      <c r="U77" s="731"/>
      <c r="V77" s="728">
        <v>1.5</v>
      </c>
      <c r="W77" s="728"/>
      <c r="X77" s="728"/>
      <c r="Y77" s="728"/>
      <c r="Z77" s="728">
        <v>25029</v>
      </c>
      <c r="AA77" s="728"/>
      <c r="AB77" s="728"/>
      <c r="AC77" s="728"/>
      <c r="AD77" s="728"/>
      <c r="AE77" s="728"/>
      <c r="AF77" s="728">
        <v>5313</v>
      </c>
      <c r="AG77" s="728"/>
      <c r="AH77" s="728"/>
      <c r="AI77" s="728"/>
      <c r="AJ77" s="728"/>
      <c r="AK77" s="728">
        <v>7151</v>
      </c>
      <c r="AL77" s="728"/>
      <c r="AM77" s="728"/>
      <c r="AN77" s="728"/>
      <c r="AO77" s="728"/>
      <c r="AP77" s="728"/>
      <c r="AQ77" s="728">
        <f t="shared" si="5"/>
        <v>12565</v>
      </c>
      <c r="AR77" s="728"/>
      <c r="AS77" s="728"/>
      <c r="AT77" s="728"/>
      <c r="AU77" s="728"/>
      <c r="AV77" s="728"/>
      <c r="AW77" s="728">
        <f t="shared" ref="AW77:AW80" si="7">Z77*12*V77</f>
        <v>450522</v>
      </c>
      <c r="AX77" s="728"/>
      <c r="AY77" s="728"/>
      <c r="AZ77" s="729"/>
      <c r="BA77" s="260"/>
      <c r="BB77" s="260"/>
      <c r="BC77" s="260"/>
      <c r="BD77" s="260"/>
      <c r="BE77" s="260"/>
      <c r="BF77" s="260"/>
    </row>
    <row r="78" spans="1:58" s="194" customFormat="1" ht="11.25" customHeight="1" x14ac:dyDescent="0.2">
      <c r="A78" s="279"/>
      <c r="B78" s="732"/>
      <c r="C78" s="732"/>
      <c r="D78" s="732"/>
      <c r="E78" s="732"/>
      <c r="F78" s="732"/>
      <c r="G78" s="732"/>
      <c r="H78" s="732"/>
      <c r="I78" s="732"/>
      <c r="J78" s="733"/>
      <c r="K78" s="728" t="s">
        <v>1040</v>
      </c>
      <c r="L78" s="728"/>
      <c r="M78" s="728"/>
      <c r="N78" s="728"/>
      <c r="O78" s="728"/>
      <c r="P78" s="728"/>
      <c r="Q78" s="728"/>
      <c r="R78" s="728"/>
      <c r="S78" s="728"/>
      <c r="T78" s="730"/>
      <c r="U78" s="731"/>
      <c r="V78" s="728">
        <f>1+1</f>
        <v>2</v>
      </c>
      <c r="W78" s="728"/>
      <c r="X78" s="728"/>
      <c r="Y78" s="728"/>
      <c r="Z78" s="728">
        <v>33011</v>
      </c>
      <c r="AA78" s="728"/>
      <c r="AB78" s="728"/>
      <c r="AC78" s="728"/>
      <c r="AD78" s="728"/>
      <c r="AE78" s="728"/>
      <c r="AF78" s="728">
        <v>7081</v>
      </c>
      <c r="AG78" s="728"/>
      <c r="AH78" s="728"/>
      <c r="AI78" s="728"/>
      <c r="AJ78" s="728"/>
      <c r="AK78" s="728">
        <v>9105.7099999999991</v>
      </c>
      <c r="AL78" s="728"/>
      <c r="AM78" s="728"/>
      <c r="AN78" s="728"/>
      <c r="AO78" s="728"/>
      <c r="AP78" s="728"/>
      <c r="AQ78" s="728">
        <f t="shared" si="5"/>
        <v>16824.29</v>
      </c>
      <c r="AR78" s="728"/>
      <c r="AS78" s="728"/>
      <c r="AT78" s="728"/>
      <c r="AU78" s="728"/>
      <c r="AV78" s="728"/>
      <c r="AW78" s="728">
        <f t="shared" si="7"/>
        <v>792264</v>
      </c>
      <c r="AX78" s="728"/>
      <c r="AY78" s="728"/>
      <c r="AZ78" s="729"/>
      <c r="BA78" s="260"/>
      <c r="BB78" s="260"/>
      <c r="BC78" s="260"/>
      <c r="BD78" s="260"/>
      <c r="BE78" s="260"/>
      <c r="BF78" s="260"/>
    </row>
    <row r="79" spans="1:58" s="194" customFormat="1" ht="11.25" customHeight="1" x14ac:dyDescent="0.2">
      <c r="A79" s="279"/>
      <c r="B79" s="732"/>
      <c r="C79" s="732"/>
      <c r="D79" s="732"/>
      <c r="E79" s="732"/>
      <c r="F79" s="732"/>
      <c r="G79" s="732"/>
      <c r="H79" s="732"/>
      <c r="I79" s="732"/>
      <c r="J79" s="733"/>
      <c r="K79" s="728" t="s">
        <v>1039</v>
      </c>
      <c r="L79" s="728"/>
      <c r="M79" s="728"/>
      <c r="N79" s="728"/>
      <c r="O79" s="728"/>
      <c r="P79" s="728"/>
      <c r="Q79" s="728"/>
      <c r="R79" s="728"/>
      <c r="S79" s="728"/>
      <c r="T79" s="730"/>
      <c r="U79" s="731"/>
      <c r="V79" s="728">
        <v>1</v>
      </c>
      <c r="W79" s="728"/>
      <c r="X79" s="728"/>
      <c r="Y79" s="728"/>
      <c r="Z79" s="728">
        <v>30235</v>
      </c>
      <c r="AA79" s="728"/>
      <c r="AB79" s="728"/>
      <c r="AC79" s="728"/>
      <c r="AD79" s="728"/>
      <c r="AE79" s="728"/>
      <c r="AF79" s="728">
        <v>7081</v>
      </c>
      <c r="AG79" s="728"/>
      <c r="AH79" s="728"/>
      <c r="AI79" s="728"/>
      <c r="AJ79" s="728"/>
      <c r="AK79" s="728">
        <v>9040.36</v>
      </c>
      <c r="AL79" s="728"/>
      <c r="AM79" s="728"/>
      <c r="AN79" s="728"/>
      <c r="AO79" s="728"/>
      <c r="AP79" s="728"/>
      <c r="AQ79" s="728">
        <f t="shared" si="5"/>
        <v>14113.64</v>
      </c>
      <c r="AR79" s="728"/>
      <c r="AS79" s="728"/>
      <c r="AT79" s="728"/>
      <c r="AU79" s="728"/>
      <c r="AV79" s="728"/>
      <c r="AW79" s="728">
        <f t="shared" si="7"/>
        <v>362820</v>
      </c>
      <c r="AX79" s="728"/>
      <c r="AY79" s="728"/>
      <c r="AZ79" s="729"/>
      <c r="BA79" s="260"/>
      <c r="BB79" s="260"/>
      <c r="BC79" s="260"/>
      <c r="BD79" s="260"/>
      <c r="BE79" s="260"/>
      <c r="BF79" s="260"/>
    </row>
    <row r="80" spans="1:58" s="194" customFormat="1" ht="11.25" customHeight="1" x14ac:dyDescent="0.2">
      <c r="A80" s="279"/>
      <c r="B80" s="734"/>
      <c r="C80" s="734"/>
      <c r="D80" s="734"/>
      <c r="E80" s="734"/>
      <c r="F80" s="734"/>
      <c r="G80" s="734"/>
      <c r="H80" s="734"/>
      <c r="I80" s="734"/>
      <c r="J80" s="735"/>
      <c r="K80" s="728" t="s">
        <v>1013</v>
      </c>
      <c r="L80" s="728"/>
      <c r="M80" s="728"/>
      <c r="N80" s="728"/>
      <c r="O80" s="728"/>
      <c r="P80" s="728"/>
      <c r="Q80" s="728"/>
      <c r="R80" s="728"/>
      <c r="S80" s="728"/>
      <c r="T80" s="730"/>
      <c r="U80" s="731"/>
      <c r="V80" s="728">
        <v>1</v>
      </c>
      <c r="W80" s="728"/>
      <c r="X80" s="728"/>
      <c r="Y80" s="728"/>
      <c r="Z80" s="728">
        <v>24719</v>
      </c>
      <c r="AA80" s="728"/>
      <c r="AB80" s="728"/>
      <c r="AC80" s="728"/>
      <c r="AD80" s="728"/>
      <c r="AE80" s="728"/>
      <c r="AF80" s="728">
        <v>5866</v>
      </c>
      <c r="AG80" s="728"/>
      <c r="AH80" s="728"/>
      <c r="AI80" s="728"/>
      <c r="AJ80" s="728"/>
      <c r="AK80" s="728">
        <v>7061</v>
      </c>
      <c r="AL80" s="728"/>
      <c r="AM80" s="728"/>
      <c r="AN80" s="728"/>
      <c r="AO80" s="728"/>
      <c r="AP80" s="728"/>
      <c r="AQ80" s="728">
        <f t="shared" si="5"/>
        <v>11792</v>
      </c>
      <c r="AR80" s="728"/>
      <c r="AS80" s="728"/>
      <c r="AT80" s="728"/>
      <c r="AU80" s="728"/>
      <c r="AV80" s="728"/>
      <c r="AW80" s="728">
        <f t="shared" si="7"/>
        <v>296628</v>
      </c>
      <c r="AX80" s="728"/>
      <c r="AY80" s="728"/>
      <c r="AZ80" s="729"/>
      <c r="BA80" s="260"/>
      <c r="BB80" s="260"/>
      <c r="BC80" s="260"/>
      <c r="BD80" s="260"/>
      <c r="BE80" s="260"/>
      <c r="BF80" s="260"/>
    </row>
    <row r="81" spans="1:58" s="194" customFormat="1" ht="11.25" customHeight="1" x14ac:dyDescent="0.2">
      <c r="A81" s="279"/>
      <c r="B81" s="736"/>
      <c r="C81" s="736"/>
      <c r="D81" s="736"/>
      <c r="E81" s="736"/>
      <c r="F81" s="736"/>
      <c r="G81" s="736"/>
      <c r="H81" s="736"/>
      <c r="I81" s="736"/>
      <c r="J81" s="737"/>
      <c r="K81" s="728" t="s">
        <v>1014</v>
      </c>
      <c r="L81" s="728"/>
      <c r="M81" s="728"/>
      <c r="N81" s="728"/>
      <c r="O81" s="728"/>
      <c r="P81" s="728"/>
      <c r="Q81" s="728"/>
      <c r="R81" s="728"/>
      <c r="S81" s="728"/>
      <c r="T81" s="730"/>
      <c r="U81" s="731"/>
      <c r="V81" s="728">
        <v>0.75</v>
      </c>
      <c r="W81" s="728"/>
      <c r="X81" s="728"/>
      <c r="Y81" s="728"/>
      <c r="Z81" s="728">
        <v>23652</v>
      </c>
      <c r="AA81" s="728"/>
      <c r="AB81" s="728"/>
      <c r="AC81" s="728"/>
      <c r="AD81" s="728"/>
      <c r="AE81" s="728"/>
      <c r="AF81" s="728">
        <v>5866</v>
      </c>
      <c r="AG81" s="728"/>
      <c r="AH81" s="728"/>
      <c r="AI81" s="728"/>
      <c r="AJ81" s="728"/>
      <c r="AK81" s="728">
        <v>6836</v>
      </c>
      <c r="AL81" s="728"/>
      <c r="AM81" s="728"/>
      <c r="AN81" s="728"/>
      <c r="AO81" s="728"/>
      <c r="AP81" s="728"/>
      <c r="AQ81" s="728">
        <f t="shared" si="5"/>
        <v>10950</v>
      </c>
      <c r="AR81" s="728"/>
      <c r="AS81" s="728"/>
      <c r="AT81" s="728"/>
      <c r="AU81" s="728"/>
      <c r="AV81" s="728"/>
      <c r="AW81" s="728">
        <f>Z81*12*V81</f>
        <v>212868</v>
      </c>
      <c r="AX81" s="728"/>
      <c r="AY81" s="728"/>
      <c r="AZ81" s="729"/>
      <c r="BA81" s="260"/>
      <c r="BB81" s="260"/>
      <c r="BC81" s="260"/>
      <c r="BD81" s="260"/>
      <c r="BE81" s="260"/>
      <c r="BF81" s="260"/>
    </row>
    <row r="82" spans="1:58" s="194" customFormat="1" ht="11.25" customHeight="1" thickBot="1" x14ac:dyDescent="0.25">
      <c r="A82" s="281"/>
      <c r="B82" s="744" t="s">
        <v>64</v>
      </c>
      <c r="C82" s="744"/>
      <c r="D82" s="744"/>
      <c r="E82" s="744"/>
      <c r="F82" s="744"/>
      <c r="G82" s="744"/>
      <c r="H82" s="744"/>
      <c r="I82" s="744"/>
      <c r="J82" s="744"/>
      <c r="K82" s="744"/>
      <c r="L82" s="744"/>
      <c r="M82" s="744"/>
      <c r="N82" s="744"/>
      <c r="O82" s="744"/>
      <c r="P82" s="744"/>
      <c r="Q82" s="744"/>
      <c r="R82" s="744"/>
      <c r="S82" s="745"/>
      <c r="T82" s="746" t="s">
        <v>142</v>
      </c>
      <c r="U82" s="747"/>
      <c r="V82" s="748">
        <f>V49+V51+V52+V55+V56+V57+V58+V59+V60+V61+V62+V63+V64+V65+V66+V67+V69+V71+V72+V73+V74+V75+V76+V77+V78+V80+V81+V70+V68+V79+V53+V54</f>
        <v>97.75</v>
      </c>
      <c r="W82" s="748"/>
      <c r="X82" s="748"/>
      <c r="Y82" s="748"/>
      <c r="Z82" s="749" t="s">
        <v>24</v>
      </c>
      <c r="AA82" s="749"/>
      <c r="AB82" s="749"/>
      <c r="AC82" s="749"/>
      <c r="AD82" s="749"/>
      <c r="AE82" s="749"/>
      <c r="AF82" s="749" t="s">
        <v>24</v>
      </c>
      <c r="AG82" s="749"/>
      <c r="AH82" s="749"/>
      <c r="AI82" s="749"/>
      <c r="AJ82" s="749"/>
      <c r="AK82" s="749" t="s">
        <v>24</v>
      </c>
      <c r="AL82" s="749"/>
      <c r="AM82" s="749"/>
      <c r="AN82" s="749"/>
      <c r="AO82" s="749"/>
      <c r="AP82" s="749"/>
      <c r="AQ82" s="749" t="s">
        <v>24</v>
      </c>
      <c r="AR82" s="749"/>
      <c r="AS82" s="749"/>
      <c r="AT82" s="749"/>
      <c r="AU82" s="749"/>
      <c r="AV82" s="749"/>
      <c r="AW82" s="748">
        <f>AW49+AW51+AW52+AW55+AW56+AW57+AW58+AW59+AW60+AW61+AW62+AW63+AW64+AW65+AW66+AW67+AW68+AW69+AW70+AW71+AW72+AW73+AW74+AW75+AW76+AW77+AW78+AW80+AW81+AW79+AW53+AW54</f>
        <v>30908610.695999999</v>
      </c>
      <c r="AX82" s="748"/>
      <c r="AY82" s="748"/>
      <c r="AZ82" s="750"/>
      <c r="BA82" s="260"/>
      <c r="BB82" s="260"/>
      <c r="BC82" s="260"/>
      <c r="BD82" s="260"/>
      <c r="BE82" s="260"/>
      <c r="BF82" s="260"/>
    </row>
    <row r="83" spans="1:58" ht="7.5" hidden="1" customHeight="1" x14ac:dyDescent="0.25">
      <c r="A83" s="228"/>
      <c r="B83" s="264"/>
      <c r="C83" s="278" t="s">
        <v>1048</v>
      </c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4"/>
      <c r="P83" s="264"/>
      <c r="Q83" s="264"/>
      <c r="R83" s="264"/>
      <c r="S83" s="264"/>
      <c r="T83" s="264"/>
      <c r="U83" s="264"/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  <c r="AF83" s="264"/>
      <c r="AG83" s="264"/>
      <c r="AH83" s="264"/>
      <c r="AI83" s="264"/>
      <c r="AJ83" s="264"/>
      <c r="AK83" s="264"/>
      <c r="AL83" s="264">
        <f>(32504070.66*0.2%)</f>
        <v>65008.141320000002</v>
      </c>
      <c r="AM83" s="264"/>
      <c r="AN83" s="264"/>
      <c r="AO83" s="264"/>
      <c r="AP83" s="264"/>
      <c r="AQ83" s="264"/>
      <c r="AR83" s="264"/>
      <c r="AS83" s="264"/>
      <c r="AT83" s="264"/>
      <c r="AU83" s="264"/>
      <c r="AV83" s="264"/>
      <c r="AW83" s="264"/>
      <c r="AX83" s="264"/>
      <c r="AY83" s="264"/>
      <c r="AZ83" s="264"/>
      <c r="BA83" s="260"/>
      <c r="BB83" s="260"/>
      <c r="BC83" s="260"/>
      <c r="BD83" s="260"/>
      <c r="BE83" s="260"/>
      <c r="BF83" s="260"/>
    </row>
    <row r="84" spans="1:58" ht="19.5" hidden="1" customHeight="1" x14ac:dyDescent="0.25">
      <c r="A84" s="278"/>
      <c r="B84" s="862" t="s">
        <v>276</v>
      </c>
      <c r="C84" s="862"/>
      <c r="D84" s="862"/>
      <c r="E84" s="862"/>
      <c r="F84" s="862"/>
      <c r="G84" s="862"/>
      <c r="H84" s="862"/>
      <c r="I84" s="862"/>
      <c r="J84" s="862"/>
      <c r="K84" s="798" t="s">
        <v>517</v>
      </c>
      <c r="L84" s="798"/>
      <c r="M84" s="798"/>
      <c r="N84" s="798"/>
      <c r="O84" s="798"/>
      <c r="P84" s="798"/>
      <c r="Q84" s="798"/>
      <c r="R84" s="798"/>
      <c r="S84" s="798"/>
      <c r="T84" s="799" t="s">
        <v>3</v>
      </c>
      <c r="U84" s="800"/>
      <c r="V84" s="799" t="s">
        <v>475</v>
      </c>
      <c r="W84" s="805"/>
      <c r="X84" s="805"/>
      <c r="Y84" s="800"/>
      <c r="Z84" s="808" t="s">
        <v>208</v>
      </c>
      <c r="AA84" s="809"/>
      <c r="AB84" s="809"/>
      <c r="AC84" s="809"/>
      <c r="AD84" s="809"/>
      <c r="AE84" s="809"/>
      <c r="AF84" s="809"/>
      <c r="AG84" s="809"/>
      <c r="AH84" s="809"/>
      <c r="AI84" s="809"/>
      <c r="AJ84" s="809"/>
      <c r="AK84" s="809"/>
      <c r="AL84" s="809"/>
      <c r="AM84" s="809"/>
      <c r="AN84" s="809"/>
      <c r="AO84" s="809"/>
      <c r="AP84" s="809"/>
      <c r="AQ84" s="809"/>
      <c r="AR84" s="809"/>
      <c r="AS84" s="809"/>
      <c r="AT84" s="809"/>
      <c r="AU84" s="809"/>
      <c r="AV84" s="810"/>
      <c r="AW84" s="811" t="s">
        <v>232</v>
      </c>
      <c r="AX84" s="752"/>
      <c r="AY84" s="752"/>
      <c r="AZ84" s="752"/>
      <c r="BA84" s="260"/>
      <c r="BB84" s="260"/>
      <c r="BC84" s="260"/>
      <c r="BD84" s="260"/>
      <c r="BE84" s="260"/>
      <c r="BF84" s="260"/>
    </row>
    <row r="85" spans="1:58" ht="15" hidden="1" customHeight="1" x14ac:dyDescent="0.25">
      <c r="A85" s="229"/>
      <c r="B85" s="863"/>
      <c r="C85" s="863"/>
      <c r="D85" s="863"/>
      <c r="E85" s="863"/>
      <c r="F85" s="863"/>
      <c r="G85" s="863"/>
      <c r="H85" s="863"/>
      <c r="I85" s="863"/>
      <c r="J85" s="863"/>
      <c r="K85" s="798"/>
      <c r="L85" s="798"/>
      <c r="M85" s="798"/>
      <c r="N85" s="798"/>
      <c r="O85" s="798"/>
      <c r="P85" s="798"/>
      <c r="Q85" s="798"/>
      <c r="R85" s="798"/>
      <c r="S85" s="798"/>
      <c r="T85" s="801"/>
      <c r="U85" s="802"/>
      <c r="V85" s="801"/>
      <c r="W85" s="806"/>
      <c r="X85" s="806"/>
      <c r="Y85" s="802"/>
      <c r="Z85" s="811" t="s">
        <v>275</v>
      </c>
      <c r="AA85" s="752"/>
      <c r="AB85" s="752"/>
      <c r="AC85" s="752"/>
      <c r="AD85" s="752"/>
      <c r="AE85" s="764"/>
      <c r="AF85" s="814" t="s">
        <v>5</v>
      </c>
      <c r="AG85" s="815"/>
      <c r="AH85" s="815"/>
      <c r="AI85" s="815"/>
      <c r="AJ85" s="815"/>
      <c r="AK85" s="815"/>
      <c r="AL85" s="815"/>
      <c r="AM85" s="815"/>
      <c r="AN85" s="815"/>
      <c r="AO85" s="815"/>
      <c r="AP85" s="815"/>
      <c r="AQ85" s="815"/>
      <c r="AR85" s="815"/>
      <c r="AS85" s="815"/>
      <c r="AT85" s="815"/>
      <c r="AU85" s="815"/>
      <c r="AV85" s="816"/>
      <c r="AW85" s="812"/>
      <c r="AX85" s="732"/>
      <c r="AY85" s="732"/>
      <c r="AZ85" s="732"/>
      <c r="BA85" s="260"/>
      <c r="BB85" s="260"/>
      <c r="BC85" s="260"/>
      <c r="BD85" s="260"/>
      <c r="BE85" s="260"/>
      <c r="BF85" s="260"/>
    </row>
    <row r="86" spans="1:58" ht="15" hidden="1" customHeight="1" x14ac:dyDescent="0.25">
      <c r="A86" s="279"/>
      <c r="B86" s="863"/>
      <c r="C86" s="863"/>
      <c r="D86" s="863"/>
      <c r="E86" s="863"/>
      <c r="F86" s="863"/>
      <c r="G86" s="863"/>
      <c r="H86" s="863"/>
      <c r="I86" s="863"/>
      <c r="J86" s="863"/>
      <c r="K86" s="798"/>
      <c r="L86" s="798"/>
      <c r="M86" s="798"/>
      <c r="N86" s="798"/>
      <c r="O86" s="798"/>
      <c r="P86" s="798"/>
      <c r="Q86" s="798"/>
      <c r="R86" s="798"/>
      <c r="S86" s="798"/>
      <c r="T86" s="801"/>
      <c r="U86" s="802"/>
      <c r="V86" s="801"/>
      <c r="W86" s="806"/>
      <c r="X86" s="806"/>
      <c r="Y86" s="802"/>
      <c r="Z86" s="812"/>
      <c r="AA86" s="732"/>
      <c r="AB86" s="732"/>
      <c r="AC86" s="732"/>
      <c r="AD86" s="732"/>
      <c r="AE86" s="733"/>
      <c r="AF86" s="811" t="s">
        <v>19</v>
      </c>
      <c r="AG86" s="752"/>
      <c r="AH86" s="752"/>
      <c r="AI86" s="752"/>
      <c r="AJ86" s="764"/>
      <c r="AK86" s="817" t="s">
        <v>478</v>
      </c>
      <c r="AL86" s="818"/>
      <c r="AM86" s="818"/>
      <c r="AN86" s="818"/>
      <c r="AO86" s="818"/>
      <c r="AP86" s="818"/>
      <c r="AQ86" s="818"/>
      <c r="AR86" s="818"/>
      <c r="AS86" s="818"/>
      <c r="AT86" s="818"/>
      <c r="AU86" s="818"/>
      <c r="AV86" s="819"/>
      <c r="AW86" s="812"/>
      <c r="AX86" s="732"/>
      <c r="AY86" s="732"/>
      <c r="AZ86" s="732"/>
      <c r="BA86" s="260"/>
      <c r="BB86" s="260"/>
      <c r="BC86" s="260"/>
      <c r="BD86" s="260"/>
      <c r="BE86" s="260"/>
      <c r="BF86" s="260"/>
    </row>
    <row r="87" spans="1:58" ht="25.5" hidden="1" customHeight="1" x14ac:dyDescent="0.25">
      <c r="A87" s="280"/>
      <c r="B87" s="864"/>
      <c r="C87" s="864"/>
      <c r="D87" s="864"/>
      <c r="E87" s="864"/>
      <c r="F87" s="864"/>
      <c r="G87" s="864"/>
      <c r="H87" s="864"/>
      <c r="I87" s="864"/>
      <c r="J87" s="864"/>
      <c r="K87" s="798"/>
      <c r="L87" s="798"/>
      <c r="M87" s="798"/>
      <c r="N87" s="798"/>
      <c r="O87" s="798"/>
      <c r="P87" s="798"/>
      <c r="Q87" s="798"/>
      <c r="R87" s="798"/>
      <c r="S87" s="798"/>
      <c r="T87" s="803"/>
      <c r="U87" s="804"/>
      <c r="V87" s="803"/>
      <c r="W87" s="807"/>
      <c r="X87" s="807"/>
      <c r="Y87" s="804"/>
      <c r="Z87" s="813"/>
      <c r="AA87" s="765"/>
      <c r="AB87" s="765"/>
      <c r="AC87" s="765"/>
      <c r="AD87" s="765"/>
      <c r="AE87" s="766"/>
      <c r="AF87" s="813"/>
      <c r="AG87" s="765"/>
      <c r="AH87" s="765"/>
      <c r="AI87" s="765"/>
      <c r="AJ87" s="766"/>
      <c r="AK87" s="813" t="s">
        <v>479</v>
      </c>
      <c r="AL87" s="765"/>
      <c r="AM87" s="765"/>
      <c r="AN87" s="765"/>
      <c r="AO87" s="765"/>
      <c r="AP87" s="766"/>
      <c r="AQ87" s="813" t="s">
        <v>480</v>
      </c>
      <c r="AR87" s="765"/>
      <c r="AS87" s="765"/>
      <c r="AT87" s="765"/>
      <c r="AU87" s="765"/>
      <c r="AV87" s="766"/>
      <c r="AW87" s="813"/>
      <c r="AX87" s="765"/>
      <c r="AY87" s="765"/>
      <c r="AZ87" s="765"/>
      <c r="BA87" s="260"/>
      <c r="BB87" s="260"/>
      <c r="BC87" s="260"/>
      <c r="BD87" s="260"/>
      <c r="BE87" s="260"/>
      <c r="BF87" s="260"/>
    </row>
    <row r="88" spans="1:58" s="194" customFormat="1" ht="11.25" hidden="1" customHeight="1" thickBot="1" x14ac:dyDescent="0.25">
      <c r="A88" s="279"/>
      <c r="B88" s="776">
        <v>1</v>
      </c>
      <c r="C88" s="776"/>
      <c r="D88" s="776"/>
      <c r="E88" s="776"/>
      <c r="F88" s="776"/>
      <c r="G88" s="776"/>
      <c r="H88" s="776"/>
      <c r="I88" s="776"/>
      <c r="J88" s="776"/>
      <c r="K88" s="774">
        <v>2</v>
      </c>
      <c r="L88" s="774"/>
      <c r="M88" s="774"/>
      <c r="N88" s="774"/>
      <c r="O88" s="774"/>
      <c r="P88" s="774"/>
      <c r="Q88" s="774"/>
      <c r="R88" s="774"/>
      <c r="S88" s="774"/>
      <c r="T88" s="774">
        <v>3</v>
      </c>
      <c r="U88" s="774"/>
      <c r="V88" s="774">
        <v>4</v>
      </c>
      <c r="W88" s="774"/>
      <c r="X88" s="774"/>
      <c r="Y88" s="774"/>
      <c r="Z88" s="774">
        <v>5</v>
      </c>
      <c r="AA88" s="774"/>
      <c r="AB88" s="774"/>
      <c r="AC88" s="774"/>
      <c r="AD88" s="774"/>
      <c r="AE88" s="774"/>
      <c r="AF88" s="774">
        <v>6</v>
      </c>
      <c r="AG88" s="774"/>
      <c r="AH88" s="774"/>
      <c r="AI88" s="774"/>
      <c r="AJ88" s="774"/>
      <c r="AK88" s="774">
        <v>7</v>
      </c>
      <c r="AL88" s="774"/>
      <c r="AM88" s="774"/>
      <c r="AN88" s="774"/>
      <c r="AO88" s="774"/>
      <c r="AP88" s="774"/>
      <c r="AQ88" s="774">
        <v>8</v>
      </c>
      <c r="AR88" s="774"/>
      <c r="AS88" s="774"/>
      <c r="AT88" s="774"/>
      <c r="AU88" s="774"/>
      <c r="AV88" s="774"/>
      <c r="AW88" s="775">
        <v>9</v>
      </c>
      <c r="AX88" s="776"/>
      <c r="AY88" s="776"/>
      <c r="AZ88" s="776"/>
      <c r="BA88" s="260"/>
      <c r="BB88" s="260"/>
      <c r="BC88" s="260"/>
      <c r="BD88" s="260"/>
      <c r="BE88" s="260"/>
      <c r="BF88" s="260"/>
    </row>
    <row r="89" spans="1:58" s="194" customFormat="1" ht="11.25" hidden="1" customHeight="1" x14ac:dyDescent="0.2">
      <c r="A89" s="279"/>
      <c r="B89" s="752" t="s">
        <v>939</v>
      </c>
      <c r="C89" s="752"/>
      <c r="D89" s="752"/>
      <c r="E89" s="752"/>
      <c r="F89" s="752"/>
      <c r="G89" s="752"/>
      <c r="H89" s="752"/>
      <c r="I89" s="752"/>
      <c r="J89" s="764"/>
      <c r="K89" s="728" t="s">
        <v>940</v>
      </c>
      <c r="L89" s="728"/>
      <c r="M89" s="728"/>
      <c r="N89" s="728"/>
      <c r="O89" s="728"/>
      <c r="P89" s="728"/>
      <c r="Q89" s="728"/>
      <c r="R89" s="728"/>
      <c r="S89" s="728"/>
      <c r="T89" s="767" t="s">
        <v>21</v>
      </c>
      <c r="U89" s="768"/>
      <c r="V89" s="769">
        <v>1</v>
      </c>
      <c r="W89" s="769"/>
      <c r="X89" s="769"/>
      <c r="Y89" s="769"/>
      <c r="Z89" s="769">
        <v>51039.8</v>
      </c>
      <c r="AA89" s="769"/>
      <c r="AB89" s="769"/>
      <c r="AC89" s="769"/>
      <c r="AD89" s="769"/>
      <c r="AE89" s="769"/>
      <c r="AF89" s="769">
        <v>36457</v>
      </c>
      <c r="AG89" s="769"/>
      <c r="AH89" s="769"/>
      <c r="AI89" s="769"/>
      <c r="AJ89" s="769"/>
      <c r="AK89" s="769">
        <v>14582.8</v>
      </c>
      <c r="AL89" s="769"/>
      <c r="AM89" s="769"/>
      <c r="AN89" s="769"/>
      <c r="AO89" s="769"/>
      <c r="AP89" s="769"/>
      <c r="AQ89" s="769">
        <v>0</v>
      </c>
      <c r="AR89" s="769"/>
      <c r="AS89" s="769"/>
      <c r="AT89" s="769"/>
      <c r="AU89" s="769"/>
      <c r="AV89" s="769"/>
      <c r="AW89" s="769">
        <f>36457*12</f>
        <v>437484</v>
      </c>
      <c r="AX89" s="769"/>
      <c r="AY89" s="769"/>
      <c r="AZ89" s="770"/>
      <c r="BA89" s="260"/>
      <c r="BB89" s="260"/>
      <c r="BC89" s="260"/>
      <c r="BD89" s="260"/>
      <c r="BE89" s="260"/>
      <c r="BF89" s="260"/>
    </row>
    <row r="90" spans="1:58" s="194" customFormat="1" ht="11.25" hidden="1" customHeight="1" x14ac:dyDescent="0.2">
      <c r="A90" s="279"/>
      <c r="B90" s="765"/>
      <c r="C90" s="765"/>
      <c r="D90" s="765"/>
      <c r="E90" s="765"/>
      <c r="F90" s="765"/>
      <c r="G90" s="765"/>
      <c r="H90" s="765"/>
      <c r="I90" s="765"/>
      <c r="J90" s="766"/>
      <c r="K90" s="728"/>
      <c r="L90" s="728"/>
      <c r="M90" s="728"/>
      <c r="N90" s="728"/>
      <c r="O90" s="728"/>
      <c r="P90" s="728"/>
      <c r="Q90" s="728"/>
      <c r="R90" s="728"/>
      <c r="S90" s="728"/>
      <c r="T90" s="730"/>
      <c r="U90" s="731"/>
      <c r="V90" s="728"/>
      <c r="W90" s="728"/>
      <c r="X90" s="728"/>
      <c r="Y90" s="728"/>
      <c r="Z90" s="728"/>
      <c r="AA90" s="728"/>
      <c r="AB90" s="728"/>
      <c r="AC90" s="728"/>
      <c r="AD90" s="728"/>
      <c r="AE90" s="728"/>
      <c r="AF90" s="728"/>
      <c r="AG90" s="728"/>
      <c r="AH90" s="728"/>
      <c r="AI90" s="728"/>
      <c r="AJ90" s="728"/>
      <c r="AK90" s="728"/>
      <c r="AL90" s="728"/>
      <c r="AM90" s="728"/>
      <c r="AN90" s="728"/>
      <c r="AO90" s="728"/>
      <c r="AP90" s="728"/>
      <c r="AQ90" s="728"/>
      <c r="AR90" s="728"/>
      <c r="AS90" s="728"/>
      <c r="AT90" s="728"/>
      <c r="AU90" s="728"/>
      <c r="AV90" s="728"/>
      <c r="AW90" s="728"/>
      <c r="AX90" s="728"/>
      <c r="AY90" s="728"/>
      <c r="AZ90" s="729"/>
      <c r="BA90" s="260"/>
      <c r="BB90" s="260"/>
      <c r="BC90" s="260"/>
      <c r="BD90" s="260"/>
      <c r="BE90" s="260"/>
      <c r="BF90" s="260"/>
    </row>
    <row r="91" spans="1:58" s="194" customFormat="1" ht="11.25" hidden="1" customHeight="1" x14ac:dyDescent="0.2">
      <c r="A91" s="279"/>
      <c r="B91" s="752" t="s">
        <v>941</v>
      </c>
      <c r="C91" s="752"/>
      <c r="D91" s="752"/>
      <c r="E91" s="752"/>
      <c r="F91" s="752"/>
      <c r="G91" s="752"/>
      <c r="H91" s="752"/>
      <c r="I91" s="752"/>
      <c r="J91" s="764"/>
      <c r="K91" s="728" t="s">
        <v>942</v>
      </c>
      <c r="L91" s="728"/>
      <c r="M91" s="728"/>
      <c r="N91" s="728"/>
      <c r="O91" s="728"/>
      <c r="P91" s="728"/>
      <c r="Q91" s="728"/>
      <c r="R91" s="728"/>
      <c r="S91" s="728"/>
      <c r="T91" s="730"/>
      <c r="U91" s="731"/>
      <c r="V91" s="728">
        <v>1</v>
      </c>
      <c r="W91" s="728"/>
      <c r="X91" s="728"/>
      <c r="Y91" s="728"/>
      <c r="Z91" s="728">
        <v>40832.400000000001</v>
      </c>
      <c r="AA91" s="728"/>
      <c r="AB91" s="728"/>
      <c r="AC91" s="728"/>
      <c r="AD91" s="728"/>
      <c r="AE91" s="728"/>
      <c r="AF91" s="728">
        <v>29166</v>
      </c>
      <c r="AG91" s="728"/>
      <c r="AH91" s="728"/>
      <c r="AI91" s="728"/>
      <c r="AJ91" s="728"/>
      <c r="AK91" s="728">
        <v>11666.4</v>
      </c>
      <c r="AL91" s="728"/>
      <c r="AM91" s="728"/>
      <c r="AN91" s="728"/>
      <c r="AO91" s="728"/>
      <c r="AP91" s="728"/>
      <c r="AQ91" s="728">
        <f>Z91-AF91-AK91</f>
        <v>0</v>
      </c>
      <c r="AR91" s="728"/>
      <c r="AS91" s="728"/>
      <c r="AT91" s="728"/>
      <c r="AU91" s="728"/>
      <c r="AV91" s="728"/>
      <c r="AW91" s="728">
        <f>Z91*12</f>
        <v>489988.80000000005</v>
      </c>
      <c r="AX91" s="728"/>
      <c r="AY91" s="728"/>
      <c r="AZ91" s="729"/>
      <c r="BA91" s="260"/>
      <c r="BB91" s="260"/>
      <c r="BC91" s="260"/>
      <c r="BD91" s="260"/>
      <c r="BE91" s="260"/>
      <c r="BF91" s="260"/>
    </row>
    <row r="92" spans="1:58" s="194" customFormat="1" ht="11.25" hidden="1" customHeight="1" x14ac:dyDescent="0.2">
      <c r="A92" s="279"/>
      <c r="B92" s="732"/>
      <c r="C92" s="732"/>
      <c r="D92" s="732"/>
      <c r="E92" s="732"/>
      <c r="F92" s="732"/>
      <c r="G92" s="732"/>
      <c r="H92" s="732"/>
      <c r="I92" s="732"/>
      <c r="J92" s="733"/>
      <c r="K92" s="728" t="s">
        <v>1043</v>
      </c>
      <c r="L92" s="728"/>
      <c r="M92" s="728"/>
      <c r="N92" s="728"/>
      <c r="O92" s="728"/>
      <c r="P92" s="728"/>
      <c r="Q92" s="728"/>
      <c r="R92" s="728"/>
      <c r="S92" s="728"/>
      <c r="T92" s="730"/>
      <c r="U92" s="731"/>
      <c r="V92" s="728">
        <v>1</v>
      </c>
      <c r="W92" s="728"/>
      <c r="X92" s="728"/>
      <c r="Y92" s="728"/>
      <c r="Z92" s="728">
        <v>37657.31</v>
      </c>
      <c r="AA92" s="728"/>
      <c r="AB92" s="728"/>
      <c r="AC92" s="728"/>
      <c r="AD92" s="728"/>
      <c r="AE92" s="728"/>
      <c r="AF92" s="728">
        <v>9889</v>
      </c>
      <c r="AG92" s="728"/>
      <c r="AH92" s="728"/>
      <c r="AI92" s="728"/>
      <c r="AJ92" s="728"/>
      <c r="AK92" s="728">
        <v>10759.23</v>
      </c>
      <c r="AL92" s="728"/>
      <c r="AM92" s="728"/>
      <c r="AN92" s="728"/>
      <c r="AO92" s="728"/>
      <c r="AP92" s="728"/>
      <c r="AQ92" s="728">
        <f>Z92-AF92-AK92</f>
        <v>17009.079999999998</v>
      </c>
      <c r="AR92" s="728"/>
      <c r="AS92" s="728"/>
      <c r="AT92" s="728"/>
      <c r="AU92" s="728"/>
      <c r="AV92" s="728"/>
      <c r="AW92" s="728">
        <f>Z92*12*V92</f>
        <v>451887.72</v>
      </c>
      <c r="AX92" s="728"/>
      <c r="AY92" s="728"/>
      <c r="AZ92" s="729"/>
      <c r="BA92" s="260"/>
      <c r="BB92" s="260"/>
      <c r="BC92" s="260"/>
      <c r="BD92" s="260"/>
      <c r="BE92" s="260"/>
      <c r="BF92" s="260"/>
    </row>
    <row r="93" spans="1:58" s="194" customFormat="1" ht="11.25" hidden="1" customHeight="1" x14ac:dyDescent="0.2">
      <c r="A93" s="279"/>
      <c r="B93" s="732"/>
      <c r="C93" s="732"/>
      <c r="D93" s="732"/>
      <c r="E93" s="732"/>
      <c r="F93" s="732"/>
      <c r="G93" s="732"/>
      <c r="H93" s="732"/>
      <c r="I93" s="732"/>
      <c r="J93" s="733"/>
      <c r="K93" s="728" t="s">
        <v>1044</v>
      </c>
      <c r="L93" s="728"/>
      <c r="M93" s="728"/>
      <c r="N93" s="728"/>
      <c r="O93" s="728"/>
      <c r="P93" s="728"/>
      <c r="Q93" s="728"/>
      <c r="R93" s="728"/>
      <c r="S93" s="728"/>
      <c r="T93" s="730"/>
      <c r="U93" s="731"/>
      <c r="V93" s="728">
        <v>1</v>
      </c>
      <c r="W93" s="728"/>
      <c r="X93" s="728"/>
      <c r="Y93" s="728"/>
      <c r="Z93" s="728">
        <v>32119.47</v>
      </c>
      <c r="AA93" s="728"/>
      <c r="AB93" s="728"/>
      <c r="AC93" s="728"/>
      <c r="AD93" s="728"/>
      <c r="AE93" s="728"/>
      <c r="AF93" s="728">
        <v>9889</v>
      </c>
      <c r="AG93" s="728"/>
      <c r="AH93" s="728"/>
      <c r="AI93" s="728"/>
      <c r="AJ93" s="728"/>
      <c r="AK93" s="728">
        <v>9176.99</v>
      </c>
      <c r="AL93" s="728"/>
      <c r="AM93" s="728"/>
      <c r="AN93" s="728"/>
      <c r="AO93" s="728"/>
      <c r="AP93" s="728"/>
      <c r="AQ93" s="728">
        <f t="shared" ref="AQ93:AQ96" si="8">Z93-AF93-AK93</f>
        <v>13053.480000000001</v>
      </c>
      <c r="AR93" s="728"/>
      <c r="AS93" s="728"/>
      <c r="AT93" s="728"/>
      <c r="AU93" s="728"/>
      <c r="AV93" s="728"/>
      <c r="AW93" s="728">
        <f t="shared" ref="AW93:AW99" si="9">Z93*12*V93</f>
        <v>385433.64</v>
      </c>
      <c r="AX93" s="728"/>
      <c r="AY93" s="728"/>
      <c r="AZ93" s="729"/>
      <c r="BA93" s="260"/>
      <c r="BB93" s="260"/>
      <c r="BC93" s="260"/>
      <c r="BD93" s="260"/>
      <c r="BE93" s="260"/>
      <c r="BF93" s="260"/>
    </row>
    <row r="94" spans="1:58" s="194" customFormat="1" ht="11.25" hidden="1" customHeight="1" x14ac:dyDescent="0.2">
      <c r="A94" s="279"/>
      <c r="B94" s="732"/>
      <c r="C94" s="732"/>
      <c r="D94" s="732"/>
      <c r="E94" s="732"/>
      <c r="F94" s="732"/>
      <c r="G94" s="732"/>
      <c r="H94" s="732"/>
      <c r="I94" s="732"/>
      <c r="J94" s="733"/>
      <c r="K94" s="728" t="s">
        <v>1045</v>
      </c>
      <c r="L94" s="728"/>
      <c r="M94" s="728"/>
      <c r="N94" s="728"/>
      <c r="O94" s="728"/>
      <c r="P94" s="728"/>
      <c r="Q94" s="728"/>
      <c r="R94" s="728"/>
      <c r="S94" s="728"/>
      <c r="T94" s="730"/>
      <c r="U94" s="731"/>
      <c r="V94" s="728">
        <v>1</v>
      </c>
      <c r="W94" s="728"/>
      <c r="X94" s="728"/>
      <c r="Y94" s="728"/>
      <c r="Z94" s="728">
        <v>32893.94</v>
      </c>
      <c r="AA94" s="728"/>
      <c r="AB94" s="728"/>
      <c r="AC94" s="728"/>
      <c r="AD94" s="728"/>
      <c r="AE94" s="728"/>
      <c r="AF94" s="728">
        <v>9889</v>
      </c>
      <c r="AG94" s="728"/>
      <c r="AH94" s="728"/>
      <c r="AI94" s="728"/>
      <c r="AJ94" s="728"/>
      <c r="AK94" s="728">
        <v>9176.99</v>
      </c>
      <c r="AL94" s="728"/>
      <c r="AM94" s="728"/>
      <c r="AN94" s="728"/>
      <c r="AO94" s="728"/>
      <c r="AP94" s="728"/>
      <c r="AQ94" s="728">
        <f t="shared" si="8"/>
        <v>13827.950000000003</v>
      </c>
      <c r="AR94" s="728"/>
      <c r="AS94" s="728"/>
      <c r="AT94" s="728"/>
      <c r="AU94" s="728"/>
      <c r="AV94" s="728"/>
      <c r="AW94" s="728">
        <f t="shared" si="9"/>
        <v>394727.28</v>
      </c>
      <c r="AX94" s="728"/>
      <c r="AY94" s="728"/>
      <c r="AZ94" s="729"/>
      <c r="BA94" s="260"/>
      <c r="BB94" s="260"/>
      <c r="BC94" s="260"/>
      <c r="BD94" s="260"/>
      <c r="BE94" s="260"/>
      <c r="BF94" s="260"/>
    </row>
    <row r="95" spans="1:58" s="194" customFormat="1" ht="45" hidden="1" customHeight="1" x14ac:dyDescent="0.2">
      <c r="A95" s="279"/>
      <c r="B95" s="732"/>
      <c r="C95" s="732"/>
      <c r="D95" s="732"/>
      <c r="E95" s="732"/>
      <c r="F95" s="732"/>
      <c r="G95" s="732"/>
      <c r="H95" s="732"/>
      <c r="I95" s="732"/>
      <c r="J95" s="733"/>
      <c r="K95" s="728" t="s">
        <v>1017</v>
      </c>
      <c r="L95" s="728"/>
      <c r="M95" s="728"/>
      <c r="N95" s="728"/>
      <c r="O95" s="728"/>
      <c r="P95" s="728"/>
      <c r="Q95" s="728"/>
      <c r="R95" s="728"/>
      <c r="S95" s="728"/>
      <c r="T95" s="730"/>
      <c r="U95" s="731"/>
      <c r="V95" s="728">
        <v>1</v>
      </c>
      <c r="W95" s="728"/>
      <c r="X95" s="728"/>
      <c r="Y95" s="728"/>
      <c r="Z95" s="728">
        <v>30399.599999999999</v>
      </c>
      <c r="AA95" s="728"/>
      <c r="AB95" s="728"/>
      <c r="AC95" s="728"/>
      <c r="AD95" s="728"/>
      <c r="AE95" s="728"/>
      <c r="AF95" s="728">
        <v>6204</v>
      </c>
      <c r="AG95" s="728"/>
      <c r="AH95" s="728"/>
      <c r="AI95" s="728"/>
      <c r="AJ95" s="728"/>
      <c r="AK95" s="728">
        <v>8685.6</v>
      </c>
      <c r="AL95" s="728"/>
      <c r="AM95" s="728"/>
      <c r="AN95" s="728"/>
      <c r="AO95" s="728"/>
      <c r="AP95" s="728"/>
      <c r="AQ95" s="728">
        <f t="shared" si="8"/>
        <v>15509.999999999998</v>
      </c>
      <c r="AR95" s="728"/>
      <c r="AS95" s="728"/>
      <c r="AT95" s="728"/>
      <c r="AU95" s="728"/>
      <c r="AV95" s="728"/>
      <c r="AW95" s="728">
        <f t="shared" si="9"/>
        <v>364795.19999999995</v>
      </c>
      <c r="AX95" s="728"/>
      <c r="AY95" s="728"/>
      <c r="AZ95" s="729"/>
      <c r="BA95" s="260"/>
      <c r="BB95" s="260"/>
      <c r="BC95" s="260"/>
      <c r="BD95" s="260"/>
      <c r="BE95" s="260"/>
      <c r="BF95" s="260"/>
    </row>
    <row r="96" spans="1:58" s="194" customFormat="1" ht="59.25" hidden="1" customHeight="1" x14ac:dyDescent="0.2">
      <c r="A96" s="279"/>
      <c r="B96" s="732"/>
      <c r="C96" s="732"/>
      <c r="D96" s="732"/>
      <c r="E96" s="732"/>
      <c r="F96" s="732"/>
      <c r="G96" s="732"/>
      <c r="H96" s="732"/>
      <c r="I96" s="732"/>
      <c r="J96" s="733"/>
      <c r="K96" s="728" t="s">
        <v>1018</v>
      </c>
      <c r="L96" s="728"/>
      <c r="M96" s="728"/>
      <c r="N96" s="728"/>
      <c r="O96" s="728"/>
      <c r="P96" s="728"/>
      <c r="Q96" s="728"/>
      <c r="R96" s="728"/>
      <c r="S96" s="728"/>
      <c r="T96" s="730"/>
      <c r="U96" s="731"/>
      <c r="V96" s="728">
        <f>12+0.5+0.5+0.4</f>
        <v>13.4</v>
      </c>
      <c r="W96" s="728"/>
      <c r="X96" s="728"/>
      <c r="Y96" s="728"/>
      <c r="Z96" s="728">
        <v>30399.599999999999</v>
      </c>
      <c r="AA96" s="728"/>
      <c r="AB96" s="728"/>
      <c r="AC96" s="728"/>
      <c r="AD96" s="728"/>
      <c r="AE96" s="728"/>
      <c r="AF96" s="728">
        <v>6204</v>
      </c>
      <c r="AG96" s="728"/>
      <c r="AH96" s="728"/>
      <c r="AI96" s="728"/>
      <c r="AJ96" s="728"/>
      <c r="AK96" s="728">
        <v>8685.6</v>
      </c>
      <c r="AL96" s="728"/>
      <c r="AM96" s="728"/>
      <c r="AN96" s="728"/>
      <c r="AO96" s="728"/>
      <c r="AP96" s="728"/>
      <c r="AQ96" s="728">
        <f t="shared" si="8"/>
        <v>15509.999999999998</v>
      </c>
      <c r="AR96" s="728"/>
      <c r="AS96" s="728"/>
      <c r="AT96" s="728"/>
      <c r="AU96" s="728"/>
      <c r="AV96" s="728"/>
      <c r="AW96" s="728">
        <f t="shared" si="9"/>
        <v>4888255.68</v>
      </c>
      <c r="AX96" s="728"/>
      <c r="AY96" s="728"/>
      <c r="AZ96" s="729"/>
      <c r="BA96" s="260"/>
      <c r="BB96" s="260"/>
      <c r="BC96" s="260"/>
      <c r="BD96" s="260"/>
      <c r="BE96" s="260"/>
      <c r="BF96" s="260"/>
    </row>
    <row r="97" spans="1:58" s="194" customFormat="1" ht="78.75" hidden="1" customHeight="1" x14ac:dyDescent="0.2">
      <c r="A97" s="279"/>
      <c r="B97" s="765"/>
      <c r="C97" s="765"/>
      <c r="D97" s="765"/>
      <c r="E97" s="765"/>
      <c r="F97" s="765"/>
      <c r="G97" s="765"/>
      <c r="H97" s="765"/>
      <c r="I97" s="765"/>
      <c r="J97" s="766"/>
      <c r="K97" s="728" t="s">
        <v>1019</v>
      </c>
      <c r="L97" s="728"/>
      <c r="M97" s="728"/>
      <c r="N97" s="728"/>
      <c r="O97" s="728"/>
      <c r="P97" s="728"/>
      <c r="Q97" s="728"/>
      <c r="R97" s="728"/>
      <c r="S97" s="728"/>
      <c r="T97" s="730"/>
      <c r="U97" s="731"/>
      <c r="V97" s="728">
        <v>11</v>
      </c>
      <c r="W97" s="728"/>
      <c r="X97" s="728"/>
      <c r="Y97" s="728"/>
      <c r="Z97" s="728">
        <v>30399.599999999999</v>
      </c>
      <c r="AA97" s="728"/>
      <c r="AB97" s="728"/>
      <c r="AC97" s="728"/>
      <c r="AD97" s="728"/>
      <c r="AE97" s="728"/>
      <c r="AF97" s="728">
        <v>6204</v>
      </c>
      <c r="AG97" s="728"/>
      <c r="AH97" s="728"/>
      <c r="AI97" s="728"/>
      <c r="AJ97" s="728"/>
      <c r="AK97" s="728">
        <v>8685.6</v>
      </c>
      <c r="AL97" s="728"/>
      <c r="AM97" s="728"/>
      <c r="AN97" s="728"/>
      <c r="AO97" s="728"/>
      <c r="AP97" s="728"/>
      <c r="AQ97" s="728">
        <f>Z97-AF97-AK97</f>
        <v>15509.999999999998</v>
      </c>
      <c r="AR97" s="728"/>
      <c r="AS97" s="728"/>
      <c r="AT97" s="728"/>
      <c r="AU97" s="728"/>
      <c r="AV97" s="728"/>
      <c r="AW97" s="728">
        <f t="shared" si="9"/>
        <v>4012747.1999999993</v>
      </c>
      <c r="AX97" s="728"/>
      <c r="AY97" s="728"/>
      <c r="AZ97" s="729"/>
      <c r="BA97" s="260"/>
      <c r="BB97" s="260"/>
      <c r="BC97" s="260"/>
      <c r="BD97" s="260"/>
      <c r="BE97" s="260"/>
      <c r="BF97" s="260"/>
    </row>
    <row r="98" spans="1:58" s="194" customFormat="1" ht="11.25" hidden="1" customHeight="1" x14ac:dyDescent="0.2">
      <c r="A98" s="771" t="s">
        <v>1032</v>
      </c>
      <c r="B98" s="755"/>
      <c r="C98" s="755"/>
      <c r="D98" s="755"/>
      <c r="E98" s="755"/>
      <c r="F98" s="755"/>
      <c r="G98" s="755"/>
      <c r="H98" s="755"/>
      <c r="I98" s="755"/>
      <c r="J98" s="756"/>
      <c r="K98" s="728" t="s">
        <v>1030</v>
      </c>
      <c r="L98" s="728"/>
      <c r="M98" s="728"/>
      <c r="N98" s="728"/>
      <c r="O98" s="728"/>
      <c r="P98" s="728"/>
      <c r="Q98" s="728"/>
      <c r="R98" s="728"/>
      <c r="S98" s="728"/>
      <c r="T98" s="730"/>
      <c r="U98" s="731"/>
      <c r="V98" s="728">
        <f>1+1+1+1+0.5+0.5+0.5+0.5</f>
        <v>6</v>
      </c>
      <c r="W98" s="728"/>
      <c r="X98" s="728"/>
      <c r="Y98" s="728"/>
      <c r="Z98" s="728">
        <v>27636</v>
      </c>
      <c r="AA98" s="728"/>
      <c r="AB98" s="728"/>
      <c r="AC98" s="728"/>
      <c r="AD98" s="728"/>
      <c r="AE98" s="728"/>
      <c r="AF98" s="728">
        <v>5640</v>
      </c>
      <c r="AG98" s="728"/>
      <c r="AH98" s="728"/>
      <c r="AI98" s="728"/>
      <c r="AJ98" s="728"/>
      <c r="AK98" s="728">
        <v>7896</v>
      </c>
      <c r="AL98" s="728"/>
      <c r="AM98" s="728"/>
      <c r="AN98" s="728"/>
      <c r="AO98" s="728"/>
      <c r="AP98" s="728"/>
      <c r="AQ98" s="728">
        <f t="shared" ref="AQ98:AQ121" si="10">Z98-AF98-AK98</f>
        <v>14100</v>
      </c>
      <c r="AR98" s="728"/>
      <c r="AS98" s="728"/>
      <c r="AT98" s="728"/>
      <c r="AU98" s="728"/>
      <c r="AV98" s="728"/>
      <c r="AW98" s="728">
        <f t="shared" si="9"/>
        <v>1989792</v>
      </c>
      <c r="AX98" s="728"/>
      <c r="AY98" s="728"/>
      <c r="AZ98" s="729"/>
      <c r="BA98" s="260"/>
      <c r="BB98" s="260"/>
      <c r="BC98" s="260"/>
      <c r="BD98" s="260"/>
      <c r="BE98" s="260"/>
      <c r="BF98" s="260"/>
    </row>
    <row r="99" spans="1:58" s="194" customFormat="1" ht="11.25" hidden="1" customHeight="1" x14ac:dyDescent="0.2">
      <c r="A99" s="772"/>
      <c r="B99" s="772"/>
      <c r="C99" s="772"/>
      <c r="D99" s="772"/>
      <c r="E99" s="772"/>
      <c r="F99" s="772"/>
      <c r="G99" s="772"/>
      <c r="H99" s="772"/>
      <c r="I99" s="772"/>
      <c r="J99" s="773"/>
      <c r="K99" s="760" t="s">
        <v>1031</v>
      </c>
      <c r="L99" s="760"/>
      <c r="M99" s="760"/>
      <c r="N99" s="760"/>
      <c r="O99" s="760"/>
      <c r="P99" s="760"/>
      <c r="Q99" s="760"/>
      <c r="R99" s="760"/>
      <c r="S99" s="760"/>
      <c r="T99" s="761"/>
      <c r="U99" s="762"/>
      <c r="V99" s="760">
        <v>1</v>
      </c>
      <c r="W99" s="760"/>
      <c r="X99" s="760"/>
      <c r="Y99" s="760"/>
      <c r="Z99" s="728">
        <v>27636</v>
      </c>
      <c r="AA99" s="728"/>
      <c r="AB99" s="728"/>
      <c r="AC99" s="728"/>
      <c r="AD99" s="728"/>
      <c r="AE99" s="728"/>
      <c r="AF99" s="728">
        <v>5640</v>
      </c>
      <c r="AG99" s="728"/>
      <c r="AH99" s="728"/>
      <c r="AI99" s="728"/>
      <c r="AJ99" s="728"/>
      <c r="AK99" s="728">
        <v>7489.92</v>
      </c>
      <c r="AL99" s="728"/>
      <c r="AM99" s="728"/>
      <c r="AN99" s="728"/>
      <c r="AO99" s="728"/>
      <c r="AP99" s="728"/>
      <c r="AQ99" s="760">
        <f t="shared" si="10"/>
        <v>14506.08</v>
      </c>
      <c r="AR99" s="760"/>
      <c r="AS99" s="760"/>
      <c r="AT99" s="760"/>
      <c r="AU99" s="760"/>
      <c r="AV99" s="760"/>
      <c r="AW99" s="760">
        <f t="shared" si="9"/>
        <v>331632</v>
      </c>
      <c r="AX99" s="760"/>
      <c r="AY99" s="760"/>
      <c r="AZ99" s="763"/>
      <c r="BA99" s="260"/>
      <c r="BB99" s="260"/>
      <c r="BC99" s="260"/>
      <c r="BD99" s="260"/>
      <c r="BE99" s="260"/>
      <c r="BF99" s="260"/>
    </row>
    <row r="100" spans="1:58" s="194" customFormat="1" ht="11.25" hidden="1" customHeight="1" x14ac:dyDescent="0.2">
      <c r="A100" s="752" t="s">
        <v>1035</v>
      </c>
      <c r="B100" s="753"/>
      <c r="C100" s="753"/>
      <c r="D100" s="753"/>
      <c r="E100" s="753"/>
      <c r="F100" s="753"/>
      <c r="G100" s="753"/>
      <c r="H100" s="753"/>
      <c r="I100" s="753"/>
      <c r="J100" s="754"/>
      <c r="K100" s="728" t="s">
        <v>1026</v>
      </c>
      <c r="L100" s="728"/>
      <c r="M100" s="728"/>
      <c r="N100" s="728"/>
      <c r="O100" s="728"/>
      <c r="P100" s="728"/>
      <c r="Q100" s="728"/>
      <c r="R100" s="728"/>
      <c r="S100" s="728"/>
      <c r="T100" s="731"/>
      <c r="U100" s="731"/>
      <c r="V100" s="728">
        <v>0.75</v>
      </c>
      <c r="W100" s="728"/>
      <c r="X100" s="728"/>
      <c r="Y100" s="728"/>
      <c r="Z100" s="728">
        <v>22372</v>
      </c>
      <c r="AA100" s="728"/>
      <c r="AB100" s="728"/>
      <c r="AC100" s="728"/>
      <c r="AD100" s="728"/>
      <c r="AE100" s="728"/>
      <c r="AF100" s="728">
        <v>5640</v>
      </c>
      <c r="AG100" s="728"/>
      <c r="AH100" s="728"/>
      <c r="AI100" s="728"/>
      <c r="AJ100" s="728"/>
      <c r="AK100" s="728">
        <v>6392</v>
      </c>
      <c r="AL100" s="728"/>
      <c r="AM100" s="728"/>
      <c r="AN100" s="728"/>
      <c r="AO100" s="728"/>
      <c r="AP100" s="728"/>
      <c r="AQ100" s="728">
        <f t="shared" si="10"/>
        <v>10340</v>
      </c>
      <c r="AR100" s="728"/>
      <c r="AS100" s="728"/>
      <c r="AT100" s="728"/>
      <c r="AU100" s="728"/>
      <c r="AV100" s="728"/>
      <c r="AW100" s="728">
        <f>Z100*12*V100</f>
        <v>201348</v>
      </c>
      <c r="AX100" s="728"/>
      <c r="AY100" s="728"/>
      <c r="AZ100" s="728"/>
      <c r="BA100" s="260"/>
      <c r="BB100" s="260"/>
      <c r="BC100" s="260"/>
      <c r="BD100" s="260"/>
      <c r="BE100" s="260"/>
      <c r="BF100" s="260"/>
    </row>
    <row r="101" spans="1:58" s="194" customFormat="1" ht="11.25" hidden="1" customHeight="1" x14ac:dyDescent="0.2">
      <c r="A101" s="755"/>
      <c r="B101" s="755"/>
      <c r="C101" s="755"/>
      <c r="D101" s="755"/>
      <c r="E101" s="755"/>
      <c r="F101" s="755"/>
      <c r="G101" s="755"/>
      <c r="H101" s="755"/>
      <c r="I101" s="755"/>
      <c r="J101" s="756"/>
      <c r="K101" s="751" t="s">
        <v>944</v>
      </c>
      <c r="L101" s="751"/>
      <c r="M101" s="751"/>
      <c r="N101" s="751"/>
      <c r="O101" s="751"/>
      <c r="P101" s="751"/>
      <c r="Q101" s="751"/>
      <c r="R101" s="751"/>
      <c r="S101" s="751"/>
      <c r="T101" s="757"/>
      <c r="U101" s="758"/>
      <c r="V101" s="751">
        <f>1.75+2.25+2.5</f>
        <v>6.5</v>
      </c>
      <c r="W101" s="751"/>
      <c r="X101" s="751"/>
      <c r="Y101" s="751"/>
      <c r="Z101" s="728">
        <v>27636</v>
      </c>
      <c r="AA101" s="728"/>
      <c r="AB101" s="728"/>
      <c r="AC101" s="728"/>
      <c r="AD101" s="728"/>
      <c r="AE101" s="728"/>
      <c r="AF101" s="728">
        <v>5640</v>
      </c>
      <c r="AG101" s="728"/>
      <c r="AH101" s="728"/>
      <c r="AI101" s="728"/>
      <c r="AJ101" s="728"/>
      <c r="AK101" s="751">
        <v>7896</v>
      </c>
      <c r="AL101" s="751"/>
      <c r="AM101" s="751"/>
      <c r="AN101" s="751"/>
      <c r="AO101" s="751"/>
      <c r="AP101" s="751"/>
      <c r="AQ101" s="751">
        <f t="shared" si="10"/>
        <v>14100</v>
      </c>
      <c r="AR101" s="751"/>
      <c r="AS101" s="751"/>
      <c r="AT101" s="751"/>
      <c r="AU101" s="751"/>
      <c r="AV101" s="751"/>
      <c r="AW101" s="751">
        <f t="shared" ref="AW101:AW115" si="11">Z101*12*V101</f>
        <v>2155608</v>
      </c>
      <c r="AX101" s="751"/>
      <c r="AY101" s="751"/>
      <c r="AZ101" s="759"/>
      <c r="BA101" s="260"/>
      <c r="BB101" s="260"/>
      <c r="BC101" s="260"/>
      <c r="BD101" s="260"/>
      <c r="BE101" s="260"/>
      <c r="BF101" s="260"/>
    </row>
    <row r="102" spans="1:58" s="194" customFormat="1" ht="11.25" hidden="1" customHeight="1" x14ac:dyDescent="0.2">
      <c r="A102" s="755"/>
      <c r="B102" s="755"/>
      <c r="C102" s="755"/>
      <c r="D102" s="755"/>
      <c r="E102" s="755"/>
      <c r="F102" s="755"/>
      <c r="G102" s="755"/>
      <c r="H102" s="755"/>
      <c r="I102" s="755"/>
      <c r="J102" s="756"/>
      <c r="K102" s="728" t="s">
        <v>1027</v>
      </c>
      <c r="L102" s="728"/>
      <c r="M102" s="728"/>
      <c r="N102" s="728"/>
      <c r="O102" s="728"/>
      <c r="P102" s="728"/>
      <c r="Q102" s="728"/>
      <c r="R102" s="728"/>
      <c r="S102" s="728"/>
      <c r="T102" s="730"/>
      <c r="U102" s="731"/>
      <c r="V102" s="728">
        <f>1+0.5+1+0.4+0.4+0.4+0.75+0.4+1+1+2+0.75+2</f>
        <v>11.6</v>
      </c>
      <c r="W102" s="728"/>
      <c r="X102" s="728"/>
      <c r="Y102" s="728"/>
      <c r="Z102" s="728">
        <v>27636</v>
      </c>
      <c r="AA102" s="728"/>
      <c r="AB102" s="728"/>
      <c r="AC102" s="728"/>
      <c r="AD102" s="728"/>
      <c r="AE102" s="728"/>
      <c r="AF102" s="728">
        <v>5640</v>
      </c>
      <c r="AG102" s="728"/>
      <c r="AH102" s="728"/>
      <c r="AI102" s="728"/>
      <c r="AJ102" s="728"/>
      <c r="AK102" s="751">
        <v>7896</v>
      </c>
      <c r="AL102" s="751"/>
      <c r="AM102" s="751"/>
      <c r="AN102" s="751"/>
      <c r="AO102" s="751"/>
      <c r="AP102" s="751"/>
      <c r="AQ102" s="728">
        <f t="shared" si="10"/>
        <v>14100</v>
      </c>
      <c r="AR102" s="728"/>
      <c r="AS102" s="728"/>
      <c r="AT102" s="728"/>
      <c r="AU102" s="728"/>
      <c r="AV102" s="728"/>
      <c r="AW102" s="728">
        <f t="shared" si="11"/>
        <v>3846931.1999999997</v>
      </c>
      <c r="AX102" s="728"/>
      <c r="AY102" s="728"/>
      <c r="AZ102" s="729"/>
      <c r="BA102" s="260"/>
      <c r="BB102" s="260"/>
      <c r="BC102" s="260"/>
      <c r="BD102" s="260"/>
      <c r="BE102" s="260"/>
      <c r="BF102" s="260"/>
    </row>
    <row r="103" spans="1:58" s="194" customFormat="1" ht="11.25" hidden="1" customHeight="1" x14ac:dyDescent="0.2">
      <c r="A103" s="755"/>
      <c r="B103" s="755"/>
      <c r="C103" s="755"/>
      <c r="D103" s="755"/>
      <c r="E103" s="755"/>
      <c r="F103" s="755"/>
      <c r="G103" s="755"/>
      <c r="H103" s="755"/>
      <c r="I103" s="755"/>
      <c r="J103" s="756"/>
      <c r="K103" s="728" t="s">
        <v>1020</v>
      </c>
      <c r="L103" s="728"/>
      <c r="M103" s="728"/>
      <c r="N103" s="728"/>
      <c r="O103" s="728"/>
      <c r="P103" s="728"/>
      <c r="Q103" s="728"/>
      <c r="R103" s="728"/>
      <c r="S103" s="728"/>
      <c r="T103" s="730"/>
      <c r="U103" s="731"/>
      <c r="V103" s="728">
        <f>0.4+1</f>
        <v>1.4</v>
      </c>
      <c r="W103" s="728"/>
      <c r="X103" s="728"/>
      <c r="Y103" s="728"/>
      <c r="Z103" s="728">
        <v>27636</v>
      </c>
      <c r="AA103" s="728"/>
      <c r="AB103" s="728"/>
      <c r="AC103" s="728"/>
      <c r="AD103" s="728"/>
      <c r="AE103" s="728"/>
      <c r="AF103" s="728">
        <v>5640</v>
      </c>
      <c r="AG103" s="728"/>
      <c r="AH103" s="728"/>
      <c r="AI103" s="728"/>
      <c r="AJ103" s="728"/>
      <c r="AK103" s="751">
        <v>7896</v>
      </c>
      <c r="AL103" s="751"/>
      <c r="AM103" s="751"/>
      <c r="AN103" s="751"/>
      <c r="AO103" s="751"/>
      <c r="AP103" s="751"/>
      <c r="AQ103" s="728">
        <f t="shared" si="10"/>
        <v>14100</v>
      </c>
      <c r="AR103" s="728"/>
      <c r="AS103" s="728"/>
      <c r="AT103" s="728"/>
      <c r="AU103" s="728"/>
      <c r="AV103" s="728"/>
      <c r="AW103" s="728">
        <f t="shared" si="11"/>
        <v>464284.8</v>
      </c>
      <c r="AX103" s="728"/>
      <c r="AY103" s="728"/>
      <c r="AZ103" s="729"/>
      <c r="BA103" s="260"/>
      <c r="BB103" s="260"/>
      <c r="BC103" s="260"/>
      <c r="BD103" s="260"/>
      <c r="BE103" s="260"/>
      <c r="BF103" s="260"/>
    </row>
    <row r="104" spans="1:58" s="194" customFormat="1" ht="11.25" hidden="1" customHeight="1" x14ac:dyDescent="0.2">
      <c r="A104" s="755"/>
      <c r="B104" s="755"/>
      <c r="C104" s="755"/>
      <c r="D104" s="755"/>
      <c r="E104" s="755"/>
      <c r="F104" s="755"/>
      <c r="G104" s="755"/>
      <c r="H104" s="755"/>
      <c r="I104" s="755"/>
      <c r="J104" s="756"/>
      <c r="K104" s="728" t="s">
        <v>1022</v>
      </c>
      <c r="L104" s="728"/>
      <c r="M104" s="728"/>
      <c r="N104" s="728"/>
      <c r="O104" s="728"/>
      <c r="P104" s="728"/>
      <c r="Q104" s="728"/>
      <c r="R104" s="728"/>
      <c r="S104" s="728"/>
      <c r="T104" s="730"/>
      <c r="U104" s="731"/>
      <c r="V104" s="728">
        <v>0.75</v>
      </c>
      <c r="W104" s="728"/>
      <c r="X104" s="728"/>
      <c r="Y104" s="728"/>
      <c r="Z104" s="728">
        <v>27636</v>
      </c>
      <c r="AA104" s="728"/>
      <c r="AB104" s="728"/>
      <c r="AC104" s="728"/>
      <c r="AD104" s="728"/>
      <c r="AE104" s="728"/>
      <c r="AF104" s="728">
        <v>5640</v>
      </c>
      <c r="AG104" s="728"/>
      <c r="AH104" s="728"/>
      <c r="AI104" s="728"/>
      <c r="AJ104" s="728"/>
      <c r="AK104" s="751">
        <v>7896</v>
      </c>
      <c r="AL104" s="751"/>
      <c r="AM104" s="751"/>
      <c r="AN104" s="751"/>
      <c r="AO104" s="751"/>
      <c r="AP104" s="751"/>
      <c r="AQ104" s="728">
        <f t="shared" si="10"/>
        <v>14100</v>
      </c>
      <c r="AR104" s="728"/>
      <c r="AS104" s="728"/>
      <c r="AT104" s="728"/>
      <c r="AU104" s="728"/>
      <c r="AV104" s="728"/>
      <c r="AW104" s="728">
        <f t="shared" si="11"/>
        <v>248724</v>
      </c>
      <c r="AX104" s="728"/>
      <c r="AY104" s="728"/>
      <c r="AZ104" s="729"/>
      <c r="BA104" s="260"/>
      <c r="BB104" s="260"/>
      <c r="BC104" s="260"/>
      <c r="BD104" s="260"/>
      <c r="BE104" s="260"/>
      <c r="BF104" s="260"/>
    </row>
    <row r="105" spans="1:58" s="194" customFormat="1" ht="11.25" hidden="1" customHeight="1" x14ac:dyDescent="0.2">
      <c r="A105" s="755"/>
      <c r="B105" s="755"/>
      <c r="C105" s="755"/>
      <c r="D105" s="755"/>
      <c r="E105" s="755"/>
      <c r="F105" s="755"/>
      <c r="G105" s="755"/>
      <c r="H105" s="755"/>
      <c r="I105" s="755"/>
      <c r="J105" s="756"/>
      <c r="K105" s="728" t="s">
        <v>1021</v>
      </c>
      <c r="L105" s="728"/>
      <c r="M105" s="728"/>
      <c r="N105" s="728"/>
      <c r="O105" s="728"/>
      <c r="P105" s="728"/>
      <c r="Q105" s="728"/>
      <c r="R105" s="728"/>
      <c r="S105" s="728"/>
      <c r="T105" s="730"/>
      <c r="U105" s="731"/>
      <c r="V105" s="728">
        <v>2</v>
      </c>
      <c r="W105" s="728"/>
      <c r="X105" s="728"/>
      <c r="Y105" s="728"/>
      <c r="Z105" s="728">
        <v>27636</v>
      </c>
      <c r="AA105" s="728"/>
      <c r="AB105" s="728"/>
      <c r="AC105" s="728"/>
      <c r="AD105" s="728"/>
      <c r="AE105" s="728"/>
      <c r="AF105" s="728">
        <v>5640</v>
      </c>
      <c r="AG105" s="728"/>
      <c r="AH105" s="728"/>
      <c r="AI105" s="728"/>
      <c r="AJ105" s="728"/>
      <c r="AK105" s="751">
        <v>7896</v>
      </c>
      <c r="AL105" s="751"/>
      <c r="AM105" s="751"/>
      <c r="AN105" s="751"/>
      <c r="AO105" s="751"/>
      <c r="AP105" s="751"/>
      <c r="AQ105" s="728">
        <f t="shared" si="10"/>
        <v>14100</v>
      </c>
      <c r="AR105" s="728"/>
      <c r="AS105" s="728"/>
      <c r="AT105" s="728"/>
      <c r="AU105" s="728"/>
      <c r="AV105" s="728"/>
      <c r="AW105" s="728">
        <f t="shared" si="11"/>
        <v>663264</v>
      </c>
      <c r="AX105" s="728"/>
      <c r="AY105" s="728"/>
      <c r="AZ105" s="729"/>
      <c r="BA105" s="260"/>
      <c r="BB105" s="260"/>
      <c r="BC105" s="260"/>
      <c r="BD105" s="260"/>
      <c r="BE105" s="260"/>
      <c r="BF105" s="260"/>
    </row>
    <row r="106" spans="1:58" s="194" customFormat="1" ht="11.25" hidden="1" customHeight="1" x14ac:dyDescent="0.2">
      <c r="A106" s="755"/>
      <c r="B106" s="755"/>
      <c r="C106" s="755"/>
      <c r="D106" s="755"/>
      <c r="E106" s="755"/>
      <c r="F106" s="755"/>
      <c r="G106" s="755"/>
      <c r="H106" s="755"/>
      <c r="I106" s="755"/>
      <c r="J106" s="756"/>
      <c r="K106" s="728" t="s">
        <v>1023</v>
      </c>
      <c r="L106" s="728"/>
      <c r="M106" s="728"/>
      <c r="N106" s="728"/>
      <c r="O106" s="728"/>
      <c r="P106" s="728"/>
      <c r="Q106" s="728"/>
      <c r="R106" s="728"/>
      <c r="S106" s="728"/>
      <c r="T106" s="730"/>
      <c r="U106" s="731"/>
      <c r="V106" s="728">
        <f>1+0.4</f>
        <v>1.4</v>
      </c>
      <c r="W106" s="728"/>
      <c r="X106" s="728"/>
      <c r="Y106" s="728"/>
      <c r="Z106" s="728">
        <v>30400</v>
      </c>
      <c r="AA106" s="728"/>
      <c r="AB106" s="728"/>
      <c r="AC106" s="728"/>
      <c r="AD106" s="728"/>
      <c r="AE106" s="728"/>
      <c r="AF106" s="728">
        <v>6204</v>
      </c>
      <c r="AG106" s="728"/>
      <c r="AH106" s="728"/>
      <c r="AI106" s="728"/>
      <c r="AJ106" s="728"/>
      <c r="AK106" s="751">
        <v>8686</v>
      </c>
      <c r="AL106" s="751"/>
      <c r="AM106" s="751"/>
      <c r="AN106" s="751"/>
      <c r="AO106" s="751"/>
      <c r="AP106" s="751"/>
      <c r="AQ106" s="728">
        <f t="shared" si="10"/>
        <v>15510</v>
      </c>
      <c r="AR106" s="728"/>
      <c r="AS106" s="728"/>
      <c r="AT106" s="728"/>
      <c r="AU106" s="728"/>
      <c r="AV106" s="728"/>
      <c r="AW106" s="728">
        <f t="shared" si="11"/>
        <v>510719.99999999994</v>
      </c>
      <c r="AX106" s="728"/>
      <c r="AY106" s="728"/>
      <c r="AZ106" s="729"/>
      <c r="BA106" s="260"/>
      <c r="BB106" s="260"/>
      <c r="BC106" s="260"/>
      <c r="BD106" s="260"/>
      <c r="BE106" s="260"/>
      <c r="BF106" s="260"/>
    </row>
    <row r="107" spans="1:58" s="194" customFormat="1" ht="11.25" hidden="1" customHeight="1" x14ac:dyDescent="0.2">
      <c r="A107" s="755"/>
      <c r="B107" s="755"/>
      <c r="C107" s="755"/>
      <c r="D107" s="755"/>
      <c r="E107" s="755"/>
      <c r="F107" s="755"/>
      <c r="G107" s="755"/>
      <c r="H107" s="755"/>
      <c r="I107" s="755"/>
      <c r="J107" s="756"/>
      <c r="K107" s="728" t="s">
        <v>1024</v>
      </c>
      <c r="L107" s="728"/>
      <c r="M107" s="728"/>
      <c r="N107" s="728"/>
      <c r="O107" s="728"/>
      <c r="P107" s="728"/>
      <c r="Q107" s="728"/>
      <c r="R107" s="728"/>
      <c r="S107" s="728"/>
      <c r="T107" s="730"/>
      <c r="U107" s="731"/>
      <c r="V107" s="728">
        <v>0.75</v>
      </c>
      <c r="W107" s="728"/>
      <c r="X107" s="728"/>
      <c r="Y107" s="728"/>
      <c r="Z107" s="728">
        <v>30400</v>
      </c>
      <c r="AA107" s="728"/>
      <c r="AB107" s="728"/>
      <c r="AC107" s="728"/>
      <c r="AD107" s="728"/>
      <c r="AE107" s="728"/>
      <c r="AF107" s="728">
        <v>4963</v>
      </c>
      <c r="AG107" s="728"/>
      <c r="AH107" s="728"/>
      <c r="AI107" s="728"/>
      <c r="AJ107" s="728"/>
      <c r="AK107" s="751">
        <v>8686</v>
      </c>
      <c r="AL107" s="751"/>
      <c r="AM107" s="751"/>
      <c r="AN107" s="751"/>
      <c r="AO107" s="751"/>
      <c r="AP107" s="751"/>
      <c r="AQ107" s="728">
        <f t="shared" si="10"/>
        <v>16751</v>
      </c>
      <c r="AR107" s="728"/>
      <c r="AS107" s="728"/>
      <c r="AT107" s="728"/>
      <c r="AU107" s="728"/>
      <c r="AV107" s="728"/>
      <c r="AW107" s="728">
        <f t="shared" si="11"/>
        <v>273600</v>
      </c>
      <c r="AX107" s="728"/>
      <c r="AY107" s="728"/>
      <c r="AZ107" s="729"/>
      <c r="BA107" s="260"/>
      <c r="BB107" s="260"/>
      <c r="BC107" s="260"/>
      <c r="BD107" s="260"/>
      <c r="BE107" s="260"/>
      <c r="BF107" s="260"/>
    </row>
    <row r="108" spans="1:58" s="194" customFormat="1" ht="11.25" hidden="1" customHeight="1" x14ac:dyDescent="0.2">
      <c r="A108" s="755"/>
      <c r="B108" s="755"/>
      <c r="C108" s="755"/>
      <c r="D108" s="755"/>
      <c r="E108" s="755"/>
      <c r="F108" s="755"/>
      <c r="G108" s="755"/>
      <c r="H108" s="755"/>
      <c r="I108" s="755"/>
      <c r="J108" s="756"/>
      <c r="K108" s="728" t="s">
        <v>1037</v>
      </c>
      <c r="L108" s="728"/>
      <c r="M108" s="728"/>
      <c r="N108" s="728"/>
      <c r="O108" s="728"/>
      <c r="P108" s="728"/>
      <c r="Q108" s="728"/>
      <c r="R108" s="728"/>
      <c r="S108" s="728"/>
      <c r="T108" s="730"/>
      <c r="U108" s="731"/>
      <c r="V108" s="728">
        <v>1</v>
      </c>
      <c r="W108" s="728"/>
      <c r="X108" s="728"/>
      <c r="Y108" s="728"/>
      <c r="Z108" s="728">
        <v>27636</v>
      </c>
      <c r="AA108" s="728"/>
      <c r="AB108" s="728"/>
      <c r="AC108" s="728"/>
      <c r="AD108" s="728"/>
      <c r="AE108" s="728"/>
      <c r="AF108" s="728">
        <v>4963</v>
      </c>
      <c r="AG108" s="728"/>
      <c r="AH108" s="728"/>
      <c r="AI108" s="728"/>
      <c r="AJ108" s="728"/>
      <c r="AK108" s="751">
        <v>7896</v>
      </c>
      <c r="AL108" s="751"/>
      <c r="AM108" s="751"/>
      <c r="AN108" s="751"/>
      <c r="AO108" s="751"/>
      <c r="AP108" s="751"/>
      <c r="AQ108" s="728">
        <f t="shared" si="10"/>
        <v>14777</v>
      </c>
      <c r="AR108" s="728"/>
      <c r="AS108" s="728"/>
      <c r="AT108" s="728"/>
      <c r="AU108" s="728"/>
      <c r="AV108" s="728"/>
      <c r="AW108" s="728">
        <f t="shared" si="11"/>
        <v>331632</v>
      </c>
      <c r="AX108" s="728"/>
      <c r="AY108" s="728"/>
      <c r="AZ108" s="729"/>
      <c r="BA108" s="260"/>
      <c r="BB108" s="260"/>
      <c r="BC108" s="260"/>
      <c r="BD108" s="260"/>
      <c r="BE108" s="260"/>
      <c r="BF108" s="260"/>
    </row>
    <row r="109" spans="1:58" s="194" customFormat="1" ht="11.25" hidden="1" customHeight="1" x14ac:dyDescent="0.2">
      <c r="A109" s="755"/>
      <c r="B109" s="755"/>
      <c r="C109" s="755"/>
      <c r="D109" s="755"/>
      <c r="E109" s="755"/>
      <c r="F109" s="755"/>
      <c r="G109" s="755"/>
      <c r="H109" s="755"/>
      <c r="I109" s="755"/>
      <c r="J109" s="756"/>
      <c r="K109" s="728" t="s">
        <v>1025</v>
      </c>
      <c r="L109" s="728"/>
      <c r="M109" s="728"/>
      <c r="N109" s="728"/>
      <c r="O109" s="728"/>
      <c r="P109" s="728"/>
      <c r="Q109" s="728"/>
      <c r="R109" s="728"/>
      <c r="S109" s="728"/>
      <c r="T109" s="730"/>
      <c r="U109" s="731"/>
      <c r="V109" s="728">
        <v>0.75</v>
      </c>
      <c r="W109" s="728"/>
      <c r="X109" s="728"/>
      <c r="Y109" s="728"/>
      <c r="Z109" s="728">
        <v>30400</v>
      </c>
      <c r="AA109" s="728"/>
      <c r="AB109" s="728"/>
      <c r="AC109" s="728"/>
      <c r="AD109" s="728"/>
      <c r="AE109" s="728"/>
      <c r="AF109" s="728">
        <v>4963</v>
      </c>
      <c r="AG109" s="728"/>
      <c r="AH109" s="728"/>
      <c r="AI109" s="728"/>
      <c r="AJ109" s="728"/>
      <c r="AK109" s="751">
        <v>7896</v>
      </c>
      <c r="AL109" s="751"/>
      <c r="AM109" s="751"/>
      <c r="AN109" s="751"/>
      <c r="AO109" s="751"/>
      <c r="AP109" s="751"/>
      <c r="AQ109" s="728">
        <f t="shared" si="10"/>
        <v>17541</v>
      </c>
      <c r="AR109" s="728"/>
      <c r="AS109" s="728"/>
      <c r="AT109" s="728"/>
      <c r="AU109" s="728"/>
      <c r="AV109" s="728"/>
      <c r="AW109" s="728">
        <f t="shared" si="11"/>
        <v>273600</v>
      </c>
      <c r="AX109" s="728"/>
      <c r="AY109" s="728"/>
      <c r="AZ109" s="729"/>
      <c r="BA109" s="260"/>
      <c r="BB109" s="260"/>
      <c r="BC109" s="260"/>
      <c r="BD109" s="260"/>
      <c r="BE109" s="260"/>
      <c r="BF109" s="260"/>
    </row>
    <row r="110" spans="1:58" s="194" customFormat="1" ht="11.25" hidden="1" customHeight="1" x14ac:dyDescent="0.2">
      <c r="A110" s="755"/>
      <c r="B110" s="755"/>
      <c r="C110" s="755"/>
      <c r="D110" s="755"/>
      <c r="E110" s="755"/>
      <c r="F110" s="755"/>
      <c r="G110" s="755"/>
      <c r="H110" s="755"/>
      <c r="I110" s="755"/>
      <c r="J110" s="756"/>
      <c r="K110" s="728" t="s">
        <v>1038</v>
      </c>
      <c r="L110" s="728"/>
      <c r="M110" s="728"/>
      <c r="N110" s="728"/>
      <c r="O110" s="728"/>
      <c r="P110" s="728"/>
      <c r="Q110" s="728"/>
      <c r="R110" s="728"/>
      <c r="S110" s="728"/>
      <c r="T110" s="730"/>
      <c r="U110" s="731"/>
      <c r="V110" s="728">
        <v>0.5</v>
      </c>
      <c r="W110" s="728"/>
      <c r="X110" s="728"/>
      <c r="Y110" s="728"/>
      <c r="Z110" s="728">
        <v>30400</v>
      </c>
      <c r="AA110" s="728"/>
      <c r="AB110" s="728"/>
      <c r="AC110" s="728"/>
      <c r="AD110" s="728"/>
      <c r="AE110" s="728"/>
      <c r="AF110" s="728">
        <v>6204</v>
      </c>
      <c r="AG110" s="728"/>
      <c r="AH110" s="728"/>
      <c r="AI110" s="728"/>
      <c r="AJ110" s="728"/>
      <c r="AK110" s="751">
        <v>8686</v>
      </c>
      <c r="AL110" s="751"/>
      <c r="AM110" s="751"/>
      <c r="AN110" s="751"/>
      <c r="AO110" s="751"/>
      <c r="AP110" s="751"/>
      <c r="AQ110" s="728">
        <f t="shared" si="10"/>
        <v>15510</v>
      </c>
      <c r="AR110" s="728"/>
      <c r="AS110" s="728"/>
      <c r="AT110" s="728"/>
      <c r="AU110" s="728"/>
      <c r="AV110" s="728"/>
      <c r="AW110" s="728">
        <f t="shared" si="11"/>
        <v>182400</v>
      </c>
      <c r="AX110" s="728"/>
      <c r="AY110" s="728"/>
      <c r="AZ110" s="729"/>
      <c r="BA110" s="260"/>
      <c r="BB110" s="260"/>
      <c r="BC110" s="260"/>
      <c r="BD110" s="260"/>
      <c r="BE110" s="260"/>
      <c r="BF110" s="260"/>
    </row>
    <row r="111" spans="1:58" s="194" customFormat="1" ht="11.25" hidden="1" customHeight="1" x14ac:dyDescent="0.2">
      <c r="A111" s="755"/>
      <c r="B111" s="755"/>
      <c r="C111" s="755"/>
      <c r="D111" s="755"/>
      <c r="E111" s="755"/>
      <c r="F111" s="755"/>
      <c r="G111" s="755"/>
      <c r="H111" s="755"/>
      <c r="I111" s="755"/>
      <c r="J111" s="756"/>
      <c r="K111" s="728" t="s">
        <v>1028</v>
      </c>
      <c r="L111" s="728"/>
      <c r="M111" s="728"/>
      <c r="N111" s="728"/>
      <c r="O111" s="728"/>
      <c r="P111" s="728"/>
      <c r="Q111" s="728"/>
      <c r="R111" s="728"/>
      <c r="S111" s="728"/>
      <c r="T111" s="730"/>
      <c r="U111" s="731"/>
      <c r="V111" s="728">
        <v>1.4</v>
      </c>
      <c r="W111" s="728"/>
      <c r="X111" s="728"/>
      <c r="Y111" s="728"/>
      <c r="Z111" s="728">
        <v>33359</v>
      </c>
      <c r="AA111" s="728"/>
      <c r="AB111" s="728"/>
      <c r="AC111" s="728"/>
      <c r="AD111" s="728"/>
      <c r="AE111" s="728"/>
      <c r="AF111" s="728">
        <v>4963</v>
      </c>
      <c r="AG111" s="728"/>
      <c r="AH111" s="728"/>
      <c r="AI111" s="728"/>
      <c r="AJ111" s="728"/>
      <c r="AK111" s="751">
        <v>7896</v>
      </c>
      <c r="AL111" s="751"/>
      <c r="AM111" s="751"/>
      <c r="AN111" s="751"/>
      <c r="AO111" s="751"/>
      <c r="AP111" s="751"/>
      <c r="AQ111" s="728">
        <f t="shared" si="10"/>
        <v>20500</v>
      </c>
      <c r="AR111" s="728"/>
      <c r="AS111" s="728"/>
      <c r="AT111" s="728"/>
      <c r="AU111" s="728"/>
      <c r="AV111" s="728"/>
      <c r="AW111" s="728">
        <f t="shared" si="11"/>
        <v>560431.19999999995</v>
      </c>
      <c r="AX111" s="728"/>
      <c r="AY111" s="728"/>
      <c r="AZ111" s="729"/>
      <c r="BA111" s="260"/>
      <c r="BB111" s="260"/>
      <c r="BC111" s="260"/>
      <c r="BD111" s="260"/>
      <c r="BE111" s="260"/>
      <c r="BF111" s="260"/>
    </row>
    <row r="112" spans="1:58" s="194" customFormat="1" ht="11.25" hidden="1" customHeight="1" x14ac:dyDescent="0.2">
      <c r="A112" s="755"/>
      <c r="B112" s="755"/>
      <c r="C112" s="755"/>
      <c r="D112" s="755"/>
      <c r="E112" s="755"/>
      <c r="F112" s="755"/>
      <c r="G112" s="755"/>
      <c r="H112" s="755"/>
      <c r="I112" s="755"/>
      <c r="J112" s="756"/>
      <c r="K112" s="728" t="s">
        <v>1029</v>
      </c>
      <c r="L112" s="728"/>
      <c r="M112" s="728"/>
      <c r="N112" s="728"/>
      <c r="O112" s="728"/>
      <c r="P112" s="728"/>
      <c r="Q112" s="728"/>
      <c r="R112" s="728"/>
      <c r="S112" s="728"/>
      <c r="T112" s="730"/>
      <c r="U112" s="731"/>
      <c r="V112" s="728">
        <v>1</v>
      </c>
      <c r="W112" s="728"/>
      <c r="X112" s="728"/>
      <c r="Y112" s="728"/>
      <c r="Z112" s="728">
        <v>33359</v>
      </c>
      <c r="AA112" s="728"/>
      <c r="AB112" s="728"/>
      <c r="AC112" s="728"/>
      <c r="AD112" s="728"/>
      <c r="AE112" s="728"/>
      <c r="AF112" s="728">
        <v>5446</v>
      </c>
      <c r="AG112" s="728"/>
      <c r="AH112" s="728"/>
      <c r="AI112" s="728"/>
      <c r="AJ112" s="728"/>
      <c r="AK112" s="728">
        <v>9105.7099999999991</v>
      </c>
      <c r="AL112" s="728"/>
      <c r="AM112" s="728"/>
      <c r="AN112" s="728"/>
      <c r="AO112" s="728"/>
      <c r="AP112" s="728"/>
      <c r="AQ112" s="728">
        <f t="shared" si="10"/>
        <v>18807.29</v>
      </c>
      <c r="AR112" s="728"/>
      <c r="AS112" s="728"/>
      <c r="AT112" s="728"/>
      <c r="AU112" s="728"/>
      <c r="AV112" s="728"/>
      <c r="AW112" s="728">
        <f t="shared" si="11"/>
        <v>400308</v>
      </c>
      <c r="AX112" s="728"/>
      <c r="AY112" s="728"/>
      <c r="AZ112" s="729"/>
      <c r="BA112" s="260"/>
      <c r="BB112" s="260"/>
      <c r="BC112" s="260"/>
      <c r="BD112" s="260"/>
      <c r="BE112" s="260"/>
      <c r="BF112" s="260"/>
    </row>
    <row r="113" spans="1:58" s="194" customFormat="1" ht="11.25" hidden="1" customHeight="1" x14ac:dyDescent="0.2">
      <c r="A113" s="738" t="s">
        <v>1036</v>
      </c>
      <c r="B113" s="739"/>
      <c r="C113" s="739"/>
      <c r="D113" s="739"/>
      <c r="E113" s="739"/>
      <c r="F113" s="739"/>
      <c r="G113" s="739"/>
      <c r="H113" s="739"/>
      <c r="I113" s="739"/>
      <c r="J113" s="740"/>
      <c r="K113" s="728" t="s">
        <v>1033</v>
      </c>
      <c r="L113" s="728"/>
      <c r="M113" s="728"/>
      <c r="N113" s="728"/>
      <c r="O113" s="728"/>
      <c r="P113" s="728"/>
      <c r="Q113" s="728"/>
      <c r="R113" s="728"/>
      <c r="S113" s="728"/>
      <c r="T113" s="730"/>
      <c r="U113" s="731"/>
      <c r="V113" s="728">
        <f>1+5.5+0.8</f>
        <v>7.3</v>
      </c>
      <c r="W113" s="728"/>
      <c r="X113" s="728"/>
      <c r="Y113" s="728"/>
      <c r="Z113" s="728">
        <v>27636</v>
      </c>
      <c r="AA113" s="728"/>
      <c r="AB113" s="728"/>
      <c r="AC113" s="728"/>
      <c r="AD113" s="728"/>
      <c r="AE113" s="728"/>
      <c r="AF113" s="728">
        <v>4512</v>
      </c>
      <c r="AG113" s="728"/>
      <c r="AH113" s="728"/>
      <c r="AI113" s="728"/>
      <c r="AJ113" s="728"/>
      <c r="AK113" s="728">
        <v>6768</v>
      </c>
      <c r="AL113" s="728"/>
      <c r="AM113" s="728"/>
      <c r="AN113" s="728"/>
      <c r="AO113" s="728"/>
      <c r="AP113" s="728"/>
      <c r="AQ113" s="728">
        <f t="shared" si="10"/>
        <v>16356</v>
      </c>
      <c r="AR113" s="728"/>
      <c r="AS113" s="728"/>
      <c r="AT113" s="728"/>
      <c r="AU113" s="728"/>
      <c r="AV113" s="728"/>
      <c r="AW113" s="728">
        <f t="shared" si="11"/>
        <v>2420913.6</v>
      </c>
      <c r="AX113" s="728"/>
      <c r="AY113" s="728"/>
      <c r="AZ113" s="729"/>
      <c r="BA113" s="260"/>
      <c r="BB113" s="260"/>
      <c r="BC113" s="260"/>
      <c r="BD113" s="260"/>
      <c r="BE113" s="260"/>
      <c r="BF113" s="260"/>
    </row>
    <row r="114" spans="1:58" s="194" customFormat="1" ht="11.25" hidden="1" customHeight="1" x14ac:dyDescent="0.2">
      <c r="A114" s="741"/>
      <c r="B114" s="742"/>
      <c r="C114" s="742"/>
      <c r="D114" s="742"/>
      <c r="E114" s="742"/>
      <c r="F114" s="742"/>
      <c r="G114" s="742"/>
      <c r="H114" s="742"/>
      <c r="I114" s="742"/>
      <c r="J114" s="743"/>
      <c r="K114" s="728" t="s">
        <v>1034</v>
      </c>
      <c r="L114" s="728"/>
      <c r="M114" s="728"/>
      <c r="N114" s="728"/>
      <c r="O114" s="728"/>
      <c r="P114" s="728"/>
      <c r="Q114" s="728"/>
      <c r="R114" s="728"/>
      <c r="S114" s="728"/>
      <c r="T114" s="730"/>
      <c r="U114" s="731"/>
      <c r="V114" s="728">
        <v>1</v>
      </c>
      <c r="W114" s="728"/>
      <c r="X114" s="728"/>
      <c r="Y114" s="728"/>
      <c r="Z114" s="728">
        <v>27636</v>
      </c>
      <c r="AA114" s="728"/>
      <c r="AB114" s="728"/>
      <c r="AC114" s="728"/>
      <c r="AD114" s="728"/>
      <c r="AE114" s="728"/>
      <c r="AF114" s="728">
        <v>4512</v>
      </c>
      <c r="AG114" s="728"/>
      <c r="AH114" s="728"/>
      <c r="AI114" s="728"/>
      <c r="AJ114" s="728"/>
      <c r="AK114" s="728">
        <v>6768</v>
      </c>
      <c r="AL114" s="728"/>
      <c r="AM114" s="728"/>
      <c r="AN114" s="728"/>
      <c r="AO114" s="728"/>
      <c r="AP114" s="728"/>
      <c r="AQ114" s="728">
        <f t="shared" si="10"/>
        <v>16356</v>
      </c>
      <c r="AR114" s="728"/>
      <c r="AS114" s="728"/>
      <c r="AT114" s="728"/>
      <c r="AU114" s="728"/>
      <c r="AV114" s="728"/>
      <c r="AW114" s="728">
        <f t="shared" si="11"/>
        <v>331632</v>
      </c>
      <c r="AX114" s="728"/>
      <c r="AY114" s="728"/>
      <c r="AZ114" s="729"/>
      <c r="BA114" s="260"/>
      <c r="BB114" s="260"/>
      <c r="BC114" s="260"/>
      <c r="BD114" s="260"/>
      <c r="BE114" s="260"/>
      <c r="BF114" s="260"/>
    </row>
    <row r="115" spans="1:58" s="194" customFormat="1" ht="11.25" hidden="1" customHeight="1" x14ac:dyDescent="0.2">
      <c r="A115" s="279"/>
      <c r="B115" s="732" t="s">
        <v>943</v>
      </c>
      <c r="C115" s="732"/>
      <c r="D115" s="732"/>
      <c r="E115" s="732"/>
      <c r="F115" s="732"/>
      <c r="G115" s="732"/>
      <c r="H115" s="732"/>
      <c r="I115" s="732"/>
      <c r="J115" s="733"/>
      <c r="K115" s="728" t="s">
        <v>1015</v>
      </c>
      <c r="L115" s="728"/>
      <c r="M115" s="728"/>
      <c r="N115" s="728"/>
      <c r="O115" s="728"/>
      <c r="P115" s="728"/>
      <c r="Q115" s="728"/>
      <c r="R115" s="728"/>
      <c r="S115" s="728"/>
      <c r="T115" s="730"/>
      <c r="U115" s="731"/>
      <c r="V115" s="728">
        <f>1+3+0.6+3+1+3.1+0.8+0.5</f>
        <v>13</v>
      </c>
      <c r="W115" s="728"/>
      <c r="X115" s="728"/>
      <c r="Y115" s="728"/>
      <c r="Z115" s="728">
        <v>21548</v>
      </c>
      <c r="AA115" s="728"/>
      <c r="AB115" s="728"/>
      <c r="AC115" s="728"/>
      <c r="AD115" s="728"/>
      <c r="AE115" s="728"/>
      <c r="AF115" s="728">
        <v>3731</v>
      </c>
      <c r="AG115" s="728"/>
      <c r="AH115" s="728"/>
      <c r="AI115" s="728"/>
      <c r="AJ115" s="728"/>
      <c r="AK115" s="728">
        <v>5596.5</v>
      </c>
      <c r="AL115" s="728"/>
      <c r="AM115" s="728"/>
      <c r="AN115" s="728"/>
      <c r="AO115" s="728"/>
      <c r="AP115" s="728"/>
      <c r="AQ115" s="728">
        <f t="shared" si="10"/>
        <v>12220.5</v>
      </c>
      <c r="AR115" s="728"/>
      <c r="AS115" s="728"/>
      <c r="AT115" s="728"/>
      <c r="AU115" s="728"/>
      <c r="AV115" s="728"/>
      <c r="AW115" s="728">
        <f t="shared" si="11"/>
        <v>3361488</v>
      </c>
      <c r="AX115" s="728"/>
      <c r="AY115" s="728"/>
      <c r="AZ115" s="729"/>
      <c r="BA115" s="260"/>
      <c r="BB115" s="260"/>
      <c r="BC115" s="260"/>
      <c r="BD115" s="260"/>
      <c r="BE115" s="260"/>
      <c r="BF115" s="260"/>
    </row>
    <row r="116" spans="1:58" s="194" customFormat="1" ht="11.25" hidden="1" customHeight="1" x14ac:dyDescent="0.2">
      <c r="A116" s="279"/>
      <c r="B116" s="732"/>
      <c r="C116" s="732"/>
      <c r="D116" s="732"/>
      <c r="E116" s="732"/>
      <c r="F116" s="732"/>
      <c r="G116" s="732"/>
      <c r="H116" s="732"/>
      <c r="I116" s="732"/>
      <c r="J116" s="733"/>
      <c r="K116" s="728" t="s">
        <v>1016</v>
      </c>
      <c r="L116" s="728"/>
      <c r="M116" s="728"/>
      <c r="N116" s="728"/>
      <c r="O116" s="728"/>
      <c r="P116" s="728"/>
      <c r="Q116" s="728"/>
      <c r="R116" s="728"/>
      <c r="S116" s="728"/>
      <c r="T116" s="730"/>
      <c r="U116" s="731"/>
      <c r="V116" s="728">
        <v>3</v>
      </c>
      <c r="W116" s="728"/>
      <c r="X116" s="728"/>
      <c r="Y116" s="728"/>
      <c r="Z116" s="728">
        <v>23957</v>
      </c>
      <c r="AA116" s="728"/>
      <c r="AB116" s="728"/>
      <c r="AC116" s="728"/>
      <c r="AD116" s="728"/>
      <c r="AE116" s="728"/>
      <c r="AF116" s="728">
        <v>5108</v>
      </c>
      <c r="AG116" s="728"/>
      <c r="AH116" s="728"/>
      <c r="AI116" s="728"/>
      <c r="AJ116" s="728"/>
      <c r="AK116" s="728">
        <v>6844.72</v>
      </c>
      <c r="AL116" s="728"/>
      <c r="AM116" s="728"/>
      <c r="AN116" s="728"/>
      <c r="AO116" s="728"/>
      <c r="AP116" s="728"/>
      <c r="AQ116" s="728">
        <f t="shared" si="10"/>
        <v>12004.279999999999</v>
      </c>
      <c r="AR116" s="728"/>
      <c r="AS116" s="728"/>
      <c r="AT116" s="728"/>
      <c r="AU116" s="728"/>
      <c r="AV116" s="728"/>
      <c r="AW116" s="728">
        <f>Z116*9*V116</f>
        <v>646839</v>
      </c>
      <c r="AX116" s="728"/>
      <c r="AY116" s="728"/>
      <c r="AZ116" s="729"/>
      <c r="BA116" s="260"/>
      <c r="BB116" s="260"/>
      <c r="BC116" s="260"/>
      <c r="BD116" s="260"/>
      <c r="BE116" s="260"/>
      <c r="BF116" s="260"/>
    </row>
    <row r="117" spans="1:58" s="194" customFormat="1" ht="11.25" hidden="1" customHeight="1" x14ac:dyDescent="0.2">
      <c r="A117" s="279"/>
      <c r="B117" s="732"/>
      <c r="C117" s="732"/>
      <c r="D117" s="732"/>
      <c r="E117" s="732"/>
      <c r="F117" s="732"/>
      <c r="G117" s="732"/>
      <c r="H117" s="732"/>
      <c r="I117" s="732"/>
      <c r="J117" s="733"/>
      <c r="K117" s="728" t="s">
        <v>1012</v>
      </c>
      <c r="L117" s="728"/>
      <c r="M117" s="728"/>
      <c r="N117" s="728"/>
      <c r="O117" s="728"/>
      <c r="P117" s="728"/>
      <c r="Q117" s="728"/>
      <c r="R117" s="728"/>
      <c r="S117" s="728"/>
      <c r="T117" s="730"/>
      <c r="U117" s="731"/>
      <c r="V117" s="728">
        <v>1.5</v>
      </c>
      <c r="W117" s="728"/>
      <c r="X117" s="728"/>
      <c r="Y117" s="728"/>
      <c r="Z117" s="728">
        <v>25029</v>
      </c>
      <c r="AA117" s="728"/>
      <c r="AB117" s="728"/>
      <c r="AC117" s="728"/>
      <c r="AD117" s="728"/>
      <c r="AE117" s="728"/>
      <c r="AF117" s="728">
        <v>5108</v>
      </c>
      <c r="AG117" s="728"/>
      <c r="AH117" s="728"/>
      <c r="AI117" s="728"/>
      <c r="AJ117" s="728"/>
      <c r="AK117" s="728">
        <v>7151</v>
      </c>
      <c r="AL117" s="728"/>
      <c r="AM117" s="728"/>
      <c r="AN117" s="728"/>
      <c r="AO117" s="728"/>
      <c r="AP117" s="728"/>
      <c r="AQ117" s="728">
        <f t="shared" si="10"/>
        <v>12770</v>
      </c>
      <c r="AR117" s="728"/>
      <c r="AS117" s="728"/>
      <c r="AT117" s="728"/>
      <c r="AU117" s="728"/>
      <c r="AV117" s="728"/>
      <c r="AW117" s="728">
        <f t="shared" ref="AW117:AW120" si="12">Z117*12*V117</f>
        <v>450522</v>
      </c>
      <c r="AX117" s="728"/>
      <c r="AY117" s="728"/>
      <c r="AZ117" s="729"/>
      <c r="BA117" s="260"/>
      <c r="BB117" s="260"/>
      <c r="BC117" s="260"/>
      <c r="BD117" s="260"/>
      <c r="BE117" s="260"/>
      <c r="BF117" s="260"/>
    </row>
    <row r="118" spans="1:58" s="194" customFormat="1" ht="11.25" hidden="1" customHeight="1" x14ac:dyDescent="0.2">
      <c r="A118" s="279"/>
      <c r="B118" s="732"/>
      <c r="C118" s="732"/>
      <c r="D118" s="732"/>
      <c r="E118" s="732"/>
      <c r="F118" s="732"/>
      <c r="G118" s="732"/>
      <c r="H118" s="732"/>
      <c r="I118" s="732"/>
      <c r="J118" s="733"/>
      <c r="K118" s="728" t="s">
        <v>1040</v>
      </c>
      <c r="L118" s="728"/>
      <c r="M118" s="728"/>
      <c r="N118" s="728"/>
      <c r="O118" s="728"/>
      <c r="P118" s="728"/>
      <c r="Q118" s="728"/>
      <c r="R118" s="728"/>
      <c r="S118" s="728"/>
      <c r="T118" s="730"/>
      <c r="U118" s="731"/>
      <c r="V118" s="728">
        <f>1+1</f>
        <v>2</v>
      </c>
      <c r="W118" s="728"/>
      <c r="X118" s="728"/>
      <c r="Y118" s="728"/>
      <c r="Z118" s="728">
        <v>33359</v>
      </c>
      <c r="AA118" s="728"/>
      <c r="AB118" s="728"/>
      <c r="AC118" s="728"/>
      <c r="AD118" s="728"/>
      <c r="AE118" s="728"/>
      <c r="AF118" s="728">
        <v>6808</v>
      </c>
      <c r="AG118" s="728"/>
      <c r="AH118" s="728"/>
      <c r="AI118" s="728"/>
      <c r="AJ118" s="728"/>
      <c r="AK118" s="728">
        <v>9105.7099999999991</v>
      </c>
      <c r="AL118" s="728"/>
      <c r="AM118" s="728"/>
      <c r="AN118" s="728"/>
      <c r="AO118" s="728"/>
      <c r="AP118" s="728"/>
      <c r="AQ118" s="728">
        <f t="shared" si="10"/>
        <v>17445.29</v>
      </c>
      <c r="AR118" s="728"/>
      <c r="AS118" s="728"/>
      <c r="AT118" s="728"/>
      <c r="AU118" s="728"/>
      <c r="AV118" s="728"/>
      <c r="AW118" s="728">
        <f t="shared" si="12"/>
        <v>800616</v>
      </c>
      <c r="AX118" s="728"/>
      <c r="AY118" s="728"/>
      <c r="AZ118" s="729"/>
      <c r="BA118" s="260"/>
      <c r="BB118" s="260"/>
      <c r="BC118" s="260"/>
      <c r="BD118" s="260"/>
      <c r="BE118" s="260"/>
      <c r="BF118" s="260"/>
    </row>
    <row r="119" spans="1:58" s="194" customFormat="1" ht="11.25" hidden="1" customHeight="1" x14ac:dyDescent="0.2">
      <c r="A119" s="279"/>
      <c r="B119" s="732"/>
      <c r="C119" s="732"/>
      <c r="D119" s="732"/>
      <c r="E119" s="732"/>
      <c r="F119" s="732"/>
      <c r="G119" s="732"/>
      <c r="H119" s="732"/>
      <c r="I119" s="732"/>
      <c r="J119" s="733"/>
      <c r="K119" s="728" t="s">
        <v>1039</v>
      </c>
      <c r="L119" s="728"/>
      <c r="M119" s="728"/>
      <c r="N119" s="728"/>
      <c r="O119" s="728"/>
      <c r="P119" s="728"/>
      <c r="Q119" s="728"/>
      <c r="R119" s="728"/>
      <c r="S119" s="728"/>
      <c r="T119" s="730"/>
      <c r="U119" s="731"/>
      <c r="V119" s="728">
        <v>1</v>
      </c>
      <c r="W119" s="728"/>
      <c r="X119" s="728"/>
      <c r="Y119" s="728"/>
      <c r="Z119" s="728">
        <v>33073</v>
      </c>
      <c r="AA119" s="728"/>
      <c r="AB119" s="728"/>
      <c r="AC119" s="728"/>
      <c r="AD119" s="728"/>
      <c r="AE119" s="728"/>
      <c r="AF119" s="728">
        <v>6808</v>
      </c>
      <c r="AG119" s="728"/>
      <c r="AH119" s="728"/>
      <c r="AI119" s="728"/>
      <c r="AJ119" s="728"/>
      <c r="AK119" s="728">
        <v>9040.36</v>
      </c>
      <c r="AL119" s="728"/>
      <c r="AM119" s="728"/>
      <c r="AN119" s="728"/>
      <c r="AO119" s="728"/>
      <c r="AP119" s="728"/>
      <c r="AQ119" s="728">
        <f t="shared" si="10"/>
        <v>17224.64</v>
      </c>
      <c r="AR119" s="728"/>
      <c r="AS119" s="728"/>
      <c r="AT119" s="728"/>
      <c r="AU119" s="728"/>
      <c r="AV119" s="728"/>
      <c r="AW119" s="728">
        <f t="shared" si="12"/>
        <v>396876</v>
      </c>
      <c r="AX119" s="728"/>
      <c r="AY119" s="728"/>
      <c r="AZ119" s="729"/>
      <c r="BA119" s="260"/>
      <c r="BB119" s="260"/>
      <c r="BC119" s="260"/>
      <c r="BD119" s="260"/>
      <c r="BE119" s="260"/>
      <c r="BF119" s="260"/>
    </row>
    <row r="120" spans="1:58" s="194" customFormat="1" ht="11.25" hidden="1" customHeight="1" x14ac:dyDescent="0.2">
      <c r="A120" s="279"/>
      <c r="B120" s="734"/>
      <c r="C120" s="734"/>
      <c r="D120" s="734"/>
      <c r="E120" s="734"/>
      <c r="F120" s="734"/>
      <c r="G120" s="734"/>
      <c r="H120" s="734"/>
      <c r="I120" s="734"/>
      <c r="J120" s="735"/>
      <c r="K120" s="728" t="s">
        <v>1013</v>
      </c>
      <c r="L120" s="728"/>
      <c r="M120" s="728"/>
      <c r="N120" s="728"/>
      <c r="O120" s="728"/>
      <c r="P120" s="728"/>
      <c r="Q120" s="728"/>
      <c r="R120" s="728"/>
      <c r="S120" s="728"/>
      <c r="T120" s="730"/>
      <c r="U120" s="731"/>
      <c r="V120" s="728">
        <v>1</v>
      </c>
      <c r="W120" s="728"/>
      <c r="X120" s="728"/>
      <c r="Y120" s="728"/>
      <c r="Z120" s="728">
        <v>24714.48</v>
      </c>
      <c r="AA120" s="728"/>
      <c r="AB120" s="728"/>
      <c r="AC120" s="728"/>
      <c r="AD120" s="728"/>
      <c r="AE120" s="728"/>
      <c r="AF120" s="728">
        <v>5446</v>
      </c>
      <c r="AG120" s="728"/>
      <c r="AH120" s="728"/>
      <c r="AI120" s="728"/>
      <c r="AJ120" s="728"/>
      <c r="AK120" s="728">
        <v>7061</v>
      </c>
      <c r="AL120" s="728"/>
      <c r="AM120" s="728"/>
      <c r="AN120" s="728"/>
      <c r="AO120" s="728"/>
      <c r="AP120" s="728"/>
      <c r="AQ120" s="728">
        <f t="shared" si="10"/>
        <v>12207.48</v>
      </c>
      <c r="AR120" s="728"/>
      <c r="AS120" s="728"/>
      <c r="AT120" s="728"/>
      <c r="AU120" s="728"/>
      <c r="AV120" s="728"/>
      <c r="AW120" s="728">
        <f t="shared" si="12"/>
        <v>296573.76</v>
      </c>
      <c r="AX120" s="728"/>
      <c r="AY120" s="728"/>
      <c r="AZ120" s="729"/>
      <c r="BA120" s="260"/>
      <c r="BB120" s="260"/>
      <c r="BC120" s="260"/>
      <c r="BD120" s="260"/>
      <c r="BE120" s="260"/>
      <c r="BF120" s="260"/>
    </row>
    <row r="121" spans="1:58" s="194" customFormat="1" ht="11.25" hidden="1" customHeight="1" x14ac:dyDescent="0.2">
      <c r="A121" s="279"/>
      <c r="B121" s="736"/>
      <c r="C121" s="736"/>
      <c r="D121" s="736"/>
      <c r="E121" s="736"/>
      <c r="F121" s="736"/>
      <c r="G121" s="736"/>
      <c r="H121" s="736"/>
      <c r="I121" s="736"/>
      <c r="J121" s="737"/>
      <c r="K121" s="728" t="s">
        <v>1014</v>
      </c>
      <c r="L121" s="728"/>
      <c r="M121" s="728"/>
      <c r="N121" s="728"/>
      <c r="O121" s="728"/>
      <c r="P121" s="728"/>
      <c r="Q121" s="728"/>
      <c r="R121" s="728"/>
      <c r="S121" s="728"/>
      <c r="T121" s="730"/>
      <c r="U121" s="731"/>
      <c r="V121" s="728">
        <v>0.75</v>
      </c>
      <c r="W121" s="728"/>
      <c r="X121" s="728"/>
      <c r="Y121" s="728"/>
      <c r="Z121" s="728">
        <v>23925</v>
      </c>
      <c r="AA121" s="728"/>
      <c r="AB121" s="728"/>
      <c r="AC121" s="728"/>
      <c r="AD121" s="728"/>
      <c r="AE121" s="728"/>
      <c r="AF121" s="728">
        <v>5640</v>
      </c>
      <c r="AG121" s="728"/>
      <c r="AH121" s="728"/>
      <c r="AI121" s="728"/>
      <c r="AJ121" s="728"/>
      <c r="AK121" s="728">
        <v>6836</v>
      </c>
      <c r="AL121" s="728"/>
      <c r="AM121" s="728"/>
      <c r="AN121" s="728"/>
      <c r="AO121" s="728"/>
      <c r="AP121" s="728"/>
      <c r="AQ121" s="728">
        <f t="shared" si="10"/>
        <v>11449</v>
      </c>
      <c r="AR121" s="728"/>
      <c r="AS121" s="728"/>
      <c r="AT121" s="728"/>
      <c r="AU121" s="728"/>
      <c r="AV121" s="728"/>
      <c r="AW121" s="728">
        <f>Z121*12*V121</f>
        <v>215325</v>
      </c>
      <c r="AX121" s="728"/>
      <c r="AY121" s="728"/>
      <c r="AZ121" s="729"/>
      <c r="BA121" s="260"/>
      <c r="BB121" s="260"/>
      <c r="BC121" s="260"/>
      <c r="BD121" s="260"/>
      <c r="BE121" s="260"/>
      <c r="BF121" s="260"/>
    </row>
    <row r="122" spans="1:58" s="194" customFormat="1" ht="11.25" hidden="1" customHeight="1" thickBot="1" x14ac:dyDescent="0.25">
      <c r="A122" s="281"/>
      <c r="B122" s="744" t="s">
        <v>64</v>
      </c>
      <c r="C122" s="744"/>
      <c r="D122" s="744"/>
      <c r="E122" s="744"/>
      <c r="F122" s="744"/>
      <c r="G122" s="744"/>
      <c r="H122" s="744"/>
      <c r="I122" s="744"/>
      <c r="J122" s="744"/>
      <c r="K122" s="744"/>
      <c r="L122" s="744"/>
      <c r="M122" s="744"/>
      <c r="N122" s="744"/>
      <c r="O122" s="744"/>
      <c r="P122" s="744"/>
      <c r="Q122" s="744"/>
      <c r="R122" s="744"/>
      <c r="S122" s="745"/>
      <c r="T122" s="746" t="s">
        <v>142</v>
      </c>
      <c r="U122" s="747"/>
      <c r="V122" s="748">
        <f>V89+V91+V92+V95+V96+V97+V98+V99+V100+V101+V102+V103+V104+V105+V106+V107+V109+V111+V112+V113+V114+V115+V116+V117+V118+V120+V121+V110+V108+V119+V93+V94</f>
        <v>97.75</v>
      </c>
      <c r="W122" s="748"/>
      <c r="X122" s="748"/>
      <c r="Y122" s="748"/>
      <c r="Z122" s="749" t="s">
        <v>24</v>
      </c>
      <c r="AA122" s="749"/>
      <c r="AB122" s="749"/>
      <c r="AC122" s="749"/>
      <c r="AD122" s="749"/>
      <c r="AE122" s="749"/>
      <c r="AF122" s="749" t="s">
        <v>24</v>
      </c>
      <c r="AG122" s="749"/>
      <c r="AH122" s="749"/>
      <c r="AI122" s="749"/>
      <c r="AJ122" s="749"/>
      <c r="AK122" s="749" t="s">
        <v>24</v>
      </c>
      <c r="AL122" s="749"/>
      <c r="AM122" s="749"/>
      <c r="AN122" s="749"/>
      <c r="AO122" s="749"/>
      <c r="AP122" s="749"/>
      <c r="AQ122" s="749" t="s">
        <v>24</v>
      </c>
      <c r="AR122" s="749"/>
      <c r="AS122" s="749"/>
      <c r="AT122" s="749"/>
      <c r="AU122" s="749"/>
      <c r="AV122" s="749"/>
      <c r="AW122" s="748">
        <f>AW89+AW91+AW92+AW95+AW96+AW97+AW98+AW99+AW100+AW101+AW102+AW103+AW104+AW105+AW106+AW107+AW108+AW109+AW110+AW111+AW112+AW113+AW114+AW115+AW116+AW117+AW118+AW120+AW121+AW119+AW93+AW94</f>
        <v>32780380.080000002</v>
      </c>
      <c r="AX122" s="748"/>
      <c r="AY122" s="748"/>
      <c r="AZ122" s="750"/>
      <c r="BA122" s="260"/>
      <c r="BB122" s="260"/>
      <c r="BC122" s="260"/>
      <c r="BD122" s="260"/>
      <c r="BE122" s="260"/>
      <c r="BF122" s="260"/>
    </row>
    <row r="123" spans="1:58" ht="7.5" hidden="1" customHeight="1" x14ac:dyDescent="0.25">
      <c r="A123" s="228"/>
      <c r="B123" s="495"/>
      <c r="C123" s="278" t="s">
        <v>1061</v>
      </c>
      <c r="D123" s="495"/>
      <c r="E123" s="495"/>
      <c r="F123" s="495"/>
      <c r="G123" s="495"/>
      <c r="H123" s="495"/>
      <c r="I123" s="495"/>
      <c r="J123" s="495"/>
      <c r="K123" s="495"/>
      <c r="L123" s="495"/>
      <c r="M123" s="495"/>
      <c r="N123" s="495"/>
      <c r="O123" s="495"/>
      <c r="P123" s="495"/>
      <c r="Q123" s="495"/>
      <c r="R123" s="495"/>
      <c r="S123" s="495"/>
      <c r="T123" s="495"/>
      <c r="U123" s="495"/>
      <c r="V123" s="495"/>
      <c r="W123" s="495"/>
      <c r="X123" s="495"/>
      <c r="Y123" s="495"/>
      <c r="Z123" s="495"/>
      <c r="AA123" s="495"/>
      <c r="AB123" s="495"/>
      <c r="AC123" s="495"/>
      <c r="AD123" s="495"/>
      <c r="AE123" s="495"/>
      <c r="AF123" s="495"/>
      <c r="AG123" s="495"/>
      <c r="AH123" s="495"/>
      <c r="AI123" s="495"/>
      <c r="AJ123" s="495"/>
      <c r="AK123" s="495"/>
      <c r="AL123" s="495"/>
      <c r="AM123" s="495"/>
      <c r="AN123" s="495"/>
      <c r="AO123" s="495"/>
      <c r="AP123" s="495"/>
      <c r="AQ123" s="495"/>
      <c r="AR123" s="495"/>
      <c r="AS123" s="495"/>
      <c r="AT123" s="495"/>
      <c r="AU123" s="495"/>
      <c r="AV123" s="495"/>
      <c r="AW123" s="495"/>
      <c r="AX123" s="495"/>
      <c r="AY123" s="495"/>
      <c r="AZ123" s="495"/>
      <c r="BA123" s="260"/>
      <c r="BB123" s="260"/>
      <c r="BC123" s="260"/>
      <c r="BD123" s="260"/>
      <c r="BE123" s="260"/>
      <c r="BF123" s="260"/>
    </row>
    <row r="124" spans="1:58" ht="16.5" hidden="1" customHeight="1" x14ac:dyDescent="0.25">
      <c r="A124" s="278"/>
      <c r="B124" s="862" t="s">
        <v>276</v>
      </c>
      <c r="C124" s="862"/>
      <c r="D124" s="862"/>
      <c r="E124" s="862"/>
      <c r="F124" s="862"/>
      <c r="G124" s="862"/>
      <c r="H124" s="862"/>
      <c r="I124" s="862"/>
      <c r="J124" s="862"/>
      <c r="K124" s="798" t="s">
        <v>660</v>
      </c>
      <c r="L124" s="798"/>
      <c r="M124" s="798"/>
      <c r="N124" s="798"/>
      <c r="O124" s="798"/>
      <c r="P124" s="798"/>
      <c r="Q124" s="798"/>
      <c r="R124" s="798"/>
      <c r="S124" s="798"/>
      <c r="T124" s="799" t="s">
        <v>3</v>
      </c>
      <c r="U124" s="800"/>
      <c r="V124" s="799" t="s">
        <v>118</v>
      </c>
      <c r="W124" s="805"/>
      <c r="X124" s="805"/>
      <c r="Y124" s="800"/>
      <c r="Z124" s="808" t="s">
        <v>208</v>
      </c>
      <c r="AA124" s="809"/>
      <c r="AB124" s="809"/>
      <c r="AC124" s="809"/>
      <c r="AD124" s="809"/>
      <c r="AE124" s="809"/>
      <c r="AF124" s="809"/>
      <c r="AG124" s="809"/>
      <c r="AH124" s="809"/>
      <c r="AI124" s="809"/>
      <c r="AJ124" s="809"/>
      <c r="AK124" s="809"/>
      <c r="AL124" s="809"/>
      <c r="AM124" s="809"/>
      <c r="AN124" s="809"/>
      <c r="AO124" s="809"/>
      <c r="AP124" s="809"/>
      <c r="AQ124" s="809"/>
      <c r="AR124" s="809"/>
      <c r="AS124" s="809"/>
      <c r="AT124" s="809"/>
      <c r="AU124" s="809"/>
      <c r="AV124" s="810"/>
      <c r="AW124" s="811" t="s">
        <v>232</v>
      </c>
      <c r="AX124" s="752"/>
      <c r="AY124" s="752"/>
      <c r="AZ124" s="752"/>
      <c r="BA124" s="260"/>
      <c r="BB124" s="260"/>
      <c r="BC124" s="260"/>
      <c r="BD124" s="260"/>
      <c r="BE124" s="260"/>
      <c r="BF124" s="260"/>
    </row>
    <row r="125" spans="1:58" ht="15" hidden="1" customHeight="1" x14ac:dyDescent="0.25">
      <c r="A125" s="229"/>
      <c r="B125" s="863"/>
      <c r="C125" s="863"/>
      <c r="D125" s="863"/>
      <c r="E125" s="863"/>
      <c r="F125" s="863"/>
      <c r="G125" s="863"/>
      <c r="H125" s="863"/>
      <c r="I125" s="863"/>
      <c r="J125" s="863"/>
      <c r="K125" s="798"/>
      <c r="L125" s="798"/>
      <c r="M125" s="798"/>
      <c r="N125" s="798"/>
      <c r="O125" s="798"/>
      <c r="P125" s="798"/>
      <c r="Q125" s="798"/>
      <c r="R125" s="798"/>
      <c r="S125" s="798"/>
      <c r="T125" s="801"/>
      <c r="U125" s="802"/>
      <c r="V125" s="801"/>
      <c r="W125" s="806"/>
      <c r="X125" s="806"/>
      <c r="Y125" s="802"/>
      <c r="Z125" s="811" t="s">
        <v>275</v>
      </c>
      <c r="AA125" s="752"/>
      <c r="AB125" s="752"/>
      <c r="AC125" s="752"/>
      <c r="AD125" s="752"/>
      <c r="AE125" s="764"/>
      <c r="AF125" s="814" t="s">
        <v>5</v>
      </c>
      <c r="AG125" s="815"/>
      <c r="AH125" s="815"/>
      <c r="AI125" s="815"/>
      <c r="AJ125" s="815"/>
      <c r="AK125" s="815"/>
      <c r="AL125" s="815"/>
      <c r="AM125" s="815"/>
      <c r="AN125" s="815"/>
      <c r="AO125" s="815"/>
      <c r="AP125" s="815"/>
      <c r="AQ125" s="815"/>
      <c r="AR125" s="815"/>
      <c r="AS125" s="815"/>
      <c r="AT125" s="815"/>
      <c r="AU125" s="815"/>
      <c r="AV125" s="816"/>
      <c r="AW125" s="812"/>
      <c r="AX125" s="732"/>
      <c r="AY125" s="732"/>
      <c r="AZ125" s="732"/>
      <c r="BA125" s="260"/>
      <c r="BB125" s="260"/>
      <c r="BC125" s="260"/>
      <c r="BD125" s="260"/>
      <c r="BE125" s="260"/>
      <c r="BF125" s="260"/>
    </row>
    <row r="126" spans="1:58" ht="15" hidden="1" customHeight="1" x14ac:dyDescent="0.25">
      <c r="A126" s="279"/>
      <c r="B126" s="863"/>
      <c r="C126" s="863"/>
      <c r="D126" s="863"/>
      <c r="E126" s="863"/>
      <c r="F126" s="863"/>
      <c r="G126" s="863"/>
      <c r="H126" s="863"/>
      <c r="I126" s="863"/>
      <c r="J126" s="863"/>
      <c r="K126" s="798"/>
      <c r="L126" s="798"/>
      <c r="M126" s="798"/>
      <c r="N126" s="798"/>
      <c r="O126" s="798"/>
      <c r="P126" s="798"/>
      <c r="Q126" s="798"/>
      <c r="R126" s="798"/>
      <c r="S126" s="798"/>
      <c r="T126" s="801"/>
      <c r="U126" s="802"/>
      <c r="V126" s="801"/>
      <c r="W126" s="806"/>
      <c r="X126" s="806"/>
      <c r="Y126" s="802"/>
      <c r="Z126" s="812"/>
      <c r="AA126" s="732"/>
      <c r="AB126" s="732"/>
      <c r="AC126" s="732"/>
      <c r="AD126" s="732"/>
      <c r="AE126" s="733"/>
      <c r="AF126" s="811" t="s">
        <v>19</v>
      </c>
      <c r="AG126" s="752"/>
      <c r="AH126" s="752"/>
      <c r="AI126" s="752"/>
      <c r="AJ126" s="764"/>
      <c r="AK126" s="817" t="s">
        <v>478</v>
      </c>
      <c r="AL126" s="818"/>
      <c r="AM126" s="818"/>
      <c r="AN126" s="818"/>
      <c r="AO126" s="818"/>
      <c r="AP126" s="818"/>
      <c r="AQ126" s="818"/>
      <c r="AR126" s="818"/>
      <c r="AS126" s="818"/>
      <c r="AT126" s="818"/>
      <c r="AU126" s="818"/>
      <c r="AV126" s="819"/>
      <c r="AW126" s="812"/>
      <c r="AX126" s="732"/>
      <c r="AY126" s="732"/>
      <c r="AZ126" s="732"/>
      <c r="BA126" s="260"/>
      <c r="BB126" s="260"/>
      <c r="BC126" s="260"/>
      <c r="BD126" s="260"/>
      <c r="BE126" s="260"/>
      <c r="BF126" s="260"/>
    </row>
    <row r="127" spans="1:58" ht="26.25" hidden="1" customHeight="1" x14ac:dyDescent="0.25">
      <c r="A127" s="280"/>
      <c r="B127" s="864"/>
      <c r="C127" s="864"/>
      <c r="D127" s="864"/>
      <c r="E127" s="864"/>
      <c r="F127" s="864"/>
      <c r="G127" s="864"/>
      <c r="H127" s="864"/>
      <c r="I127" s="864"/>
      <c r="J127" s="864"/>
      <c r="K127" s="798"/>
      <c r="L127" s="798"/>
      <c r="M127" s="798"/>
      <c r="N127" s="798"/>
      <c r="O127" s="798"/>
      <c r="P127" s="798"/>
      <c r="Q127" s="798"/>
      <c r="R127" s="798"/>
      <c r="S127" s="798"/>
      <c r="T127" s="803"/>
      <c r="U127" s="804"/>
      <c r="V127" s="803"/>
      <c r="W127" s="807"/>
      <c r="X127" s="807"/>
      <c r="Y127" s="804"/>
      <c r="Z127" s="813"/>
      <c r="AA127" s="765"/>
      <c r="AB127" s="765"/>
      <c r="AC127" s="765"/>
      <c r="AD127" s="765"/>
      <c r="AE127" s="766"/>
      <c r="AF127" s="813"/>
      <c r="AG127" s="765"/>
      <c r="AH127" s="765"/>
      <c r="AI127" s="765"/>
      <c r="AJ127" s="766"/>
      <c r="AK127" s="813" t="s">
        <v>479</v>
      </c>
      <c r="AL127" s="765"/>
      <c r="AM127" s="765"/>
      <c r="AN127" s="765"/>
      <c r="AO127" s="765"/>
      <c r="AP127" s="766"/>
      <c r="AQ127" s="813" t="s">
        <v>480</v>
      </c>
      <c r="AR127" s="765"/>
      <c r="AS127" s="765"/>
      <c r="AT127" s="765"/>
      <c r="AU127" s="765"/>
      <c r="AV127" s="766"/>
      <c r="AW127" s="813"/>
      <c r="AX127" s="765"/>
      <c r="AY127" s="765"/>
      <c r="AZ127" s="765"/>
      <c r="BA127" s="260"/>
      <c r="BB127" s="260"/>
      <c r="BC127" s="260"/>
      <c r="BD127" s="260"/>
      <c r="BE127" s="260"/>
      <c r="BF127" s="260"/>
    </row>
    <row r="128" spans="1:58" s="194" customFormat="1" ht="11.25" hidden="1" customHeight="1" thickBot="1" x14ac:dyDescent="0.25">
      <c r="A128" s="279"/>
      <c r="B128" s="776">
        <v>1</v>
      </c>
      <c r="C128" s="776"/>
      <c r="D128" s="776"/>
      <c r="E128" s="776"/>
      <c r="F128" s="776"/>
      <c r="G128" s="776"/>
      <c r="H128" s="776"/>
      <c r="I128" s="776"/>
      <c r="J128" s="776"/>
      <c r="K128" s="774">
        <v>2</v>
      </c>
      <c r="L128" s="774"/>
      <c r="M128" s="774"/>
      <c r="N128" s="774"/>
      <c r="O128" s="774"/>
      <c r="P128" s="774"/>
      <c r="Q128" s="774"/>
      <c r="R128" s="774"/>
      <c r="S128" s="774"/>
      <c r="T128" s="774">
        <v>3</v>
      </c>
      <c r="U128" s="774"/>
      <c r="V128" s="774">
        <v>4</v>
      </c>
      <c r="W128" s="774"/>
      <c r="X128" s="774"/>
      <c r="Y128" s="774"/>
      <c r="Z128" s="774">
        <v>5</v>
      </c>
      <c r="AA128" s="774"/>
      <c r="AB128" s="774"/>
      <c r="AC128" s="774"/>
      <c r="AD128" s="774"/>
      <c r="AE128" s="774"/>
      <c r="AF128" s="774">
        <v>6</v>
      </c>
      <c r="AG128" s="774"/>
      <c r="AH128" s="774"/>
      <c r="AI128" s="774"/>
      <c r="AJ128" s="774"/>
      <c r="AK128" s="774">
        <v>7</v>
      </c>
      <c r="AL128" s="774"/>
      <c r="AM128" s="774"/>
      <c r="AN128" s="774"/>
      <c r="AO128" s="774"/>
      <c r="AP128" s="774"/>
      <c r="AQ128" s="774">
        <v>8</v>
      </c>
      <c r="AR128" s="774"/>
      <c r="AS128" s="774"/>
      <c r="AT128" s="774"/>
      <c r="AU128" s="774"/>
      <c r="AV128" s="774"/>
      <c r="AW128" s="775">
        <v>9</v>
      </c>
      <c r="AX128" s="776"/>
      <c r="AY128" s="776"/>
      <c r="AZ128" s="776"/>
      <c r="BA128" s="260"/>
      <c r="BB128" s="260"/>
      <c r="BC128" s="260"/>
      <c r="BD128" s="260"/>
      <c r="BE128" s="260"/>
      <c r="BF128" s="260"/>
    </row>
    <row r="129" spans="1:58" s="194" customFormat="1" ht="11.25" hidden="1" customHeight="1" x14ac:dyDescent="0.2">
      <c r="A129" s="279"/>
      <c r="B129" s="752" t="s">
        <v>939</v>
      </c>
      <c r="C129" s="752"/>
      <c r="D129" s="752"/>
      <c r="E129" s="752"/>
      <c r="F129" s="752"/>
      <c r="G129" s="752"/>
      <c r="H129" s="752"/>
      <c r="I129" s="752"/>
      <c r="J129" s="764"/>
      <c r="K129" s="728" t="s">
        <v>940</v>
      </c>
      <c r="L129" s="728"/>
      <c r="M129" s="728"/>
      <c r="N129" s="728"/>
      <c r="O129" s="728"/>
      <c r="P129" s="728"/>
      <c r="Q129" s="728"/>
      <c r="R129" s="728"/>
      <c r="S129" s="728"/>
      <c r="T129" s="767" t="s">
        <v>21</v>
      </c>
      <c r="U129" s="768"/>
      <c r="V129" s="769">
        <v>1</v>
      </c>
      <c r="W129" s="769"/>
      <c r="X129" s="769"/>
      <c r="Y129" s="769"/>
      <c r="Z129" s="769">
        <v>51039.8</v>
      </c>
      <c r="AA129" s="769"/>
      <c r="AB129" s="769"/>
      <c r="AC129" s="769"/>
      <c r="AD129" s="769"/>
      <c r="AE129" s="769"/>
      <c r="AF129" s="769">
        <v>36457</v>
      </c>
      <c r="AG129" s="769"/>
      <c r="AH129" s="769"/>
      <c r="AI129" s="769"/>
      <c r="AJ129" s="769"/>
      <c r="AK129" s="769">
        <v>14582.8</v>
      </c>
      <c r="AL129" s="769"/>
      <c r="AM129" s="769"/>
      <c r="AN129" s="769"/>
      <c r="AO129" s="769"/>
      <c r="AP129" s="769"/>
      <c r="AQ129" s="769">
        <v>0</v>
      </c>
      <c r="AR129" s="769"/>
      <c r="AS129" s="769"/>
      <c r="AT129" s="769"/>
      <c r="AU129" s="769"/>
      <c r="AV129" s="769"/>
      <c r="AW129" s="769">
        <f>36457*12</f>
        <v>437484</v>
      </c>
      <c r="AX129" s="769"/>
      <c r="AY129" s="769"/>
      <c r="AZ129" s="770"/>
      <c r="BA129" s="260"/>
      <c r="BB129" s="260"/>
      <c r="BC129" s="260"/>
      <c r="BD129" s="260"/>
      <c r="BE129" s="260"/>
      <c r="BF129" s="260"/>
    </row>
    <row r="130" spans="1:58" s="194" customFormat="1" ht="11.25" hidden="1" customHeight="1" x14ac:dyDescent="0.2">
      <c r="A130" s="279"/>
      <c r="B130" s="765"/>
      <c r="C130" s="765"/>
      <c r="D130" s="765"/>
      <c r="E130" s="765"/>
      <c r="F130" s="765"/>
      <c r="G130" s="765"/>
      <c r="H130" s="765"/>
      <c r="I130" s="765"/>
      <c r="J130" s="766"/>
      <c r="K130" s="728"/>
      <c r="L130" s="728"/>
      <c r="M130" s="728"/>
      <c r="N130" s="728"/>
      <c r="O130" s="728"/>
      <c r="P130" s="728"/>
      <c r="Q130" s="728"/>
      <c r="R130" s="728"/>
      <c r="S130" s="728"/>
      <c r="T130" s="730"/>
      <c r="U130" s="731"/>
      <c r="V130" s="728"/>
      <c r="W130" s="728"/>
      <c r="X130" s="728"/>
      <c r="Y130" s="728"/>
      <c r="Z130" s="728"/>
      <c r="AA130" s="728"/>
      <c r="AB130" s="728"/>
      <c r="AC130" s="728"/>
      <c r="AD130" s="728"/>
      <c r="AE130" s="728"/>
      <c r="AF130" s="728"/>
      <c r="AG130" s="728"/>
      <c r="AH130" s="728"/>
      <c r="AI130" s="728"/>
      <c r="AJ130" s="728"/>
      <c r="AK130" s="728"/>
      <c r="AL130" s="728"/>
      <c r="AM130" s="728"/>
      <c r="AN130" s="728"/>
      <c r="AO130" s="728"/>
      <c r="AP130" s="728"/>
      <c r="AQ130" s="728"/>
      <c r="AR130" s="728"/>
      <c r="AS130" s="728"/>
      <c r="AT130" s="728"/>
      <c r="AU130" s="728"/>
      <c r="AV130" s="728"/>
      <c r="AW130" s="728"/>
      <c r="AX130" s="728"/>
      <c r="AY130" s="728"/>
      <c r="AZ130" s="729"/>
      <c r="BA130" s="260"/>
      <c r="BB130" s="260"/>
      <c r="BC130" s="260"/>
      <c r="BD130" s="260"/>
      <c r="BE130" s="260"/>
      <c r="BF130" s="260"/>
    </row>
    <row r="131" spans="1:58" s="194" customFormat="1" ht="11.25" hidden="1" customHeight="1" x14ac:dyDescent="0.2">
      <c r="A131" s="279"/>
      <c r="B131" s="752" t="s">
        <v>941</v>
      </c>
      <c r="C131" s="752"/>
      <c r="D131" s="752"/>
      <c r="E131" s="752"/>
      <c r="F131" s="752"/>
      <c r="G131" s="752"/>
      <c r="H131" s="752"/>
      <c r="I131" s="752"/>
      <c r="J131" s="764"/>
      <c r="K131" s="728" t="s">
        <v>942</v>
      </c>
      <c r="L131" s="728"/>
      <c r="M131" s="728"/>
      <c r="N131" s="728"/>
      <c r="O131" s="728"/>
      <c r="P131" s="728"/>
      <c r="Q131" s="728"/>
      <c r="R131" s="728"/>
      <c r="S131" s="728"/>
      <c r="T131" s="730"/>
      <c r="U131" s="731"/>
      <c r="V131" s="728">
        <v>1</v>
      </c>
      <c r="W131" s="728"/>
      <c r="X131" s="728"/>
      <c r="Y131" s="728"/>
      <c r="Z131" s="728">
        <v>40832.400000000001</v>
      </c>
      <c r="AA131" s="728"/>
      <c r="AB131" s="728"/>
      <c r="AC131" s="728"/>
      <c r="AD131" s="728"/>
      <c r="AE131" s="728"/>
      <c r="AF131" s="728">
        <v>29166</v>
      </c>
      <c r="AG131" s="728"/>
      <c r="AH131" s="728"/>
      <c r="AI131" s="728"/>
      <c r="AJ131" s="728"/>
      <c r="AK131" s="728">
        <v>11666.4</v>
      </c>
      <c r="AL131" s="728"/>
      <c r="AM131" s="728"/>
      <c r="AN131" s="728"/>
      <c r="AO131" s="728"/>
      <c r="AP131" s="728"/>
      <c r="AQ131" s="728">
        <f>Z131-AF131-AK131</f>
        <v>0</v>
      </c>
      <c r="AR131" s="728"/>
      <c r="AS131" s="728"/>
      <c r="AT131" s="728"/>
      <c r="AU131" s="728"/>
      <c r="AV131" s="728"/>
      <c r="AW131" s="728">
        <f>Z131*12</f>
        <v>489988.80000000005</v>
      </c>
      <c r="AX131" s="728"/>
      <c r="AY131" s="728"/>
      <c r="AZ131" s="729"/>
      <c r="BA131" s="260"/>
      <c r="BB131" s="260"/>
      <c r="BC131" s="260"/>
      <c r="BD131" s="260"/>
      <c r="BE131" s="260"/>
      <c r="BF131" s="260"/>
    </row>
    <row r="132" spans="1:58" s="194" customFormat="1" ht="11.25" hidden="1" customHeight="1" x14ac:dyDescent="0.2">
      <c r="A132" s="279"/>
      <c r="B132" s="732"/>
      <c r="C132" s="732"/>
      <c r="D132" s="732"/>
      <c r="E132" s="732"/>
      <c r="F132" s="732"/>
      <c r="G132" s="732"/>
      <c r="H132" s="732"/>
      <c r="I132" s="732"/>
      <c r="J132" s="733"/>
      <c r="K132" s="728" t="s">
        <v>1043</v>
      </c>
      <c r="L132" s="728"/>
      <c r="M132" s="728"/>
      <c r="N132" s="728"/>
      <c r="O132" s="728"/>
      <c r="P132" s="728"/>
      <c r="Q132" s="728"/>
      <c r="R132" s="728"/>
      <c r="S132" s="728"/>
      <c r="T132" s="730"/>
      <c r="U132" s="731"/>
      <c r="V132" s="728">
        <v>1</v>
      </c>
      <c r="W132" s="728"/>
      <c r="X132" s="728"/>
      <c r="Y132" s="728"/>
      <c r="Z132" s="728">
        <v>37657.31</v>
      </c>
      <c r="AA132" s="728"/>
      <c r="AB132" s="728"/>
      <c r="AC132" s="728"/>
      <c r="AD132" s="728"/>
      <c r="AE132" s="728"/>
      <c r="AF132" s="728">
        <v>9889</v>
      </c>
      <c r="AG132" s="728"/>
      <c r="AH132" s="728"/>
      <c r="AI132" s="728"/>
      <c r="AJ132" s="728"/>
      <c r="AK132" s="728">
        <v>10759.23</v>
      </c>
      <c r="AL132" s="728"/>
      <c r="AM132" s="728"/>
      <c r="AN132" s="728"/>
      <c r="AO132" s="728"/>
      <c r="AP132" s="728"/>
      <c r="AQ132" s="728">
        <f>Z132-AF132-AK132</f>
        <v>17009.079999999998</v>
      </c>
      <c r="AR132" s="728"/>
      <c r="AS132" s="728"/>
      <c r="AT132" s="728"/>
      <c r="AU132" s="728"/>
      <c r="AV132" s="728"/>
      <c r="AW132" s="728">
        <f>Z132*12*V132</f>
        <v>451887.72</v>
      </c>
      <c r="AX132" s="728"/>
      <c r="AY132" s="728"/>
      <c r="AZ132" s="729"/>
      <c r="BA132" s="260"/>
      <c r="BB132" s="260"/>
      <c r="BC132" s="260"/>
      <c r="BD132" s="260"/>
      <c r="BE132" s="260"/>
      <c r="BF132" s="260"/>
    </row>
    <row r="133" spans="1:58" s="194" customFormat="1" ht="11.25" hidden="1" customHeight="1" x14ac:dyDescent="0.2">
      <c r="A133" s="279"/>
      <c r="B133" s="732"/>
      <c r="C133" s="732"/>
      <c r="D133" s="732"/>
      <c r="E133" s="732"/>
      <c r="F133" s="732"/>
      <c r="G133" s="732"/>
      <c r="H133" s="732"/>
      <c r="I133" s="732"/>
      <c r="J133" s="733"/>
      <c r="K133" s="728" t="s">
        <v>1044</v>
      </c>
      <c r="L133" s="728"/>
      <c r="M133" s="728"/>
      <c r="N133" s="728"/>
      <c r="O133" s="728"/>
      <c r="P133" s="728"/>
      <c r="Q133" s="728"/>
      <c r="R133" s="728"/>
      <c r="S133" s="728"/>
      <c r="T133" s="730"/>
      <c r="U133" s="731"/>
      <c r="V133" s="728">
        <v>1</v>
      </c>
      <c r="W133" s="728"/>
      <c r="X133" s="728"/>
      <c r="Y133" s="728"/>
      <c r="Z133" s="728">
        <v>32119.47</v>
      </c>
      <c r="AA133" s="728"/>
      <c r="AB133" s="728"/>
      <c r="AC133" s="728"/>
      <c r="AD133" s="728"/>
      <c r="AE133" s="728"/>
      <c r="AF133" s="728">
        <v>9889</v>
      </c>
      <c r="AG133" s="728"/>
      <c r="AH133" s="728"/>
      <c r="AI133" s="728"/>
      <c r="AJ133" s="728"/>
      <c r="AK133" s="728">
        <v>9176.99</v>
      </c>
      <c r="AL133" s="728"/>
      <c r="AM133" s="728"/>
      <c r="AN133" s="728"/>
      <c r="AO133" s="728"/>
      <c r="AP133" s="728"/>
      <c r="AQ133" s="728">
        <f t="shared" ref="AQ133:AQ134" si="13">Z133-AF133-AK133</f>
        <v>13053.480000000001</v>
      </c>
      <c r="AR133" s="728"/>
      <c r="AS133" s="728"/>
      <c r="AT133" s="728"/>
      <c r="AU133" s="728"/>
      <c r="AV133" s="728"/>
      <c r="AW133" s="728">
        <f t="shared" ref="AW133:AW134" si="14">Z133*12*V133</f>
        <v>385433.64</v>
      </c>
      <c r="AX133" s="728"/>
      <c r="AY133" s="728"/>
      <c r="AZ133" s="729"/>
      <c r="BA133" s="260"/>
      <c r="BB133" s="260"/>
      <c r="BC133" s="260"/>
      <c r="BD133" s="260"/>
      <c r="BE133" s="260"/>
      <c r="BF133" s="260"/>
    </row>
    <row r="134" spans="1:58" s="194" customFormat="1" ht="11.25" hidden="1" customHeight="1" x14ac:dyDescent="0.2">
      <c r="A134" s="279"/>
      <c r="B134" s="732"/>
      <c r="C134" s="732"/>
      <c r="D134" s="732"/>
      <c r="E134" s="732"/>
      <c r="F134" s="732"/>
      <c r="G134" s="732"/>
      <c r="H134" s="732"/>
      <c r="I134" s="732"/>
      <c r="J134" s="733"/>
      <c r="K134" s="728" t="s">
        <v>1045</v>
      </c>
      <c r="L134" s="728"/>
      <c r="M134" s="728"/>
      <c r="N134" s="728"/>
      <c r="O134" s="728"/>
      <c r="P134" s="728"/>
      <c r="Q134" s="728"/>
      <c r="R134" s="728"/>
      <c r="S134" s="728"/>
      <c r="T134" s="730"/>
      <c r="U134" s="731"/>
      <c r="V134" s="728">
        <v>1</v>
      </c>
      <c r="W134" s="728"/>
      <c r="X134" s="728"/>
      <c r="Y134" s="728"/>
      <c r="Z134" s="728">
        <v>32893.94</v>
      </c>
      <c r="AA134" s="728"/>
      <c r="AB134" s="728"/>
      <c r="AC134" s="728"/>
      <c r="AD134" s="728"/>
      <c r="AE134" s="728"/>
      <c r="AF134" s="728">
        <v>9889</v>
      </c>
      <c r="AG134" s="728"/>
      <c r="AH134" s="728"/>
      <c r="AI134" s="728"/>
      <c r="AJ134" s="728"/>
      <c r="AK134" s="728">
        <v>9176.99</v>
      </c>
      <c r="AL134" s="728"/>
      <c r="AM134" s="728"/>
      <c r="AN134" s="728"/>
      <c r="AO134" s="728"/>
      <c r="AP134" s="728"/>
      <c r="AQ134" s="728">
        <f t="shared" si="13"/>
        <v>13827.950000000003</v>
      </c>
      <c r="AR134" s="728"/>
      <c r="AS134" s="728"/>
      <c r="AT134" s="728"/>
      <c r="AU134" s="728"/>
      <c r="AV134" s="728"/>
      <c r="AW134" s="728">
        <f t="shared" si="14"/>
        <v>394727.28</v>
      </c>
      <c r="AX134" s="728"/>
      <c r="AY134" s="728"/>
      <c r="AZ134" s="729"/>
      <c r="BA134" s="260"/>
      <c r="BB134" s="260"/>
      <c r="BC134" s="260"/>
      <c r="BD134" s="260"/>
      <c r="BE134" s="260"/>
      <c r="BF134" s="260"/>
    </row>
    <row r="135" spans="1:58" s="194" customFormat="1" ht="45" hidden="1" customHeight="1" x14ac:dyDescent="0.2">
      <c r="A135" s="279"/>
      <c r="B135" s="732"/>
      <c r="C135" s="732"/>
      <c r="D135" s="732"/>
      <c r="E135" s="732"/>
      <c r="F135" s="732"/>
      <c r="G135" s="732"/>
      <c r="H135" s="732"/>
      <c r="I135" s="732"/>
      <c r="J135" s="733"/>
      <c r="K135" s="728" t="s">
        <v>1017</v>
      </c>
      <c r="L135" s="728"/>
      <c r="M135" s="728"/>
      <c r="N135" s="728"/>
      <c r="O135" s="728"/>
      <c r="P135" s="728"/>
      <c r="Q135" s="728"/>
      <c r="R135" s="728"/>
      <c r="S135" s="728"/>
      <c r="T135" s="730"/>
      <c r="U135" s="731"/>
      <c r="V135" s="728">
        <v>1</v>
      </c>
      <c r="W135" s="728"/>
      <c r="X135" s="728"/>
      <c r="Y135" s="728"/>
      <c r="Z135" s="728">
        <v>30399.599999999999</v>
      </c>
      <c r="AA135" s="728"/>
      <c r="AB135" s="728"/>
      <c r="AC135" s="728"/>
      <c r="AD135" s="728"/>
      <c r="AE135" s="728"/>
      <c r="AF135" s="728">
        <v>6204</v>
      </c>
      <c r="AG135" s="728"/>
      <c r="AH135" s="728"/>
      <c r="AI135" s="728"/>
      <c r="AJ135" s="728"/>
      <c r="AK135" s="728">
        <v>8685.6</v>
      </c>
      <c r="AL135" s="728"/>
      <c r="AM135" s="728"/>
      <c r="AN135" s="728"/>
      <c r="AO135" s="728"/>
      <c r="AP135" s="728"/>
      <c r="AQ135" s="728">
        <f t="shared" ref="AQ135:AQ136" si="15">Z135-AF135-AK135</f>
        <v>15509.999999999998</v>
      </c>
      <c r="AR135" s="728"/>
      <c r="AS135" s="728"/>
      <c r="AT135" s="728"/>
      <c r="AU135" s="728"/>
      <c r="AV135" s="728"/>
      <c r="AW135" s="728">
        <f t="shared" ref="AW135:AW160" si="16">Z135*12*V135</f>
        <v>364795.19999999995</v>
      </c>
      <c r="AX135" s="728"/>
      <c r="AY135" s="728"/>
      <c r="AZ135" s="729"/>
      <c r="BA135" s="260"/>
      <c r="BB135" s="260"/>
      <c r="BC135" s="260"/>
      <c r="BD135" s="260"/>
      <c r="BE135" s="260"/>
      <c r="BF135" s="260"/>
    </row>
    <row r="136" spans="1:58" s="194" customFormat="1" ht="59.25" hidden="1" customHeight="1" x14ac:dyDescent="0.2">
      <c r="A136" s="279"/>
      <c r="B136" s="732"/>
      <c r="C136" s="732"/>
      <c r="D136" s="732"/>
      <c r="E136" s="732"/>
      <c r="F136" s="732"/>
      <c r="G136" s="732"/>
      <c r="H136" s="732"/>
      <c r="I136" s="732"/>
      <c r="J136" s="733"/>
      <c r="K136" s="728" t="s">
        <v>1018</v>
      </c>
      <c r="L136" s="728"/>
      <c r="M136" s="728"/>
      <c r="N136" s="728"/>
      <c r="O136" s="728"/>
      <c r="P136" s="728"/>
      <c r="Q136" s="728"/>
      <c r="R136" s="728"/>
      <c r="S136" s="728"/>
      <c r="T136" s="730"/>
      <c r="U136" s="731"/>
      <c r="V136" s="728">
        <f>12+0.5+0.5+0.4</f>
        <v>13.4</v>
      </c>
      <c r="W136" s="728"/>
      <c r="X136" s="728"/>
      <c r="Y136" s="728"/>
      <c r="Z136" s="728">
        <v>30399.599999999999</v>
      </c>
      <c r="AA136" s="728"/>
      <c r="AB136" s="728"/>
      <c r="AC136" s="728"/>
      <c r="AD136" s="728"/>
      <c r="AE136" s="728"/>
      <c r="AF136" s="728">
        <v>6204</v>
      </c>
      <c r="AG136" s="728"/>
      <c r="AH136" s="728"/>
      <c r="AI136" s="728"/>
      <c r="AJ136" s="728"/>
      <c r="AK136" s="728">
        <v>8685.6</v>
      </c>
      <c r="AL136" s="728"/>
      <c r="AM136" s="728"/>
      <c r="AN136" s="728"/>
      <c r="AO136" s="728"/>
      <c r="AP136" s="728"/>
      <c r="AQ136" s="728">
        <f t="shared" si="15"/>
        <v>15509.999999999998</v>
      </c>
      <c r="AR136" s="728"/>
      <c r="AS136" s="728"/>
      <c r="AT136" s="728"/>
      <c r="AU136" s="728"/>
      <c r="AV136" s="728"/>
      <c r="AW136" s="728">
        <f t="shared" si="16"/>
        <v>4888255.68</v>
      </c>
      <c r="AX136" s="728"/>
      <c r="AY136" s="728"/>
      <c r="AZ136" s="729"/>
      <c r="BA136" s="260"/>
      <c r="BB136" s="260"/>
      <c r="BC136" s="260"/>
      <c r="BD136" s="260"/>
      <c r="BE136" s="260"/>
      <c r="BF136" s="260"/>
    </row>
    <row r="137" spans="1:58" s="194" customFormat="1" ht="78.75" hidden="1" customHeight="1" x14ac:dyDescent="0.2">
      <c r="A137" s="279"/>
      <c r="B137" s="765"/>
      <c r="C137" s="765"/>
      <c r="D137" s="765"/>
      <c r="E137" s="765"/>
      <c r="F137" s="765"/>
      <c r="G137" s="765"/>
      <c r="H137" s="765"/>
      <c r="I137" s="765"/>
      <c r="J137" s="766"/>
      <c r="K137" s="728" t="s">
        <v>1019</v>
      </c>
      <c r="L137" s="728"/>
      <c r="M137" s="728"/>
      <c r="N137" s="728"/>
      <c r="O137" s="728"/>
      <c r="P137" s="728"/>
      <c r="Q137" s="728"/>
      <c r="R137" s="728"/>
      <c r="S137" s="728"/>
      <c r="T137" s="730"/>
      <c r="U137" s="731"/>
      <c r="V137" s="728">
        <v>11</v>
      </c>
      <c r="W137" s="728"/>
      <c r="X137" s="728"/>
      <c r="Y137" s="728"/>
      <c r="Z137" s="728">
        <v>30399.599999999999</v>
      </c>
      <c r="AA137" s="728"/>
      <c r="AB137" s="728"/>
      <c r="AC137" s="728"/>
      <c r="AD137" s="728"/>
      <c r="AE137" s="728"/>
      <c r="AF137" s="728">
        <v>6204</v>
      </c>
      <c r="AG137" s="728"/>
      <c r="AH137" s="728"/>
      <c r="AI137" s="728"/>
      <c r="AJ137" s="728"/>
      <c r="AK137" s="728">
        <v>8685.6</v>
      </c>
      <c r="AL137" s="728"/>
      <c r="AM137" s="728"/>
      <c r="AN137" s="728"/>
      <c r="AO137" s="728"/>
      <c r="AP137" s="728"/>
      <c r="AQ137" s="728">
        <f>Z137-AF137-AK137</f>
        <v>15509.999999999998</v>
      </c>
      <c r="AR137" s="728"/>
      <c r="AS137" s="728"/>
      <c r="AT137" s="728"/>
      <c r="AU137" s="728"/>
      <c r="AV137" s="728"/>
      <c r="AW137" s="728">
        <f t="shared" si="16"/>
        <v>4012747.1999999993</v>
      </c>
      <c r="AX137" s="728"/>
      <c r="AY137" s="728"/>
      <c r="AZ137" s="729"/>
      <c r="BA137" s="260"/>
      <c r="BB137" s="260"/>
      <c r="BC137" s="260"/>
      <c r="BD137" s="260"/>
      <c r="BE137" s="260"/>
      <c r="BF137" s="260"/>
    </row>
    <row r="138" spans="1:58" s="194" customFormat="1" ht="11.25" hidden="1" customHeight="1" x14ac:dyDescent="0.2">
      <c r="A138" s="771" t="s">
        <v>1032</v>
      </c>
      <c r="B138" s="755"/>
      <c r="C138" s="755"/>
      <c r="D138" s="755"/>
      <c r="E138" s="755"/>
      <c r="F138" s="755"/>
      <c r="G138" s="755"/>
      <c r="H138" s="755"/>
      <c r="I138" s="755"/>
      <c r="J138" s="756"/>
      <c r="K138" s="728" t="s">
        <v>1030</v>
      </c>
      <c r="L138" s="728"/>
      <c r="M138" s="728"/>
      <c r="N138" s="728"/>
      <c r="O138" s="728"/>
      <c r="P138" s="728"/>
      <c r="Q138" s="728"/>
      <c r="R138" s="728"/>
      <c r="S138" s="728"/>
      <c r="T138" s="730"/>
      <c r="U138" s="731"/>
      <c r="V138" s="728">
        <f>1+1+1+1+0.5+0.5+0.5+0.5</f>
        <v>6</v>
      </c>
      <c r="W138" s="728"/>
      <c r="X138" s="728"/>
      <c r="Y138" s="728"/>
      <c r="Z138" s="728">
        <v>27636</v>
      </c>
      <c r="AA138" s="728"/>
      <c r="AB138" s="728"/>
      <c r="AC138" s="728"/>
      <c r="AD138" s="728"/>
      <c r="AE138" s="728"/>
      <c r="AF138" s="728">
        <v>5640</v>
      </c>
      <c r="AG138" s="728"/>
      <c r="AH138" s="728"/>
      <c r="AI138" s="728"/>
      <c r="AJ138" s="728"/>
      <c r="AK138" s="728">
        <v>7896</v>
      </c>
      <c r="AL138" s="728"/>
      <c r="AM138" s="728"/>
      <c r="AN138" s="728"/>
      <c r="AO138" s="728"/>
      <c r="AP138" s="728"/>
      <c r="AQ138" s="728">
        <f t="shared" ref="AQ138:AQ161" si="17">Z138-AF138-AK138</f>
        <v>14100</v>
      </c>
      <c r="AR138" s="728"/>
      <c r="AS138" s="728"/>
      <c r="AT138" s="728"/>
      <c r="AU138" s="728"/>
      <c r="AV138" s="728"/>
      <c r="AW138" s="728">
        <f t="shared" si="16"/>
        <v>1989792</v>
      </c>
      <c r="AX138" s="728"/>
      <c r="AY138" s="728"/>
      <c r="AZ138" s="729"/>
      <c r="BA138" s="260"/>
      <c r="BB138" s="260"/>
      <c r="BC138" s="260"/>
      <c r="BD138" s="260"/>
      <c r="BE138" s="260"/>
      <c r="BF138" s="260"/>
    </row>
    <row r="139" spans="1:58" s="194" customFormat="1" ht="11.25" hidden="1" customHeight="1" x14ac:dyDescent="0.2">
      <c r="A139" s="772"/>
      <c r="B139" s="772"/>
      <c r="C139" s="772"/>
      <c r="D139" s="772"/>
      <c r="E139" s="772"/>
      <c r="F139" s="772"/>
      <c r="G139" s="772"/>
      <c r="H139" s="772"/>
      <c r="I139" s="772"/>
      <c r="J139" s="773"/>
      <c r="K139" s="760" t="s">
        <v>1031</v>
      </c>
      <c r="L139" s="760"/>
      <c r="M139" s="760"/>
      <c r="N139" s="760"/>
      <c r="O139" s="760"/>
      <c r="P139" s="760"/>
      <c r="Q139" s="760"/>
      <c r="R139" s="760"/>
      <c r="S139" s="760"/>
      <c r="T139" s="761"/>
      <c r="U139" s="762"/>
      <c r="V139" s="760">
        <v>1</v>
      </c>
      <c r="W139" s="760"/>
      <c r="X139" s="760"/>
      <c r="Y139" s="760"/>
      <c r="Z139" s="728">
        <v>27636</v>
      </c>
      <c r="AA139" s="728"/>
      <c r="AB139" s="728"/>
      <c r="AC139" s="728"/>
      <c r="AD139" s="728"/>
      <c r="AE139" s="728"/>
      <c r="AF139" s="728">
        <v>5640</v>
      </c>
      <c r="AG139" s="728"/>
      <c r="AH139" s="728"/>
      <c r="AI139" s="728"/>
      <c r="AJ139" s="728"/>
      <c r="AK139" s="728">
        <v>7489.92</v>
      </c>
      <c r="AL139" s="728"/>
      <c r="AM139" s="728"/>
      <c r="AN139" s="728"/>
      <c r="AO139" s="728"/>
      <c r="AP139" s="728"/>
      <c r="AQ139" s="760">
        <f t="shared" si="17"/>
        <v>14506.08</v>
      </c>
      <c r="AR139" s="760"/>
      <c r="AS139" s="760"/>
      <c r="AT139" s="760"/>
      <c r="AU139" s="760"/>
      <c r="AV139" s="760"/>
      <c r="AW139" s="760">
        <f t="shared" si="16"/>
        <v>331632</v>
      </c>
      <c r="AX139" s="760"/>
      <c r="AY139" s="760"/>
      <c r="AZ139" s="763"/>
      <c r="BA139" s="260"/>
      <c r="BB139" s="260"/>
      <c r="BC139" s="260"/>
      <c r="BD139" s="260"/>
      <c r="BE139" s="260"/>
      <c r="BF139" s="260"/>
    </row>
    <row r="140" spans="1:58" s="194" customFormat="1" ht="11.25" hidden="1" customHeight="1" x14ac:dyDescent="0.2">
      <c r="A140" s="752" t="s">
        <v>1035</v>
      </c>
      <c r="B140" s="753"/>
      <c r="C140" s="753"/>
      <c r="D140" s="753"/>
      <c r="E140" s="753"/>
      <c r="F140" s="753"/>
      <c r="G140" s="753"/>
      <c r="H140" s="753"/>
      <c r="I140" s="753"/>
      <c r="J140" s="754"/>
      <c r="K140" s="728" t="s">
        <v>1026</v>
      </c>
      <c r="L140" s="728"/>
      <c r="M140" s="728"/>
      <c r="N140" s="728"/>
      <c r="O140" s="728"/>
      <c r="P140" s="728"/>
      <c r="Q140" s="728"/>
      <c r="R140" s="728"/>
      <c r="S140" s="728"/>
      <c r="T140" s="731"/>
      <c r="U140" s="731"/>
      <c r="V140" s="728">
        <v>0.75</v>
      </c>
      <c r="W140" s="728"/>
      <c r="X140" s="728"/>
      <c r="Y140" s="728"/>
      <c r="Z140" s="728">
        <v>22372</v>
      </c>
      <c r="AA140" s="728"/>
      <c r="AB140" s="728"/>
      <c r="AC140" s="728"/>
      <c r="AD140" s="728"/>
      <c r="AE140" s="728"/>
      <c r="AF140" s="728">
        <v>5640</v>
      </c>
      <c r="AG140" s="728"/>
      <c r="AH140" s="728"/>
      <c r="AI140" s="728"/>
      <c r="AJ140" s="728"/>
      <c r="AK140" s="728">
        <v>6392</v>
      </c>
      <c r="AL140" s="728"/>
      <c r="AM140" s="728"/>
      <c r="AN140" s="728"/>
      <c r="AO140" s="728"/>
      <c r="AP140" s="728"/>
      <c r="AQ140" s="728">
        <f t="shared" si="17"/>
        <v>10340</v>
      </c>
      <c r="AR140" s="728"/>
      <c r="AS140" s="728"/>
      <c r="AT140" s="728"/>
      <c r="AU140" s="728"/>
      <c r="AV140" s="728"/>
      <c r="AW140" s="728">
        <f>Z140*12*V140</f>
        <v>201348</v>
      </c>
      <c r="AX140" s="728"/>
      <c r="AY140" s="728"/>
      <c r="AZ140" s="728"/>
      <c r="BA140" s="260"/>
      <c r="BB140" s="260"/>
      <c r="BC140" s="260"/>
      <c r="BD140" s="260"/>
      <c r="BE140" s="260"/>
      <c r="BF140" s="260"/>
    </row>
    <row r="141" spans="1:58" s="194" customFormat="1" ht="11.25" hidden="1" customHeight="1" x14ac:dyDescent="0.2">
      <c r="A141" s="755"/>
      <c r="B141" s="755"/>
      <c r="C141" s="755"/>
      <c r="D141" s="755"/>
      <c r="E141" s="755"/>
      <c r="F141" s="755"/>
      <c r="G141" s="755"/>
      <c r="H141" s="755"/>
      <c r="I141" s="755"/>
      <c r="J141" s="756"/>
      <c r="K141" s="751" t="s">
        <v>944</v>
      </c>
      <c r="L141" s="751"/>
      <c r="M141" s="751"/>
      <c r="N141" s="751"/>
      <c r="O141" s="751"/>
      <c r="P141" s="751"/>
      <c r="Q141" s="751"/>
      <c r="R141" s="751"/>
      <c r="S141" s="751"/>
      <c r="T141" s="757"/>
      <c r="U141" s="758"/>
      <c r="V141" s="751">
        <f>1.75+2.25+2.5</f>
        <v>6.5</v>
      </c>
      <c r="W141" s="751"/>
      <c r="X141" s="751"/>
      <c r="Y141" s="751"/>
      <c r="Z141" s="728">
        <v>27636</v>
      </c>
      <c r="AA141" s="728"/>
      <c r="AB141" s="728"/>
      <c r="AC141" s="728"/>
      <c r="AD141" s="728"/>
      <c r="AE141" s="728"/>
      <c r="AF141" s="728">
        <v>5640</v>
      </c>
      <c r="AG141" s="728"/>
      <c r="AH141" s="728"/>
      <c r="AI141" s="728"/>
      <c r="AJ141" s="728"/>
      <c r="AK141" s="751">
        <v>7896</v>
      </c>
      <c r="AL141" s="751"/>
      <c r="AM141" s="751"/>
      <c r="AN141" s="751"/>
      <c r="AO141" s="751"/>
      <c r="AP141" s="751"/>
      <c r="AQ141" s="751">
        <f t="shared" si="17"/>
        <v>14100</v>
      </c>
      <c r="AR141" s="751"/>
      <c r="AS141" s="751"/>
      <c r="AT141" s="751"/>
      <c r="AU141" s="751"/>
      <c r="AV141" s="751"/>
      <c r="AW141" s="751">
        <f t="shared" si="16"/>
        <v>2155608</v>
      </c>
      <c r="AX141" s="751"/>
      <c r="AY141" s="751"/>
      <c r="AZ141" s="759"/>
      <c r="BA141" s="260"/>
      <c r="BB141" s="260"/>
      <c r="BC141" s="260"/>
      <c r="BD141" s="260"/>
      <c r="BE141" s="260"/>
      <c r="BF141" s="260"/>
    </row>
    <row r="142" spans="1:58" s="194" customFormat="1" ht="11.25" hidden="1" customHeight="1" x14ac:dyDescent="0.2">
      <c r="A142" s="755"/>
      <c r="B142" s="755"/>
      <c r="C142" s="755"/>
      <c r="D142" s="755"/>
      <c r="E142" s="755"/>
      <c r="F142" s="755"/>
      <c r="G142" s="755"/>
      <c r="H142" s="755"/>
      <c r="I142" s="755"/>
      <c r="J142" s="756"/>
      <c r="K142" s="728" t="s">
        <v>1027</v>
      </c>
      <c r="L142" s="728"/>
      <c r="M142" s="728"/>
      <c r="N142" s="728"/>
      <c r="O142" s="728"/>
      <c r="P142" s="728"/>
      <c r="Q142" s="728"/>
      <c r="R142" s="728"/>
      <c r="S142" s="728"/>
      <c r="T142" s="730"/>
      <c r="U142" s="731"/>
      <c r="V142" s="728">
        <f>1+0.5+1+0.4+0.4+0.4+0.75+0.4+1+1+2+0.75+2</f>
        <v>11.6</v>
      </c>
      <c r="W142" s="728"/>
      <c r="X142" s="728"/>
      <c r="Y142" s="728"/>
      <c r="Z142" s="728">
        <v>27636</v>
      </c>
      <c r="AA142" s="728"/>
      <c r="AB142" s="728"/>
      <c r="AC142" s="728"/>
      <c r="AD142" s="728"/>
      <c r="AE142" s="728"/>
      <c r="AF142" s="728">
        <v>5640</v>
      </c>
      <c r="AG142" s="728"/>
      <c r="AH142" s="728"/>
      <c r="AI142" s="728"/>
      <c r="AJ142" s="728"/>
      <c r="AK142" s="751">
        <v>7896</v>
      </c>
      <c r="AL142" s="751"/>
      <c r="AM142" s="751"/>
      <c r="AN142" s="751"/>
      <c r="AO142" s="751"/>
      <c r="AP142" s="751"/>
      <c r="AQ142" s="728">
        <f t="shared" si="17"/>
        <v>14100</v>
      </c>
      <c r="AR142" s="728"/>
      <c r="AS142" s="728"/>
      <c r="AT142" s="728"/>
      <c r="AU142" s="728"/>
      <c r="AV142" s="728"/>
      <c r="AW142" s="728">
        <f t="shared" si="16"/>
        <v>3846931.1999999997</v>
      </c>
      <c r="AX142" s="728"/>
      <c r="AY142" s="728"/>
      <c r="AZ142" s="729"/>
      <c r="BA142" s="260"/>
      <c r="BB142" s="260"/>
      <c r="BC142" s="260"/>
      <c r="BD142" s="260"/>
      <c r="BE142" s="260"/>
      <c r="BF142" s="260"/>
    </row>
    <row r="143" spans="1:58" s="194" customFormat="1" ht="11.25" hidden="1" customHeight="1" x14ac:dyDescent="0.2">
      <c r="A143" s="755"/>
      <c r="B143" s="755"/>
      <c r="C143" s="755"/>
      <c r="D143" s="755"/>
      <c r="E143" s="755"/>
      <c r="F143" s="755"/>
      <c r="G143" s="755"/>
      <c r="H143" s="755"/>
      <c r="I143" s="755"/>
      <c r="J143" s="756"/>
      <c r="K143" s="728" t="s">
        <v>1020</v>
      </c>
      <c r="L143" s="728"/>
      <c r="M143" s="728"/>
      <c r="N143" s="728"/>
      <c r="O143" s="728"/>
      <c r="P143" s="728"/>
      <c r="Q143" s="728"/>
      <c r="R143" s="728"/>
      <c r="S143" s="728"/>
      <c r="T143" s="730"/>
      <c r="U143" s="731"/>
      <c r="V143" s="728">
        <f>0.4+1</f>
        <v>1.4</v>
      </c>
      <c r="W143" s="728"/>
      <c r="X143" s="728"/>
      <c r="Y143" s="728"/>
      <c r="Z143" s="728">
        <v>27636</v>
      </c>
      <c r="AA143" s="728"/>
      <c r="AB143" s="728"/>
      <c r="AC143" s="728"/>
      <c r="AD143" s="728"/>
      <c r="AE143" s="728"/>
      <c r="AF143" s="728">
        <v>5640</v>
      </c>
      <c r="AG143" s="728"/>
      <c r="AH143" s="728"/>
      <c r="AI143" s="728"/>
      <c r="AJ143" s="728"/>
      <c r="AK143" s="751">
        <v>7896</v>
      </c>
      <c r="AL143" s="751"/>
      <c r="AM143" s="751"/>
      <c r="AN143" s="751"/>
      <c r="AO143" s="751"/>
      <c r="AP143" s="751"/>
      <c r="AQ143" s="728">
        <f t="shared" si="17"/>
        <v>14100</v>
      </c>
      <c r="AR143" s="728"/>
      <c r="AS143" s="728"/>
      <c r="AT143" s="728"/>
      <c r="AU143" s="728"/>
      <c r="AV143" s="728"/>
      <c r="AW143" s="728">
        <f t="shared" si="16"/>
        <v>464284.8</v>
      </c>
      <c r="AX143" s="728"/>
      <c r="AY143" s="728"/>
      <c r="AZ143" s="729"/>
      <c r="BA143" s="260"/>
      <c r="BB143" s="260"/>
      <c r="BC143" s="260"/>
      <c r="BD143" s="260"/>
      <c r="BE143" s="260"/>
      <c r="BF143" s="260"/>
    </row>
    <row r="144" spans="1:58" s="194" customFormat="1" ht="11.25" hidden="1" customHeight="1" x14ac:dyDescent="0.2">
      <c r="A144" s="755"/>
      <c r="B144" s="755"/>
      <c r="C144" s="755"/>
      <c r="D144" s="755"/>
      <c r="E144" s="755"/>
      <c r="F144" s="755"/>
      <c r="G144" s="755"/>
      <c r="H144" s="755"/>
      <c r="I144" s="755"/>
      <c r="J144" s="756"/>
      <c r="K144" s="728" t="s">
        <v>1022</v>
      </c>
      <c r="L144" s="728"/>
      <c r="M144" s="728"/>
      <c r="N144" s="728"/>
      <c r="O144" s="728"/>
      <c r="P144" s="728"/>
      <c r="Q144" s="728"/>
      <c r="R144" s="728"/>
      <c r="S144" s="728"/>
      <c r="T144" s="730"/>
      <c r="U144" s="731"/>
      <c r="V144" s="728">
        <v>0.75</v>
      </c>
      <c r="W144" s="728"/>
      <c r="X144" s="728"/>
      <c r="Y144" s="728"/>
      <c r="Z144" s="728">
        <v>27636</v>
      </c>
      <c r="AA144" s="728"/>
      <c r="AB144" s="728"/>
      <c r="AC144" s="728"/>
      <c r="AD144" s="728"/>
      <c r="AE144" s="728"/>
      <c r="AF144" s="728">
        <v>5640</v>
      </c>
      <c r="AG144" s="728"/>
      <c r="AH144" s="728"/>
      <c r="AI144" s="728"/>
      <c r="AJ144" s="728"/>
      <c r="AK144" s="751">
        <v>7896</v>
      </c>
      <c r="AL144" s="751"/>
      <c r="AM144" s="751"/>
      <c r="AN144" s="751"/>
      <c r="AO144" s="751"/>
      <c r="AP144" s="751"/>
      <c r="AQ144" s="728">
        <f t="shared" si="17"/>
        <v>14100</v>
      </c>
      <c r="AR144" s="728"/>
      <c r="AS144" s="728"/>
      <c r="AT144" s="728"/>
      <c r="AU144" s="728"/>
      <c r="AV144" s="728"/>
      <c r="AW144" s="728">
        <f t="shared" si="16"/>
        <v>248724</v>
      </c>
      <c r="AX144" s="728"/>
      <c r="AY144" s="728"/>
      <c r="AZ144" s="729"/>
      <c r="BA144" s="260"/>
      <c r="BB144" s="260"/>
      <c r="BC144" s="260"/>
      <c r="BD144" s="260"/>
      <c r="BE144" s="260"/>
      <c r="BF144" s="260"/>
    </row>
    <row r="145" spans="1:58" s="194" customFormat="1" ht="11.25" hidden="1" customHeight="1" x14ac:dyDescent="0.2">
      <c r="A145" s="755"/>
      <c r="B145" s="755"/>
      <c r="C145" s="755"/>
      <c r="D145" s="755"/>
      <c r="E145" s="755"/>
      <c r="F145" s="755"/>
      <c r="G145" s="755"/>
      <c r="H145" s="755"/>
      <c r="I145" s="755"/>
      <c r="J145" s="756"/>
      <c r="K145" s="728" t="s">
        <v>1021</v>
      </c>
      <c r="L145" s="728"/>
      <c r="M145" s="728"/>
      <c r="N145" s="728"/>
      <c r="O145" s="728"/>
      <c r="P145" s="728"/>
      <c r="Q145" s="728"/>
      <c r="R145" s="728"/>
      <c r="S145" s="728"/>
      <c r="T145" s="730"/>
      <c r="U145" s="731"/>
      <c r="V145" s="728">
        <v>2</v>
      </c>
      <c r="W145" s="728"/>
      <c r="X145" s="728"/>
      <c r="Y145" s="728"/>
      <c r="Z145" s="728">
        <v>27636</v>
      </c>
      <c r="AA145" s="728"/>
      <c r="AB145" s="728"/>
      <c r="AC145" s="728"/>
      <c r="AD145" s="728"/>
      <c r="AE145" s="728"/>
      <c r="AF145" s="728">
        <v>5640</v>
      </c>
      <c r="AG145" s="728"/>
      <c r="AH145" s="728"/>
      <c r="AI145" s="728"/>
      <c r="AJ145" s="728"/>
      <c r="AK145" s="751">
        <v>7896</v>
      </c>
      <c r="AL145" s="751"/>
      <c r="AM145" s="751"/>
      <c r="AN145" s="751"/>
      <c r="AO145" s="751"/>
      <c r="AP145" s="751"/>
      <c r="AQ145" s="728">
        <f t="shared" si="17"/>
        <v>14100</v>
      </c>
      <c r="AR145" s="728"/>
      <c r="AS145" s="728"/>
      <c r="AT145" s="728"/>
      <c r="AU145" s="728"/>
      <c r="AV145" s="728"/>
      <c r="AW145" s="728">
        <f t="shared" si="16"/>
        <v>663264</v>
      </c>
      <c r="AX145" s="728"/>
      <c r="AY145" s="728"/>
      <c r="AZ145" s="729"/>
      <c r="BA145" s="260"/>
      <c r="BB145" s="260"/>
      <c r="BC145" s="260"/>
      <c r="BD145" s="260"/>
      <c r="BE145" s="260"/>
      <c r="BF145" s="260"/>
    </row>
    <row r="146" spans="1:58" s="194" customFormat="1" ht="11.25" hidden="1" customHeight="1" x14ac:dyDescent="0.2">
      <c r="A146" s="755"/>
      <c r="B146" s="755"/>
      <c r="C146" s="755"/>
      <c r="D146" s="755"/>
      <c r="E146" s="755"/>
      <c r="F146" s="755"/>
      <c r="G146" s="755"/>
      <c r="H146" s="755"/>
      <c r="I146" s="755"/>
      <c r="J146" s="756"/>
      <c r="K146" s="728" t="s">
        <v>1023</v>
      </c>
      <c r="L146" s="728"/>
      <c r="M146" s="728"/>
      <c r="N146" s="728"/>
      <c r="O146" s="728"/>
      <c r="P146" s="728"/>
      <c r="Q146" s="728"/>
      <c r="R146" s="728"/>
      <c r="S146" s="728"/>
      <c r="T146" s="730"/>
      <c r="U146" s="731"/>
      <c r="V146" s="728">
        <f>1+0.4</f>
        <v>1.4</v>
      </c>
      <c r="W146" s="728"/>
      <c r="X146" s="728"/>
      <c r="Y146" s="728"/>
      <c r="Z146" s="728">
        <v>30400</v>
      </c>
      <c r="AA146" s="728"/>
      <c r="AB146" s="728"/>
      <c r="AC146" s="728"/>
      <c r="AD146" s="728"/>
      <c r="AE146" s="728"/>
      <c r="AF146" s="728">
        <v>6204</v>
      </c>
      <c r="AG146" s="728"/>
      <c r="AH146" s="728"/>
      <c r="AI146" s="728"/>
      <c r="AJ146" s="728"/>
      <c r="AK146" s="751">
        <v>8686</v>
      </c>
      <c r="AL146" s="751"/>
      <c r="AM146" s="751"/>
      <c r="AN146" s="751"/>
      <c r="AO146" s="751"/>
      <c r="AP146" s="751"/>
      <c r="AQ146" s="728">
        <f t="shared" si="17"/>
        <v>15510</v>
      </c>
      <c r="AR146" s="728"/>
      <c r="AS146" s="728"/>
      <c r="AT146" s="728"/>
      <c r="AU146" s="728"/>
      <c r="AV146" s="728"/>
      <c r="AW146" s="728">
        <f t="shared" si="16"/>
        <v>510719.99999999994</v>
      </c>
      <c r="AX146" s="728"/>
      <c r="AY146" s="728"/>
      <c r="AZ146" s="729"/>
      <c r="BA146" s="260"/>
      <c r="BB146" s="260"/>
      <c r="BC146" s="260"/>
      <c r="BD146" s="260"/>
      <c r="BE146" s="260"/>
      <c r="BF146" s="260"/>
    </row>
    <row r="147" spans="1:58" s="194" customFormat="1" ht="11.25" hidden="1" customHeight="1" x14ac:dyDescent="0.2">
      <c r="A147" s="755"/>
      <c r="B147" s="755"/>
      <c r="C147" s="755"/>
      <c r="D147" s="755"/>
      <c r="E147" s="755"/>
      <c r="F147" s="755"/>
      <c r="G147" s="755"/>
      <c r="H147" s="755"/>
      <c r="I147" s="755"/>
      <c r="J147" s="756"/>
      <c r="K147" s="728" t="s">
        <v>1024</v>
      </c>
      <c r="L147" s="728"/>
      <c r="M147" s="728"/>
      <c r="N147" s="728"/>
      <c r="O147" s="728"/>
      <c r="P147" s="728"/>
      <c r="Q147" s="728"/>
      <c r="R147" s="728"/>
      <c r="S147" s="728"/>
      <c r="T147" s="730"/>
      <c r="U147" s="731"/>
      <c r="V147" s="728">
        <v>0.75</v>
      </c>
      <c r="W147" s="728"/>
      <c r="X147" s="728"/>
      <c r="Y147" s="728"/>
      <c r="Z147" s="728">
        <v>30400</v>
      </c>
      <c r="AA147" s="728"/>
      <c r="AB147" s="728"/>
      <c r="AC147" s="728"/>
      <c r="AD147" s="728"/>
      <c r="AE147" s="728"/>
      <c r="AF147" s="728">
        <v>4963</v>
      </c>
      <c r="AG147" s="728"/>
      <c r="AH147" s="728"/>
      <c r="AI147" s="728"/>
      <c r="AJ147" s="728"/>
      <c r="AK147" s="751">
        <v>8686</v>
      </c>
      <c r="AL147" s="751"/>
      <c r="AM147" s="751"/>
      <c r="AN147" s="751"/>
      <c r="AO147" s="751"/>
      <c r="AP147" s="751"/>
      <c r="AQ147" s="728">
        <f t="shared" si="17"/>
        <v>16751</v>
      </c>
      <c r="AR147" s="728"/>
      <c r="AS147" s="728"/>
      <c r="AT147" s="728"/>
      <c r="AU147" s="728"/>
      <c r="AV147" s="728"/>
      <c r="AW147" s="728">
        <f t="shared" si="16"/>
        <v>273600</v>
      </c>
      <c r="AX147" s="728"/>
      <c r="AY147" s="728"/>
      <c r="AZ147" s="729"/>
      <c r="BA147" s="260"/>
      <c r="BB147" s="260"/>
      <c r="BC147" s="260"/>
      <c r="BD147" s="260"/>
      <c r="BE147" s="260"/>
      <c r="BF147" s="260"/>
    </row>
    <row r="148" spans="1:58" s="194" customFormat="1" ht="11.25" hidden="1" customHeight="1" x14ac:dyDescent="0.2">
      <c r="A148" s="755"/>
      <c r="B148" s="755"/>
      <c r="C148" s="755"/>
      <c r="D148" s="755"/>
      <c r="E148" s="755"/>
      <c r="F148" s="755"/>
      <c r="G148" s="755"/>
      <c r="H148" s="755"/>
      <c r="I148" s="755"/>
      <c r="J148" s="756"/>
      <c r="K148" s="728" t="s">
        <v>1037</v>
      </c>
      <c r="L148" s="728"/>
      <c r="M148" s="728"/>
      <c r="N148" s="728"/>
      <c r="O148" s="728"/>
      <c r="P148" s="728"/>
      <c r="Q148" s="728"/>
      <c r="R148" s="728"/>
      <c r="S148" s="728"/>
      <c r="T148" s="730"/>
      <c r="U148" s="731"/>
      <c r="V148" s="728">
        <v>1</v>
      </c>
      <c r="W148" s="728"/>
      <c r="X148" s="728"/>
      <c r="Y148" s="728"/>
      <c r="Z148" s="728">
        <v>27636</v>
      </c>
      <c r="AA148" s="728"/>
      <c r="AB148" s="728"/>
      <c r="AC148" s="728"/>
      <c r="AD148" s="728"/>
      <c r="AE148" s="728"/>
      <c r="AF148" s="728">
        <v>4963</v>
      </c>
      <c r="AG148" s="728"/>
      <c r="AH148" s="728"/>
      <c r="AI148" s="728"/>
      <c r="AJ148" s="728"/>
      <c r="AK148" s="751">
        <v>7896</v>
      </c>
      <c r="AL148" s="751"/>
      <c r="AM148" s="751"/>
      <c r="AN148" s="751"/>
      <c r="AO148" s="751"/>
      <c r="AP148" s="751"/>
      <c r="AQ148" s="728">
        <f t="shared" si="17"/>
        <v>14777</v>
      </c>
      <c r="AR148" s="728"/>
      <c r="AS148" s="728"/>
      <c r="AT148" s="728"/>
      <c r="AU148" s="728"/>
      <c r="AV148" s="728"/>
      <c r="AW148" s="728">
        <f t="shared" si="16"/>
        <v>331632</v>
      </c>
      <c r="AX148" s="728"/>
      <c r="AY148" s="728"/>
      <c r="AZ148" s="729"/>
      <c r="BA148" s="260"/>
      <c r="BB148" s="260"/>
      <c r="BC148" s="260"/>
      <c r="BD148" s="260"/>
      <c r="BE148" s="260"/>
      <c r="BF148" s="260"/>
    </row>
    <row r="149" spans="1:58" s="194" customFormat="1" ht="11.25" hidden="1" customHeight="1" x14ac:dyDescent="0.2">
      <c r="A149" s="755"/>
      <c r="B149" s="755"/>
      <c r="C149" s="755"/>
      <c r="D149" s="755"/>
      <c r="E149" s="755"/>
      <c r="F149" s="755"/>
      <c r="G149" s="755"/>
      <c r="H149" s="755"/>
      <c r="I149" s="755"/>
      <c r="J149" s="756"/>
      <c r="K149" s="728" t="s">
        <v>1025</v>
      </c>
      <c r="L149" s="728"/>
      <c r="M149" s="728"/>
      <c r="N149" s="728"/>
      <c r="O149" s="728"/>
      <c r="P149" s="728"/>
      <c r="Q149" s="728"/>
      <c r="R149" s="728"/>
      <c r="S149" s="728"/>
      <c r="T149" s="730"/>
      <c r="U149" s="731"/>
      <c r="V149" s="728">
        <v>0.75</v>
      </c>
      <c r="W149" s="728"/>
      <c r="X149" s="728"/>
      <c r="Y149" s="728"/>
      <c r="Z149" s="728">
        <v>30400</v>
      </c>
      <c r="AA149" s="728"/>
      <c r="AB149" s="728"/>
      <c r="AC149" s="728"/>
      <c r="AD149" s="728"/>
      <c r="AE149" s="728"/>
      <c r="AF149" s="728">
        <v>4963</v>
      </c>
      <c r="AG149" s="728"/>
      <c r="AH149" s="728"/>
      <c r="AI149" s="728"/>
      <c r="AJ149" s="728"/>
      <c r="AK149" s="751">
        <v>7896</v>
      </c>
      <c r="AL149" s="751"/>
      <c r="AM149" s="751"/>
      <c r="AN149" s="751"/>
      <c r="AO149" s="751"/>
      <c r="AP149" s="751"/>
      <c r="AQ149" s="728">
        <f t="shared" si="17"/>
        <v>17541</v>
      </c>
      <c r="AR149" s="728"/>
      <c r="AS149" s="728"/>
      <c r="AT149" s="728"/>
      <c r="AU149" s="728"/>
      <c r="AV149" s="728"/>
      <c r="AW149" s="728">
        <f t="shared" si="16"/>
        <v>273600</v>
      </c>
      <c r="AX149" s="728"/>
      <c r="AY149" s="728"/>
      <c r="AZ149" s="729"/>
      <c r="BA149" s="260"/>
      <c r="BB149" s="260"/>
      <c r="BC149" s="260"/>
      <c r="BD149" s="260"/>
      <c r="BE149" s="260"/>
      <c r="BF149" s="260"/>
    </row>
    <row r="150" spans="1:58" s="194" customFormat="1" ht="11.25" hidden="1" customHeight="1" x14ac:dyDescent="0.2">
      <c r="A150" s="755"/>
      <c r="B150" s="755"/>
      <c r="C150" s="755"/>
      <c r="D150" s="755"/>
      <c r="E150" s="755"/>
      <c r="F150" s="755"/>
      <c r="G150" s="755"/>
      <c r="H150" s="755"/>
      <c r="I150" s="755"/>
      <c r="J150" s="756"/>
      <c r="K150" s="728" t="s">
        <v>1038</v>
      </c>
      <c r="L150" s="728"/>
      <c r="M150" s="728"/>
      <c r="N150" s="728"/>
      <c r="O150" s="728"/>
      <c r="P150" s="728"/>
      <c r="Q150" s="728"/>
      <c r="R150" s="728"/>
      <c r="S150" s="728"/>
      <c r="T150" s="730"/>
      <c r="U150" s="731"/>
      <c r="V150" s="728">
        <v>0.5</v>
      </c>
      <c r="W150" s="728"/>
      <c r="X150" s="728"/>
      <c r="Y150" s="728"/>
      <c r="Z150" s="728">
        <v>30400</v>
      </c>
      <c r="AA150" s="728"/>
      <c r="AB150" s="728"/>
      <c r="AC150" s="728"/>
      <c r="AD150" s="728"/>
      <c r="AE150" s="728"/>
      <c r="AF150" s="728">
        <v>6204</v>
      </c>
      <c r="AG150" s="728"/>
      <c r="AH150" s="728"/>
      <c r="AI150" s="728"/>
      <c r="AJ150" s="728"/>
      <c r="AK150" s="751">
        <v>8686</v>
      </c>
      <c r="AL150" s="751"/>
      <c r="AM150" s="751"/>
      <c r="AN150" s="751"/>
      <c r="AO150" s="751"/>
      <c r="AP150" s="751"/>
      <c r="AQ150" s="728">
        <f t="shared" si="17"/>
        <v>15510</v>
      </c>
      <c r="AR150" s="728"/>
      <c r="AS150" s="728"/>
      <c r="AT150" s="728"/>
      <c r="AU150" s="728"/>
      <c r="AV150" s="728"/>
      <c r="AW150" s="728">
        <f t="shared" si="16"/>
        <v>182400</v>
      </c>
      <c r="AX150" s="728"/>
      <c r="AY150" s="728"/>
      <c r="AZ150" s="729"/>
      <c r="BA150" s="260"/>
      <c r="BB150" s="260"/>
      <c r="BC150" s="260"/>
      <c r="BD150" s="260"/>
      <c r="BE150" s="260"/>
      <c r="BF150" s="260"/>
    </row>
    <row r="151" spans="1:58" s="194" customFormat="1" ht="11.25" hidden="1" customHeight="1" x14ac:dyDescent="0.2">
      <c r="A151" s="755"/>
      <c r="B151" s="755"/>
      <c r="C151" s="755"/>
      <c r="D151" s="755"/>
      <c r="E151" s="755"/>
      <c r="F151" s="755"/>
      <c r="G151" s="755"/>
      <c r="H151" s="755"/>
      <c r="I151" s="755"/>
      <c r="J151" s="756"/>
      <c r="K151" s="728" t="s">
        <v>1028</v>
      </c>
      <c r="L151" s="728"/>
      <c r="M151" s="728"/>
      <c r="N151" s="728"/>
      <c r="O151" s="728"/>
      <c r="P151" s="728"/>
      <c r="Q151" s="728"/>
      <c r="R151" s="728"/>
      <c r="S151" s="728"/>
      <c r="T151" s="730"/>
      <c r="U151" s="731"/>
      <c r="V151" s="728">
        <v>1.4</v>
      </c>
      <c r="W151" s="728"/>
      <c r="X151" s="728"/>
      <c r="Y151" s="728"/>
      <c r="Z151" s="728">
        <v>33359</v>
      </c>
      <c r="AA151" s="728"/>
      <c r="AB151" s="728"/>
      <c r="AC151" s="728"/>
      <c r="AD151" s="728"/>
      <c r="AE151" s="728"/>
      <c r="AF151" s="728">
        <v>4963</v>
      </c>
      <c r="AG151" s="728"/>
      <c r="AH151" s="728"/>
      <c r="AI151" s="728"/>
      <c r="AJ151" s="728"/>
      <c r="AK151" s="751">
        <v>7896</v>
      </c>
      <c r="AL151" s="751"/>
      <c r="AM151" s="751"/>
      <c r="AN151" s="751"/>
      <c r="AO151" s="751"/>
      <c r="AP151" s="751"/>
      <c r="AQ151" s="728">
        <f t="shared" si="17"/>
        <v>20500</v>
      </c>
      <c r="AR151" s="728"/>
      <c r="AS151" s="728"/>
      <c r="AT151" s="728"/>
      <c r="AU151" s="728"/>
      <c r="AV151" s="728"/>
      <c r="AW151" s="728">
        <f t="shared" si="16"/>
        <v>560431.19999999995</v>
      </c>
      <c r="AX151" s="728"/>
      <c r="AY151" s="728"/>
      <c r="AZ151" s="729"/>
      <c r="BA151" s="260"/>
      <c r="BB151" s="260"/>
      <c r="BC151" s="260"/>
      <c r="BD151" s="260"/>
      <c r="BE151" s="260"/>
      <c r="BF151" s="260"/>
    </row>
    <row r="152" spans="1:58" s="194" customFormat="1" ht="11.25" hidden="1" customHeight="1" x14ac:dyDescent="0.2">
      <c r="A152" s="755"/>
      <c r="B152" s="755"/>
      <c r="C152" s="755"/>
      <c r="D152" s="755"/>
      <c r="E152" s="755"/>
      <c r="F152" s="755"/>
      <c r="G152" s="755"/>
      <c r="H152" s="755"/>
      <c r="I152" s="755"/>
      <c r="J152" s="756"/>
      <c r="K152" s="728" t="s">
        <v>1029</v>
      </c>
      <c r="L152" s="728"/>
      <c r="M152" s="728"/>
      <c r="N152" s="728"/>
      <c r="O152" s="728"/>
      <c r="P152" s="728"/>
      <c r="Q152" s="728"/>
      <c r="R152" s="728"/>
      <c r="S152" s="728"/>
      <c r="T152" s="730"/>
      <c r="U152" s="731"/>
      <c r="V152" s="728">
        <v>1</v>
      </c>
      <c r="W152" s="728"/>
      <c r="X152" s="728"/>
      <c r="Y152" s="728"/>
      <c r="Z152" s="728">
        <v>33359</v>
      </c>
      <c r="AA152" s="728"/>
      <c r="AB152" s="728"/>
      <c r="AC152" s="728"/>
      <c r="AD152" s="728"/>
      <c r="AE152" s="728"/>
      <c r="AF152" s="728">
        <v>5446</v>
      </c>
      <c r="AG152" s="728"/>
      <c r="AH152" s="728"/>
      <c r="AI152" s="728"/>
      <c r="AJ152" s="728"/>
      <c r="AK152" s="728">
        <v>9105.7099999999991</v>
      </c>
      <c r="AL152" s="728"/>
      <c r="AM152" s="728"/>
      <c r="AN152" s="728"/>
      <c r="AO152" s="728"/>
      <c r="AP152" s="728"/>
      <c r="AQ152" s="728">
        <f t="shared" si="17"/>
        <v>18807.29</v>
      </c>
      <c r="AR152" s="728"/>
      <c r="AS152" s="728"/>
      <c r="AT152" s="728"/>
      <c r="AU152" s="728"/>
      <c r="AV152" s="728"/>
      <c r="AW152" s="728">
        <f t="shared" si="16"/>
        <v>400308</v>
      </c>
      <c r="AX152" s="728"/>
      <c r="AY152" s="728"/>
      <c r="AZ152" s="729"/>
      <c r="BA152" s="260"/>
      <c r="BB152" s="260"/>
      <c r="BC152" s="260"/>
      <c r="BD152" s="260"/>
      <c r="BE152" s="260"/>
      <c r="BF152" s="260"/>
    </row>
    <row r="153" spans="1:58" s="194" customFormat="1" ht="11.25" hidden="1" customHeight="1" x14ac:dyDescent="0.2">
      <c r="A153" s="738" t="s">
        <v>1036</v>
      </c>
      <c r="B153" s="739"/>
      <c r="C153" s="739"/>
      <c r="D153" s="739"/>
      <c r="E153" s="739"/>
      <c r="F153" s="739"/>
      <c r="G153" s="739"/>
      <c r="H153" s="739"/>
      <c r="I153" s="739"/>
      <c r="J153" s="740"/>
      <c r="K153" s="728" t="s">
        <v>1033</v>
      </c>
      <c r="L153" s="728"/>
      <c r="M153" s="728"/>
      <c r="N153" s="728"/>
      <c r="O153" s="728"/>
      <c r="P153" s="728"/>
      <c r="Q153" s="728"/>
      <c r="R153" s="728"/>
      <c r="S153" s="728"/>
      <c r="T153" s="730"/>
      <c r="U153" s="731"/>
      <c r="V153" s="728">
        <f>1+5.5+0.8</f>
        <v>7.3</v>
      </c>
      <c r="W153" s="728"/>
      <c r="X153" s="728"/>
      <c r="Y153" s="728"/>
      <c r="Z153" s="728">
        <v>27636</v>
      </c>
      <c r="AA153" s="728"/>
      <c r="AB153" s="728"/>
      <c r="AC153" s="728"/>
      <c r="AD153" s="728"/>
      <c r="AE153" s="728"/>
      <c r="AF153" s="728">
        <v>4512</v>
      </c>
      <c r="AG153" s="728"/>
      <c r="AH153" s="728"/>
      <c r="AI153" s="728"/>
      <c r="AJ153" s="728"/>
      <c r="AK153" s="728">
        <v>6768</v>
      </c>
      <c r="AL153" s="728"/>
      <c r="AM153" s="728"/>
      <c r="AN153" s="728"/>
      <c r="AO153" s="728"/>
      <c r="AP153" s="728"/>
      <c r="AQ153" s="728">
        <f t="shared" si="17"/>
        <v>16356</v>
      </c>
      <c r="AR153" s="728"/>
      <c r="AS153" s="728"/>
      <c r="AT153" s="728"/>
      <c r="AU153" s="728"/>
      <c r="AV153" s="728"/>
      <c r="AW153" s="728">
        <f t="shared" si="16"/>
        <v>2420913.6</v>
      </c>
      <c r="AX153" s="728"/>
      <c r="AY153" s="728"/>
      <c r="AZ153" s="729"/>
      <c r="BA153" s="260"/>
      <c r="BB153" s="260"/>
      <c r="BC153" s="260"/>
      <c r="BD153" s="260"/>
      <c r="BE153" s="260"/>
      <c r="BF153" s="260"/>
    </row>
    <row r="154" spans="1:58" s="194" customFormat="1" ht="11.25" hidden="1" customHeight="1" x14ac:dyDescent="0.2">
      <c r="A154" s="741"/>
      <c r="B154" s="742"/>
      <c r="C154" s="742"/>
      <c r="D154" s="742"/>
      <c r="E154" s="742"/>
      <c r="F154" s="742"/>
      <c r="G154" s="742"/>
      <c r="H154" s="742"/>
      <c r="I154" s="742"/>
      <c r="J154" s="743"/>
      <c r="K154" s="728" t="s">
        <v>1034</v>
      </c>
      <c r="L154" s="728"/>
      <c r="M154" s="728"/>
      <c r="N154" s="728"/>
      <c r="O154" s="728"/>
      <c r="P154" s="728"/>
      <c r="Q154" s="728"/>
      <c r="R154" s="728"/>
      <c r="S154" s="728"/>
      <c r="T154" s="730"/>
      <c r="U154" s="731"/>
      <c r="V154" s="728">
        <v>1</v>
      </c>
      <c r="W154" s="728"/>
      <c r="X154" s="728"/>
      <c r="Y154" s="728"/>
      <c r="Z154" s="728">
        <v>27636</v>
      </c>
      <c r="AA154" s="728"/>
      <c r="AB154" s="728"/>
      <c r="AC154" s="728"/>
      <c r="AD154" s="728"/>
      <c r="AE154" s="728"/>
      <c r="AF154" s="728">
        <v>4512</v>
      </c>
      <c r="AG154" s="728"/>
      <c r="AH154" s="728"/>
      <c r="AI154" s="728"/>
      <c r="AJ154" s="728"/>
      <c r="AK154" s="728">
        <v>6768</v>
      </c>
      <c r="AL154" s="728"/>
      <c r="AM154" s="728"/>
      <c r="AN154" s="728"/>
      <c r="AO154" s="728"/>
      <c r="AP154" s="728"/>
      <c r="AQ154" s="728">
        <f t="shared" si="17"/>
        <v>16356</v>
      </c>
      <c r="AR154" s="728"/>
      <c r="AS154" s="728"/>
      <c r="AT154" s="728"/>
      <c r="AU154" s="728"/>
      <c r="AV154" s="728"/>
      <c r="AW154" s="728">
        <f t="shared" si="16"/>
        <v>331632</v>
      </c>
      <c r="AX154" s="728"/>
      <c r="AY154" s="728"/>
      <c r="AZ154" s="729"/>
      <c r="BA154" s="260"/>
      <c r="BB154" s="260"/>
      <c r="BC154" s="260"/>
      <c r="BD154" s="260"/>
      <c r="BE154" s="260"/>
      <c r="BF154" s="260"/>
    </row>
    <row r="155" spans="1:58" s="194" customFormat="1" ht="11.25" hidden="1" customHeight="1" x14ac:dyDescent="0.2">
      <c r="A155" s="279"/>
      <c r="B155" s="732" t="s">
        <v>943</v>
      </c>
      <c r="C155" s="732"/>
      <c r="D155" s="732"/>
      <c r="E155" s="732"/>
      <c r="F155" s="732"/>
      <c r="G155" s="732"/>
      <c r="H155" s="732"/>
      <c r="I155" s="732"/>
      <c r="J155" s="733"/>
      <c r="K155" s="728" t="s">
        <v>1015</v>
      </c>
      <c r="L155" s="728"/>
      <c r="M155" s="728"/>
      <c r="N155" s="728"/>
      <c r="O155" s="728"/>
      <c r="P155" s="728"/>
      <c r="Q155" s="728"/>
      <c r="R155" s="728"/>
      <c r="S155" s="728"/>
      <c r="T155" s="730"/>
      <c r="U155" s="731"/>
      <c r="V155" s="728">
        <f>1+3+0.6+3+1+3.1+0.8+0.5</f>
        <v>13</v>
      </c>
      <c r="W155" s="728"/>
      <c r="X155" s="728"/>
      <c r="Y155" s="728"/>
      <c r="Z155" s="728">
        <v>21548</v>
      </c>
      <c r="AA155" s="728"/>
      <c r="AB155" s="728"/>
      <c r="AC155" s="728"/>
      <c r="AD155" s="728"/>
      <c r="AE155" s="728"/>
      <c r="AF155" s="728">
        <v>3731</v>
      </c>
      <c r="AG155" s="728"/>
      <c r="AH155" s="728"/>
      <c r="AI155" s="728"/>
      <c r="AJ155" s="728"/>
      <c r="AK155" s="728">
        <v>5596.5</v>
      </c>
      <c r="AL155" s="728"/>
      <c r="AM155" s="728"/>
      <c r="AN155" s="728"/>
      <c r="AO155" s="728"/>
      <c r="AP155" s="728"/>
      <c r="AQ155" s="728">
        <f t="shared" si="17"/>
        <v>12220.5</v>
      </c>
      <c r="AR155" s="728"/>
      <c r="AS155" s="728"/>
      <c r="AT155" s="728"/>
      <c r="AU155" s="728"/>
      <c r="AV155" s="728"/>
      <c r="AW155" s="728">
        <f t="shared" si="16"/>
        <v>3361488</v>
      </c>
      <c r="AX155" s="728"/>
      <c r="AY155" s="728"/>
      <c r="AZ155" s="729"/>
      <c r="BA155" s="260"/>
      <c r="BB155" s="260"/>
      <c r="BC155" s="260"/>
      <c r="BD155" s="260"/>
      <c r="BE155" s="260"/>
      <c r="BF155" s="260"/>
    </row>
    <row r="156" spans="1:58" s="194" customFormat="1" ht="11.25" hidden="1" customHeight="1" x14ac:dyDescent="0.2">
      <c r="A156" s="279"/>
      <c r="B156" s="732"/>
      <c r="C156" s="732"/>
      <c r="D156" s="732"/>
      <c r="E156" s="732"/>
      <c r="F156" s="732"/>
      <c r="G156" s="732"/>
      <c r="H156" s="732"/>
      <c r="I156" s="732"/>
      <c r="J156" s="733"/>
      <c r="K156" s="728" t="s">
        <v>1016</v>
      </c>
      <c r="L156" s="728"/>
      <c r="M156" s="728"/>
      <c r="N156" s="728"/>
      <c r="O156" s="728"/>
      <c r="P156" s="728"/>
      <c r="Q156" s="728"/>
      <c r="R156" s="728"/>
      <c r="S156" s="728"/>
      <c r="T156" s="730"/>
      <c r="U156" s="731"/>
      <c r="V156" s="728">
        <v>3</v>
      </c>
      <c r="W156" s="728"/>
      <c r="X156" s="728"/>
      <c r="Y156" s="728"/>
      <c r="Z156" s="728">
        <v>23957</v>
      </c>
      <c r="AA156" s="728"/>
      <c r="AB156" s="728"/>
      <c r="AC156" s="728"/>
      <c r="AD156" s="728"/>
      <c r="AE156" s="728"/>
      <c r="AF156" s="728">
        <v>5108</v>
      </c>
      <c r="AG156" s="728"/>
      <c r="AH156" s="728"/>
      <c r="AI156" s="728"/>
      <c r="AJ156" s="728"/>
      <c r="AK156" s="728">
        <v>6844.72</v>
      </c>
      <c r="AL156" s="728"/>
      <c r="AM156" s="728"/>
      <c r="AN156" s="728"/>
      <c r="AO156" s="728"/>
      <c r="AP156" s="728"/>
      <c r="AQ156" s="728">
        <f t="shared" si="17"/>
        <v>12004.279999999999</v>
      </c>
      <c r="AR156" s="728"/>
      <c r="AS156" s="728"/>
      <c r="AT156" s="728"/>
      <c r="AU156" s="728"/>
      <c r="AV156" s="728"/>
      <c r="AW156" s="728">
        <f>Z156*9*V156</f>
        <v>646839</v>
      </c>
      <c r="AX156" s="728"/>
      <c r="AY156" s="728"/>
      <c r="AZ156" s="729"/>
      <c r="BA156" s="260"/>
      <c r="BB156" s="260"/>
      <c r="BC156" s="260"/>
      <c r="BD156" s="260"/>
      <c r="BE156" s="260"/>
      <c r="BF156" s="260"/>
    </row>
    <row r="157" spans="1:58" s="194" customFormat="1" ht="11.25" hidden="1" customHeight="1" x14ac:dyDescent="0.2">
      <c r="A157" s="279"/>
      <c r="B157" s="732"/>
      <c r="C157" s="732"/>
      <c r="D157" s="732"/>
      <c r="E157" s="732"/>
      <c r="F157" s="732"/>
      <c r="G157" s="732"/>
      <c r="H157" s="732"/>
      <c r="I157" s="732"/>
      <c r="J157" s="733"/>
      <c r="K157" s="728" t="s">
        <v>1012</v>
      </c>
      <c r="L157" s="728"/>
      <c r="M157" s="728"/>
      <c r="N157" s="728"/>
      <c r="O157" s="728"/>
      <c r="P157" s="728"/>
      <c r="Q157" s="728"/>
      <c r="R157" s="728"/>
      <c r="S157" s="728"/>
      <c r="T157" s="730"/>
      <c r="U157" s="731"/>
      <c r="V157" s="728">
        <v>1.5</v>
      </c>
      <c r="W157" s="728"/>
      <c r="X157" s="728"/>
      <c r="Y157" s="728"/>
      <c r="Z157" s="728">
        <v>25029</v>
      </c>
      <c r="AA157" s="728"/>
      <c r="AB157" s="728"/>
      <c r="AC157" s="728"/>
      <c r="AD157" s="728"/>
      <c r="AE157" s="728"/>
      <c r="AF157" s="728">
        <v>5108</v>
      </c>
      <c r="AG157" s="728"/>
      <c r="AH157" s="728"/>
      <c r="AI157" s="728"/>
      <c r="AJ157" s="728"/>
      <c r="AK157" s="728">
        <v>7151</v>
      </c>
      <c r="AL157" s="728"/>
      <c r="AM157" s="728"/>
      <c r="AN157" s="728"/>
      <c r="AO157" s="728"/>
      <c r="AP157" s="728"/>
      <c r="AQ157" s="728">
        <f t="shared" si="17"/>
        <v>12770</v>
      </c>
      <c r="AR157" s="728"/>
      <c r="AS157" s="728"/>
      <c r="AT157" s="728"/>
      <c r="AU157" s="728"/>
      <c r="AV157" s="728"/>
      <c r="AW157" s="728">
        <f t="shared" si="16"/>
        <v>450522</v>
      </c>
      <c r="AX157" s="728"/>
      <c r="AY157" s="728"/>
      <c r="AZ157" s="729"/>
      <c r="BA157" s="260"/>
      <c r="BB157" s="260"/>
      <c r="BC157" s="260"/>
      <c r="BD157" s="260"/>
      <c r="BE157" s="260"/>
      <c r="BF157" s="260"/>
    </row>
    <row r="158" spans="1:58" s="194" customFormat="1" ht="11.25" hidden="1" customHeight="1" x14ac:dyDescent="0.2">
      <c r="A158" s="279"/>
      <c r="B158" s="732"/>
      <c r="C158" s="732"/>
      <c r="D158" s="732"/>
      <c r="E158" s="732"/>
      <c r="F158" s="732"/>
      <c r="G158" s="732"/>
      <c r="H158" s="732"/>
      <c r="I158" s="732"/>
      <c r="J158" s="733"/>
      <c r="K158" s="728" t="s">
        <v>1040</v>
      </c>
      <c r="L158" s="728"/>
      <c r="M158" s="728"/>
      <c r="N158" s="728"/>
      <c r="O158" s="728"/>
      <c r="P158" s="728"/>
      <c r="Q158" s="728"/>
      <c r="R158" s="728"/>
      <c r="S158" s="728"/>
      <c r="T158" s="730"/>
      <c r="U158" s="731"/>
      <c r="V158" s="728">
        <f>1+1</f>
        <v>2</v>
      </c>
      <c r="W158" s="728"/>
      <c r="X158" s="728"/>
      <c r="Y158" s="728"/>
      <c r="Z158" s="728">
        <v>33359</v>
      </c>
      <c r="AA158" s="728"/>
      <c r="AB158" s="728"/>
      <c r="AC158" s="728"/>
      <c r="AD158" s="728"/>
      <c r="AE158" s="728"/>
      <c r="AF158" s="728">
        <v>6808</v>
      </c>
      <c r="AG158" s="728"/>
      <c r="AH158" s="728"/>
      <c r="AI158" s="728"/>
      <c r="AJ158" s="728"/>
      <c r="AK158" s="728">
        <v>9105.7099999999991</v>
      </c>
      <c r="AL158" s="728"/>
      <c r="AM158" s="728"/>
      <c r="AN158" s="728"/>
      <c r="AO158" s="728"/>
      <c r="AP158" s="728"/>
      <c r="AQ158" s="728">
        <f t="shared" si="17"/>
        <v>17445.29</v>
      </c>
      <c r="AR158" s="728"/>
      <c r="AS158" s="728"/>
      <c r="AT158" s="728"/>
      <c r="AU158" s="728"/>
      <c r="AV158" s="728"/>
      <c r="AW158" s="728">
        <f t="shared" si="16"/>
        <v>800616</v>
      </c>
      <c r="AX158" s="728"/>
      <c r="AY158" s="728"/>
      <c r="AZ158" s="729"/>
      <c r="BA158" s="260"/>
      <c r="BB158" s="260"/>
      <c r="BC158" s="260"/>
      <c r="BD158" s="260"/>
      <c r="BE158" s="260"/>
      <c r="BF158" s="260"/>
    </row>
    <row r="159" spans="1:58" s="194" customFormat="1" ht="11.25" hidden="1" customHeight="1" x14ac:dyDescent="0.2">
      <c r="A159" s="279"/>
      <c r="B159" s="732"/>
      <c r="C159" s="732"/>
      <c r="D159" s="732"/>
      <c r="E159" s="732"/>
      <c r="F159" s="732"/>
      <c r="G159" s="732"/>
      <c r="H159" s="732"/>
      <c r="I159" s="732"/>
      <c r="J159" s="733"/>
      <c r="K159" s="728" t="s">
        <v>1039</v>
      </c>
      <c r="L159" s="728"/>
      <c r="M159" s="728"/>
      <c r="N159" s="728"/>
      <c r="O159" s="728"/>
      <c r="P159" s="728"/>
      <c r="Q159" s="728"/>
      <c r="R159" s="728"/>
      <c r="S159" s="728"/>
      <c r="T159" s="730"/>
      <c r="U159" s="731"/>
      <c r="V159" s="728">
        <v>1</v>
      </c>
      <c r="W159" s="728"/>
      <c r="X159" s="728"/>
      <c r="Y159" s="728"/>
      <c r="Z159" s="728">
        <v>33073</v>
      </c>
      <c r="AA159" s="728"/>
      <c r="AB159" s="728"/>
      <c r="AC159" s="728"/>
      <c r="AD159" s="728"/>
      <c r="AE159" s="728"/>
      <c r="AF159" s="728">
        <v>6808</v>
      </c>
      <c r="AG159" s="728"/>
      <c r="AH159" s="728"/>
      <c r="AI159" s="728"/>
      <c r="AJ159" s="728"/>
      <c r="AK159" s="728">
        <v>9040.36</v>
      </c>
      <c r="AL159" s="728"/>
      <c r="AM159" s="728"/>
      <c r="AN159" s="728"/>
      <c r="AO159" s="728"/>
      <c r="AP159" s="728"/>
      <c r="AQ159" s="728">
        <f t="shared" si="17"/>
        <v>17224.64</v>
      </c>
      <c r="AR159" s="728"/>
      <c r="AS159" s="728"/>
      <c r="AT159" s="728"/>
      <c r="AU159" s="728"/>
      <c r="AV159" s="728"/>
      <c r="AW159" s="728">
        <f t="shared" si="16"/>
        <v>396876</v>
      </c>
      <c r="AX159" s="728"/>
      <c r="AY159" s="728"/>
      <c r="AZ159" s="729"/>
      <c r="BA159" s="260"/>
      <c r="BB159" s="260"/>
      <c r="BC159" s="260"/>
      <c r="BD159" s="260"/>
      <c r="BE159" s="260"/>
      <c r="BF159" s="260"/>
    </row>
    <row r="160" spans="1:58" s="194" customFormat="1" ht="11.25" hidden="1" customHeight="1" x14ac:dyDescent="0.2">
      <c r="A160" s="279"/>
      <c r="B160" s="734"/>
      <c r="C160" s="734"/>
      <c r="D160" s="734"/>
      <c r="E160" s="734"/>
      <c r="F160" s="734"/>
      <c r="G160" s="734"/>
      <c r="H160" s="734"/>
      <c r="I160" s="734"/>
      <c r="J160" s="735"/>
      <c r="K160" s="728" t="s">
        <v>1013</v>
      </c>
      <c r="L160" s="728"/>
      <c r="M160" s="728"/>
      <c r="N160" s="728"/>
      <c r="O160" s="728"/>
      <c r="P160" s="728"/>
      <c r="Q160" s="728"/>
      <c r="R160" s="728"/>
      <c r="S160" s="728"/>
      <c r="T160" s="730"/>
      <c r="U160" s="731"/>
      <c r="V160" s="728">
        <v>1</v>
      </c>
      <c r="W160" s="728"/>
      <c r="X160" s="728"/>
      <c r="Y160" s="728"/>
      <c r="Z160" s="728">
        <v>24714.48</v>
      </c>
      <c r="AA160" s="728"/>
      <c r="AB160" s="728"/>
      <c r="AC160" s="728"/>
      <c r="AD160" s="728"/>
      <c r="AE160" s="728"/>
      <c r="AF160" s="728">
        <v>5446</v>
      </c>
      <c r="AG160" s="728"/>
      <c r="AH160" s="728"/>
      <c r="AI160" s="728"/>
      <c r="AJ160" s="728"/>
      <c r="AK160" s="728">
        <v>7061</v>
      </c>
      <c r="AL160" s="728"/>
      <c r="AM160" s="728"/>
      <c r="AN160" s="728"/>
      <c r="AO160" s="728"/>
      <c r="AP160" s="728"/>
      <c r="AQ160" s="728">
        <f t="shared" si="17"/>
        <v>12207.48</v>
      </c>
      <c r="AR160" s="728"/>
      <c r="AS160" s="728"/>
      <c r="AT160" s="728"/>
      <c r="AU160" s="728"/>
      <c r="AV160" s="728"/>
      <c r="AW160" s="728">
        <f t="shared" si="16"/>
        <v>296573.76</v>
      </c>
      <c r="AX160" s="728"/>
      <c r="AY160" s="728"/>
      <c r="AZ160" s="729"/>
      <c r="BA160" s="260"/>
      <c r="BB160" s="260"/>
      <c r="BC160" s="260"/>
      <c r="BD160" s="260"/>
      <c r="BE160" s="260"/>
      <c r="BF160" s="260"/>
    </row>
    <row r="161" spans="1:58" s="194" customFormat="1" ht="11.25" hidden="1" customHeight="1" x14ac:dyDescent="0.2">
      <c r="A161" s="279"/>
      <c r="B161" s="736"/>
      <c r="C161" s="736"/>
      <c r="D161" s="736"/>
      <c r="E161" s="736"/>
      <c r="F161" s="736"/>
      <c r="G161" s="736"/>
      <c r="H161" s="736"/>
      <c r="I161" s="736"/>
      <c r="J161" s="737"/>
      <c r="K161" s="728" t="s">
        <v>1014</v>
      </c>
      <c r="L161" s="728"/>
      <c r="M161" s="728"/>
      <c r="N161" s="728"/>
      <c r="O161" s="728"/>
      <c r="P161" s="728"/>
      <c r="Q161" s="728"/>
      <c r="R161" s="728"/>
      <c r="S161" s="728"/>
      <c r="T161" s="730"/>
      <c r="U161" s="731"/>
      <c r="V161" s="728">
        <v>0.75</v>
      </c>
      <c r="W161" s="728"/>
      <c r="X161" s="728"/>
      <c r="Y161" s="728"/>
      <c r="Z161" s="728">
        <v>23925</v>
      </c>
      <c r="AA161" s="728"/>
      <c r="AB161" s="728"/>
      <c r="AC161" s="728"/>
      <c r="AD161" s="728"/>
      <c r="AE161" s="728"/>
      <c r="AF161" s="728">
        <v>5640</v>
      </c>
      <c r="AG161" s="728"/>
      <c r="AH161" s="728"/>
      <c r="AI161" s="728"/>
      <c r="AJ161" s="728"/>
      <c r="AK161" s="728">
        <v>6836</v>
      </c>
      <c r="AL161" s="728"/>
      <c r="AM161" s="728"/>
      <c r="AN161" s="728"/>
      <c r="AO161" s="728"/>
      <c r="AP161" s="728"/>
      <c r="AQ161" s="728">
        <f t="shared" si="17"/>
        <v>11449</v>
      </c>
      <c r="AR161" s="728"/>
      <c r="AS161" s="728"/>
      <c r="AT161" s="728"/>
      <c r="AU161" s="728"/>
      <c r="AV161" s="728"/>
      <c r="AW161" s="728">
        <f>Z161*12*V161</f>
        <v>215325</v>
      </c>
      <c r="AX161" s="728"/>
      <c r="AY161" s="728"/>
      <c r="AZ161" s="729"/>
      <c r="BA161" s="260"/>
      <c r="BB161" s="260"/>
      <c r="BC161" s="260"/>
      <c r="BD161" s="260"/>
      <c r="BE161" s="260"/>
      <c r="BF161" s="260"/>
    </row>
    <row r="162" spans="1:58" s="194" customFormat="1" ht="11.25" hidden="1" customHeight="1" thickBot="1" x14ac:dyDescent="0.25">
      <c r="A162" s="281"/>
      <c r="B162" s="744" t="s">
        <v>64</v>
      </c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5"/>
      <c r="T162" s="746" t="s">
        <v>142</v>
      </c>
      <c r="U162" s="747"/>
      <c r="V162" s="748">
        <f>V129+V131+V132+V135+V136+V137+V138+V139+V140+V141+V142+V143+V144+V145+V146+V147+V149+V151+V152+V153+V154+V155+V156+V157+V158+V160+V161+V150+V148+V159+V133+V134</f>
        <v>97.75</v>
      </c>
      <c r="W162" s="748"/>
      <c r="X162" s="748"/>
      <c r="Y162" s="748"/>
      <c r="Z162" s="749" t="s">
        <v>24</v>
      </c>
      <c r="AA162" s="749"/>
      <c r="AB162" s="749"/>
      <c r="AC162" s="749"/>
      <c r="AD162" s="749"/>
      <c r="AE162" s="749"/>
      <c r="AF162" s="749" t="s">
        <v>24</v>
      </c>
      <c r="AG162" s="749"/>
      <c r="AH162" s="749"/>
      <c r="AI162" s="749"/>
      <c r="AJ162" s="749"/>
      <c r="AK162" s="749" t="s">
        <v>24</v>
      </c>
      <c r="AL162" s="749"/>
      <c r="AM162" s="749"/>
      <c r="AN162" s="749"/>
      <c r="AO162" s="749"/>
      <c r="AP162" s="749"/>
      <c r="AQ162" s="749" t="s">
        <v>24</v>
      </c>
      <c r="AR162" s="749"/>
      <c r="AS162" s="749"/>
      <c r="AT162" s="749"/>
      <c r="AU162" s="749"/>
      <c r="AV162" s="749"/>
      <c r="AW162" s="748">
        <f>AW129+AW131+AW132+AW135+AW136+AW137+AW138+AW139+AW140+AW141+AW142+AW143+AW144+AW145+AW146+AW147+AW148+AW149+AW150+AW151+AW152+AW153+AW154+AW155+AW156+AW157+AW158+AW160+AW161+AW159+AW133+AW134</f>
        <v>32780380.080000002</v>
      </c>
      <c r="AX162" s="748"/>
      <c r="AY162" s="748"/>
      <c r="AZ162" s="750"/>
      <c r="BA162" s="260"/>
      <c r="BB162" s="260"/>
      <c r="BC162" s="260"/>
      <c r="BD162" s="260"/>
      <c r="BE162" s="260"/>
      <c r="BF162" s="260"/>
    </row>
    <row r="163" spans="1:58" x14ac:dyDescent="0.25">
      <c r="A163" s="467"/>
      <c r="B163" s="468"/>
      <c r="C163" s="467"/>
      <c r="D163" s="467"/>
      <c r="E163" s="467"/>
      <c r="F163" s="467"/>
      <c r="G163" s="467"/>
      <c r="H163" s="467"/>
      <c r="I163" s="467"/>
      <c r="J163" s="467"/>
      <c r="K163" s="467"/>
      <c r="L163" s="467"/>
      <c r="M163" s="467"/>
      <c r="N163" s="467"/>
      <c r="O163" s="467"/>
      <c r="P163" s="467"/>
      <c r="Q163" s="467"/>
      <c r="R163" s="467"/>
      <c r="S163" s="467"/>
      <c r="T163" s="467"/>
      <c r="U163" s="467"/>
      <c r="V163" s="467"/>
      <c r="W163" s="467"/>
      <c r="X163" s="467"/>
      <c r="Y163" s="467"/>
      <c r="Z163" s="467"/>
      <c r="AA163" s="467"/>
      <c r="AB163" s="467"/>
      <c r="AC163" s="467"/>
      <c r="AD163" s="467"/>
      <c r="AE163" s="467"/>
      <c r="AF163" s="467"/>
      <c r="AG163" s="467"/>
      <c r="AH163" s="467"/>
      <c r="AI163" s="467"/>
      <c r="AJ163" s="467"/>
      <c r="AK163" s="467"/>
      <c r="AL163" s="467"/>
      <c r="AM163" s="467"/>
      <c r="AN163" s="467"/>
      <c r="AO163" s="467"/>
      <c r="AP163" s="467"/>
      <c r="AQ163" s="467"/>
      <c r="AR163" s="467"/>
      <c r="AS163" s="467"/>
      <c r="AT163" s="467"/>
      <c r="AU163" s="467"/>
      <c r="AV163" s="467"/>
      <c r="AW163" s="467"/>
      <c r="AX163" s="467"/>
      <c r="AY163" s="467"/>
      <c r="AZ163" s="467"/>
      <c r="BA163" s="260"/>
      <c r="BB163" s="260"/>
      <c r="BC163" s="260"/>
      <c r="BD163" s="260"/>
      <c r="BE163" s="260"/>
      <c r="BF163" s="260"/>
    </row>
    <row r="164" spans="1:58" ht="15" customHeight="1" x14ac:dyDescent="0.25">
      <c r="A164" s="467"/>
      <c r="B164" s="977" t="s">
        <v>671</v>
      </c>
      <c r="C164" s="977"/>
      <c r="D164" s="977"/>
      <c r="E164" s="977"/>
      <c r="F164" s="977"/>
      <c r="G164" s="977"/>
      <c r="H164" s="977"/>
      <c r="I164" s="977"/>
      <c r="J164" s="977"/>
      <c r="K164" s="977"/>
      <c r="L164" s="977"/>
      <c r="M164" s="977"/>
      <c r="N164" s="977"/>
      <c r="O164" s="977"/>
      <c r="P164" s="977"/>
      <c r="Q164" s="977"/>
      <c r="R164" s="977"/>
      <c r="S164" s="977"/>
      <c r="T164" s="977"/>
      <c r="U164" s="977"/>
      <c r="V164" s="977"/>
      <c r="W164" s="977"/>
      <c r="X164" s="977"/>
      <c r="Y164" s="977"/>
      <c r="Z164" s="977"/>
      <c r="AA164" s="977"/>
      <c r="AB164" s="977"/>
      <c r="AC164" s="977"/>
      <c r="AD164" s="977"/>
      <c r="AE164" s="977"/>
      <c r="AF164" s="977"/>
      <c r="AG164" s="977"/>
      <c r="AH164" s="977"/>
      <c r="AI164" s="977"/>
      <c r="AJ164" s="977"/>
      <c r="AK164" s="977"/>
      <c r="AL164" s="977"/>
      <c r="AM164" s="977"/>
      <c r="AN164" s="977"/>
      <c r="AO164" s="977"/>
      <c r="AP164" s="977"/>
      <c r="AQ164" s="977"/>
      <c r="AR164" s="977"/>
      <c r="AS164" s="977"/>
      <c r="AT164" s="977"/>
      <c r="AU164" s="977"/>
      <c r="AV164" s="977"/>
      <c r="AW164" s="977"/>
      <c r="AX164" s="977"/>
      <c r="AY164" s="977"/>
      <c r="AZ164" s="977"/>
      <c r="BA164" s="260"/>
      <c r="BB164" s="260"/>
      <c r="BC164" s="260"/>
      <c r="BD164" s="260"/>
      <c r="BE164" s="260"/>
      <c r="BF164" s="260"/>
    </row>
    <row r="165" spans="1:58" ht="6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260"/>
      <c r="BB165" s="260"/>
      <c r="BC165" s="260"/>
      <c r="BD165" s="260"/>
      <c r="BE165" s="260"/>
      <c r="BF165" s="260"/>
    </row>
    <row r="166" spans="1:58" ht="33.75" customHeight="1" x14ac:dyDescent="0.25">
      <c r="A166" s="74"/>
      <c r="B166" s="973" t="s">
        <v>835</v>
      </c>
      <c r="C166" s="973"/>
      <c r="D166" s="973"/>
      <c r="E166" s="973"/>
      <c r="F166" s="973"/>
      <c r="G166" s="973"/>
      <c r="H166" s="973"/>
      <c r="I166" s="973"/>
      <c r="J166" s="973"/>
      <c r="K166" s="973"/>
      <c r="L166" s="973"/>
      <c r="M166" s="973"/>
      <c r="N166" s="973"/>
      <c r="O166" s="973"/>
      <c r="P166" s="973"/>
      <c r="Q166" s="973"/>
      <c r="R166" s="973"/>
      <c r="S166" s="973"/>
      <c r="T166" s="973"/>
      <c r="U166" s="973"/>
      <c r="V166" s="973"/>
      <c r="W166" s="973"/>
      <c r="X166" s="973"/>
      <c r="Y166" s="973"/>
      <c r="Z166" s="973"/>
      <c r="AA166" s="973"/>
      <c r="AB166" s="973"/>
      <c r="AC166" s="973"/>
      <c r="AD166" s="973"/>
      <c r="AE166" s="973"/>
      <c r="AF166" s="973"/>
      <c r="AG166" s="973"/>
      <c r="AH166" s="973"/>
      <c r="AI166" s="973"/>
      <c r="AJ166" s="973"/>
      <c r="AK166" s="973"/>
      <c r="AL166" s="973"/>
      <c r="AM166" s="973"/>
      <c r="AN166" s="973"/>
      <c r="AO166" s="973"/>
      <c r="AP166" s="973"/>
      <c r="AQ166" s="973"/>
      <c r="AR166" s="973"/>
      <c r="AS166" s="973"/>
      <c r="AT166" s="973"/>
      <c r="AU166" s="973"/>
      <c r="AV166" s="973"/>
      <c r="AW166" s="973"/>
      <c r="AX166" s="973"/>
      <c r="AY166" s="973"/>
      <c r="AZ166" s="973"/>
      <c r="BA166" s="260"/>
      <c r="BB166" s="260"/>
      <c r="BC166" s="260"/>
      <c r="BD166" s="260"/>
      <c r="BE166" s="260"/>
      <c r="BF166" s="260"/>
    </row>
    <row r="167" spans="1:58" ht="7.5" customHeight="1" x14ac:dyDescent="0.25">
      <c r="A167" s="74"/>
      <c r="B167" s="119"/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AD167" s="119"/>
      <c r="AE167" s="119"/>
      <c r="AF167" s="119"/>
      <c r="AG167" s="119"/>
      <c r="AH167" s="119"/>
      <c r="AI167" s="119"/>
      <c r="AJ167" s="119"/>
      <c r="AK167" s="119"/>
      <c r="AL167" s="119"/>
      <c r="AM167" s="119"/>
      <c r="AN167" s="119"/>
      <c r="AO167" s="119"/>
      <c r="AP167" s="119"/>
      <c r="AQ167" s="119"/>
      <c r="AR167" s="119"/>
      <c r="AS167" s="119"/>
      <c r="AT167" s="119"/>
      <c r="AU167" s="119"/>
      <c r="AV167" s="119"/>
      <c r="AW167" s="119"/>
      <c r="AX167" s="119"/>
      <c r="AY167" s="119"/>
      <c r="AZ167" s="119"/>
      <c r="BA167" s="260"/>
      <c r="BB167" s="260"/>
      <c r="BC167" s="260"/>
      <c r="BD167" s="260"/>
      <c r="BE167" s="260"/>
      <c r="BF167" s="260"/>
    </row>
    <row r="168" spans="1:58" ht="30.75" customHeight="1" x14ac:dyDescent="0.25">
      <c r="A168" s="74"/>
      <c r="B168" s="870" t="s">
        <v>170</v>
      </c>
      <c r="C168" s="870"/>
      <c r="D168" s="870"/>
      <c r="E168" s="870"/>
      <c r="F168" s="870"/>
      <c r="G168" s="870"/>
      <c r="H168" s="870"/>
      <c r="I168" s="870"/>
      <c r="J168" s="870"/>
      <c r="K168" s="870"/>
      <c r="L168" s="895" t="s">
        <v>3</v>
      </c>
      <c r="M168" s="871"/>
      <c r="N168" s="865" t="s">
        <v>1062</v>
      </c>
      <c r="O168" s="866"/>
      <c r="P168" s="866"/>
      <c r="Q168" s="866"/>
      <c r="R168" s="866"/>
      <c r="S168" s="866"/>
      <c r="T168" s="866"/>
      <c r="U168" s="866"/>
      <c r="V168" s="866"/>
      <c r="W168" s="866"/>
      <c r="X168" s="866"/>
      <c r="Y168" s="866"/>
      <c r="Z168" s="867"/>
      <c r="AA168" s="865" t="s">
        <v>1063</v>
      </c>
      <c r="AB168" s="866"/>
      <c r="AC168" s="866"/>
      <c r="AD168" s="866"/>
      <c r="AE168" s="866"/>
      <c r="AF168" s="866"/>
      <c r="AG168" s="866"/>
      <c r="AH168" s="866"/>
      <c r="AI168" s="866"/>
      <c r="AJ168" s="866"/>
      <c r="AK168" s="866"/>
      <c r="AL168" s="866"/>
      <c r="AM168" s="867"/>
      <c r="AN168" s="865" t="s">
        <v>1064</v>
      </c>
      <c r="AO168" s="866"/>
      <c r="AP168" s="866"/>
      <c r="AQ168" s="866"/>
      <c r="AR168" s="866"/>
      <c r="AS168" s="866"/>
      <c r="AT168" s="866"/>
      <c r="AU168" s="866"/>
      <c r="AV168" s="866"/>
      <c r="AW168" s="866"/>
      <c r="AX168" s="866"/>
      <c r="AY168" s="866"/>
      <c r="AZ168" s="866"/>
      <c r="BA168" s="260"/>
      <c r="BB168" s="260"/>
      <c r="BC168" s="260"/>
      <c r="BD168" s="260"/>
      <c r="BE168" s="260"/>
      <c r="BF168" s="260"/>
    </row>
    <row r="169" spans="1:58" ht="57.75" customHeight="1" x14ac:dyDescent="0.25">
      <c r="A169" s="74"/>
      <c r="B169" s="874"/>
      <c r="C169" s="874"/>
      <c r="D169" s="874"/>
      <c r="E169" s="874"/>
      <c r="F169" s="874"/>
      <c r="G169" s="874"/>
      <c r="H169" s="874"/>
      <c r="I169" s="874"/>
      <c r="J169" s="874"/>
      <c r="K169" s="874"/>
      <c r="L169" s="897"/>
      <c r="M169" s="875"/>
      <c r="N169" s="865" t="s">
        <v>299</v>
      </c>
      <c r="O169" s="866"/>
      <c r="P169" s="866"/>
      <c r="Q169" s="866"/>
      <c r="R169" s="867"/>
      <c r="S169" s="865" t="s">
        <v>217</v>
      </c>
      <c r="T169" s="866"/>
      <c r="U169" s="866"/>
      <c r="V169" s="867"/>
      <c r="W169" s="865" t="s">
        <v>213</v>
      </c>
      <c r="X169" s="866"/>
      <c r="Y169" s="866"/>
      <c r="Z169" s="867"/>
      <c r="AA169" s="865" t="s">
        <v>299</v>
      </c>
      <c r="AB169" s="866"/>
      <c r="AC169" s="866"/>
      <c r="AD169" s="866"/>
      <c r="AE169" s="867"/>
      <c r="AF169" s="865" t="s">
        <v>217</v>
      </c>
      <c r="AG169" s="866"/>
      <c r="AH169" s="866"/>
      <c r="AI169" s="867"/>
      <c r="AJ169" s="865" t="s">
        <v>213</v>
      </c>
      <c r="AK169" s="866"/>
      <c r="AL169" s="866"/>
      <c r="AM169" s="867"/>
      <c r="AN169" s="865" t="s">
        <v>299</v>
      </c>
      <c r="AO169" s="866"/>
      <c r="AP169" s="866"/>
      <c r="AQ169" s="866"/>
      <c r="AR169" s="867"/>
      <c r="AS169" s="865" t="s">
        <v>217</v>
      </c>
      <c r="AT169" s="866"/>
      <c r="AU169" s="866"/>
      <c r="AV169" s="867"/>
      <c r="AW169" s="865" t="s">
        <v>213</v>
      </c>
      <c r="AX169" s="866"/>
      <c r="AY169" s="866"/>
      <c r="AZ169" s="866"/>
      <c r="BA169" s="260"/>
      <c r="BB169" s="260"/>
      <c r="BC169" s="260"/>
      <c r="BD169" s="260"/>
      <c r="BE169" s="260"/>
      <c r="BF169" s="260"/>
    </row>
    <row r="170" spans="1:58" s="194" customFormat="1" ht="11.25" customHeight="1" thickBot="1" x14ac:dyDescent="0.25">
      <c r="A170" s="74"/>
      <c r="B170" s="958">
        <v>1</v>
      </c>
      <c r="C170" s="958"/>
      <c r="D170" s="958"/>
      <c r="E170" s="958"/>
      <c r="F170" s="958"/>
      <c r="G170" s="958"/>
      <c r="H170" s="958"/>
      <c r="I170" s="958"/>
      <c r="J170" s="958"/>
      <c r="K170" s="959"/>
      <c r="L170" s="960">
        <v>2</v>
      </c>
      <c r="M170" s="961"/>
      <c r="N170" s="962">
        <v>3</v>
      </c>
      <c r="O170" s="963"/>
      <c r="P170" s="963"/>
      <c r="Q170" s="963"/>
      <c r="R170" s="964"/>
      <c r="S170" s="962">
        <v>4</v>
      </c>
      <c r="T170" s="963"/>
      <c r="U170" s="963"/>
      <c r="V170" s="964"/>
      <c r="W170" s="965">
        <v>5</v>
      </c>
      <c r="X170" s="966"/>
      <c r="Y170" s="966"/>
      <c r="Z170" s="967"/>
      <c r="AA170" s="962">
        <v>6</v>
      </c>
      <c r="AB170" s="963"/>
      <c r="AC170" s="963"/>
      <c r="AD170" s="963"/>
      <c r="AE170" s="964"/>
      <c r="AF170" s="962">
        <v>7</v>
      </c>
      <c r="AG170" s="963"/>
      <c r="AH170" s="963"/>
      <c r="AI170" s="964"/>
      <c r="AJ170" s="962">
        <v>8</v>
      </c>
      <c r="AK170" s="963"/>
      <c r="AL170" s="963"/>
      <c r="AM170" s="964"/>
      <c r="AN170" s="965">
        <v>9</v>
      </c>
      <c r="AO170" s="966"/>
      <c r="AP170" s="966"/>
      <c r="AQ170" s="966"/>
      <c r="AR170" s="967"/>
      <c r="AS170" s="965">
        <v>10</v>
      </c>
      <c r="AT170" s="966"/>
      <c r="AU170" s="966"/>
      <c r="AV170" s="967"/>
      <c r="AW170" s="965">
        <v>11</v>
      </c>
      <c r="AX170" s="966"/>
      <c r="AY170" s="966"/>
      <c r="AZ170" s="966"/>
      <c r="BA170" s="260"/>
      <c r="BB170" s="260"/>
      <c r="BC170" s="260"/>
      <c r="BD170" s="260"/>
      <c r="BE170" s="260"/>
      <c r="BF170" s="260"/>
    </row>
    <row r="171" spans="1:58" ht="18" customHeight="1" x14ac:dyDescent="0.25">
      <c r="A171" s="74"/>
      <c r="B171" s="915" t="s">
        <v>973</v>
      </c>
      <c r="C171" s="915"/>
      <c r="D171" s="915"/>
      <c r="E171" s="915"/>
      <c r="F171" s="915"/>
      <c r="G171" s="915"/>
      <c r="H171" s="915"/>
      <c r="I171" s="915"/>
      <c r="J171" s="915"/>
      <c r="K171" s="916"/>
      <c r="L171" s="954" t="s">
        <v>21</v>
      </c>
      <c r="M171" s="955"/>
      <c r="N171" s="858">
        <v>4575</v>
      </c>
      <c r="O171" s="859"/>
      <c r="P171" s="859"/>
      <c r="Q171" s="859"/>
      <c r="R171" s="860"/>
      <c r="S171" s="858">
        <v>25</v>
      </c>
      <c r="T171" s="859"/>
      <c r="U171" s="859"/>
      <c r="V171" s="860"/>
      <c r="W171" s="858">
        <v>125805.84</v>
      </c>
      <c r="X171" s="859"/>
      <c r="Y171" s="859"/>
      <c r="Z171" s="860"/>
      <c r="AA171" s="858">
        <v>4575</v>
      </c>
      <c r="AB171" s="859"/>
      <c r="AC171" s="859"/>
      <c r="AD171" s="859"/>
      <c r="AE171" s="860"/>
      <c r="AF171" s="858">
        <v>25</v>
      </c>
      <c r="AG171" s="859"/>
      <c r="AH171" s="859"/>
      <c r="AI171" s="860"/>
      <c r="AJ171" s="858">
        <v>125805.84</v>
      </c>
      <c r="AK171" s="859"/>
      <c r="AL171" s="859"/>
      <c r="AM171" s="860"/>
      <c r="AN171" s="858">
        <v>4575</v>
      </c>
      <c r="AO171" s="859"/>
      <c r="AP171" s="859"/>
      <c r="AQ171" s="859"/>
      <c r="AR171" s="860"/>
      <c r="AS171" s="858">
        <v>25</v>
      </c>
      <c r="AT171" s="859"/>
      <c r="AU171" s="859"/>
      <c r="AV171" s="860"/>
      <c r="AW171" s="858">
        <v>125805.84</v>
      </c>
      <c r="AX171" s="859"/>
      <c r="AY171" s="859"/>
      <c r="AZ171" s="860"/>
      <c r="BA171" s="260"/>
      <c r="BB171" s="260"/>
      <c r="BC171" s="260"/>
      <c r="BD171" s="260"/>
      <c r="BE171" s="260"/>
      <c r="BF171" s="260"/>
    </row>
    <row r="172" spans="1:58" ht="18" customHeight="1" x14ac:dyDescent="0.25">
      <c r="A172" s="74"/>
      <c r="B172" s="915"/>
      <c r="C172" s="915"/>
      <c r="D172" s="915"/>
      <c r="E172" s="915"/>
      <c r="F172" s="915"/>
      <c r="G172" s="915"/>
      <c r="H172" s="915"/>
      <c r="I172" s="915"/>
      <c r="J172" s="915"/>
      <c r="K172" s="916"/>
      <c r="L172" s="917" t="s">
        <v>22</v>
      </c>
      <c r="M172" s="918"/>
      <c r="N172" s="865"/>
      <c r="O172" s="866"/>
      <c r="P172" s="866"/>
      <c r="Q172" s="866"/>
      <c r="R172" s="867"/>
      <c r="S172" s="865"/>
      <c r="T172" s="866"/>
      <c r="U172" s="866"/>
      <c r="V172" s="867"/>
      <c r="W172" s="865"/>
      <c r="X172" s="866"/>
      <c r="Y172" s="866"/>
      <c r="Z172" s="867"/>
      <c r="AA172" s="865"/>
      <c r="AB172" s="866"/>
      <c r="AC172" s="866"/>
      <c r="AD172" s="866"/>
      <c r="AE172" s="867"/>
      <c r="AF172" s="865"/>
      <c r="AG172" s="866"/>
      <c r="AH172" s="866"/>
      <c r="AI172" s="867"/>
      <c r="AJ172" s="865"/>
      <c r="AK172" s="866"/>
      <c r="AL172" s="866"/>
      <c r="AM172" s="867"/>
      <c r="AN172" s="865"/>
      <c r="AO172" s="866"/>
      <c r="AP172" s="866"/>
      <c r="AQ172" s="866"/>
      <c r="AR172" s="867"/>
      <c r="AS172" s="865"/>
      <c r="AT172" s="866"/>
      <c r="AU172" s="866"/>
      <c r="AV172" s="867"/>
      <c r="AW172" s="865"/>
      <c r="AX172" s="866"/>
      <c r="AY172" s="866"/>
      <c r="AZ172" s="868"/>
      <c r="BA172" s="260"/>
      <c r="BB172" s="260"/>
      <c r="BC172" s="260"/>
      <c r="BD172" s="260"/>
      <c r="BE172" s="260"/>
      <c r="BF172" s="260"/>
    </row>
    <row r="173" spans="1:58" ht="18" customHeight="1" x14ac:dyDescent="0.25">
      <c r="A173" s="74"/>
      <c r="B173" s="915"/>
      <c r="C173" s="915"/>
      <c r="D173" s="915"/>
      <c r="E173" s="915"/>
      <c r="F173" s="915"/>
      <c r="G173" s="915"/>
      <c r="H173" s="915"/>
      <c r="I173" s="915"/>
      <c r="J173" s="915"/>
      <c r="K173" s="916"/>
      <c r="L173" s="917"/>
      <c r="M173" s="918"/>
      <c r="N173" s="865"/>
      <c r="O173" s="866"/>
      <c r="P173" s="866"/>
      <c r="Q173" s="866"/>
      <c r="R173" s="867"/>
      <c r="S173" s="865"/>
      <c r="T173" s="866"/>
      <c r="U173" s="866"/>
      <c r="V173" s="867"/>
      <c r="W173" s="865"/>
      <c r="X173" s="866"/>
      <c r="Y173" s="866"/>
      <c r="Z173" s="867"/>
      <c r="AA173" s="865"/>
      <c r="AB173" s="866"/>
      <c r="AC173" s="866"/>
      <c r="AD173" s="866"/>
      <c r="AE173" s="867"/>
      <c r="AF173" s="865"/>
      <c r="AG173" s="866"/>
      <c r="AH173" s="866"/>
      <c r="AI173" s="867"/>
      <c r="AJ173" s="865"/>
      <c r="AK173" s="866"/>
      <c r="AL173" s="866"/>
      <c r="AM173" s="867"/>
      <c r="AN173" s="865"/>
      <c r="AO173" s="866"/>
      <c r="AP173" s="866"/>
      <c r="AQ173" s="866"/>
      <c r="AR173" s="867"/>
      <c r="AS173" s="865"/>
      <c r="AT173" s="866"/>
      <c r="AU173" s="866"/>
      <c r="AV173" s="867"/>
      <c r="AW173" s="865"/>
      <c r="AX173" s="866"/>
      <c r="AY173" s="866"/>
      <c r="AZ173" s="868"/>
      <c r="BA173" s="260"/>
      <c r="BB173" s="260"/>
      <c r="BC173" s="260"/>
      <c r="BD173" s="260"/>
      <c r="BE173" s="260"/>
      <c r="BF173" s="260"/>
    </row>
    <row r="174" spans="1:58" ht="18" customHeight="1" thickBot="1" x14ac:dyDescent="0.3">
      <c r="A174" s="74"/>
      <c r="B174" s="911" t="s">
        <v>756</v>
      </c>
      <c r="C174" s="911"/>
      <c r="D174" s="911"/>
      <c r="E174" s="911"/>
      <c r="F174" s="911"/>
      <c r="G174" s="911"/>
      <c r="H174" s="911"/>
      <c r="I174" s="911"/>
      <c r="J174" s="911"/>
      <c r="K174" s="912"/>
      <c r="L174" s="913">
        <v>9000</v>
      </c>
      <c r="M174" s="914"/>
      <c r="N174" s="889" t="s">
        <v>24</v>
      </c>
      <c r="O174" s="890"/>
      <c r="P174" s="890"/>
      <c r="Q174" s="890"/>
      <c r="R174" s="891"/>
      <c r="S174" s="889" t="s">
        <v>24</v>
      </c>
      <c r="T174" s="890"/>
      <c r="U174" s="890"/>
      <c r="V174" s="891"/>
      <c r="W174" s="889">
        <f>W171</f>
        <v>125805.84</v>
      </c>
      <c r="X174" s="890"/>
      <c r="Y174" s="890"/>
      <c r="Z174" s="891"/>
      <c r="AA174" s="889" t="s">
        <v>24</v>
      </c>
      <c r="AB174" s="890"/>
      <c r="AC174" s="890"/>
      <c r="AD174" s="890"/>
      <c r="AE174" s="891"/>
      <c r="AF174" s="889" t="s">
        <v>24</v>
      </c>
      <c r="AG174" s="890"/>
      <c r="AH174" s="890"/>
      <c r="AI174" s="891"/>
      <c r="AJ174" s="889"/>
      <c r="AK174" s="890"/>
      <c r="AL174" s="890"/>
      <c r="AM174" s="891"/>
      <c r="AN174" s="889" t="s">
        <v>24</v>
      </c>
      <c r="AO174" s="890"/>
      <c r="AP174" s="890"/>
      <c r="AQ174" s="890"/>
      <c r="AR174" s="891"/>
      <c r="AS174" s="889" t="s">
        <v>24</v>
      </c>
      <c r="AT174" s="890"/>
      <c r="AU174" s="890"/>
      <c r="AV174" s="891"/>
      <c r="AW174" s="850">
        <f>AW171</f>
        <v>125805.84</v>
      </c>
      <c r="AX174" s="851"/>
      <c r="AY174" s="851"/>
      <c r="AZ174" s="853"/>
      <c r="BA174" s="260"/>
      <c r="BB174" s="260"/>
      <c r="BC174" s="260"/>
      <c r="BD174" s="260"/>
      <c r="BE174" s="260"/>
      <c r="BF174" s="260"/>
    </row>
    <row r="175" spans="1:58" ht="8.2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260"/>
      <c r="BB175" s="260"/>
      <c r="BC175" s="260"/>
      <c r="BD175" s="260"/>
      <c r="BE175" s="260"/>
      <c r="BF175" s="260"/>
    </row>
    <row r="176" spans="1:58" ht="21" customHeight="1" x14ac:dyDescent="0.25">
      <c r="A176" s="74"/>
      <c r="B176" s="973" t="s">
        <v>395</v>
      </c>
      <c r="C176" s="973"/>
      <c r="D176" s="973"/>
      <c r="E176" s="973"/>
      <c r="F176" s="973"/>
      <c r="G176" s="973"/>
      <c r="H176" s="973"/>
      <c r="I176" s="973"/>
      <c r="J176" s="973"/>
      <c r="K176" s="973"/>
      <c r="L176" s="973"/>
      <c r="M176" s="973"/>
      <c r="N176" s="973"/>
      <c r="O176" s="973"/>
      <c r="P176" s="973"/>
      <c r="Q176" s="973"/>
      <c r="R176" s="973"/>
      <c r="S176" s="973"/>
      <c r="T176" s="973"/>
      <c r="U176" s="973"/>
      <c r="V176" s="973"/>
      <c r="W176" s="973"/>
      <c r="X176" s="973"/>
      <c r="Y176" s="973"/>
      <c r="Z176" s="973"/>
      <c r="AA176" s="973"/>
      <c r="AB176" s="973"/>
      <c r="AC176" s="973"/>
      <c r="AD176" s="973"/>
      <c r="AE176" s="973"/>
      <c r="AF176" s="973"/>
      <c r="AG176" s="973"/>
      <c r="AH176" s="973"/>
      <c r="AI176" s="973"/>
      <c r="AJ176" s="973"/>
      <c r="AK176" s="973"/>
      <c r="AL176" s="973"/>
      <c r="AM176" s="973"/>
      <c r="AN176" s="973"/>
      <c r="AO176" s="973"/>
      <c r="AP176" s="973"/>
      <c r="AQ176" s="973"/>
      <c r="AR176" s="973"/>
      <c r="AS176" s="973"/>
      <c r="AT176" s="973"/>
      <c r="AU176" s="973"/>
      <c r="AV176" s="973"/>
      <c r="AW176" s="973"/>
      <c r="AX176" s="973"/>
      <c r="AY176" s="973"/>
      <c r="AZ176" s="973"/>
      <c r="BA176" s="260"/>
      <c r="BB176" s="260"/>
      <c r="BC176" s="260"/>
      <c r="BD176" s="260"/>
      <c r="BE176" s="260"/>
      <c r="BF176" s="260"/>
    </row>
    <row r="177" spans="1:58" ht="6.75" customHeight="1" x14ac:dyDescent="0.25">
      <c r="A177" s="74"/>
      <c r="B177" s="119"/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AD177" s="119"/>
      <c r="AE177" s="119"/>
      <c r="AF177" s="119"/>
      <c r="AG177" s="119"/>
      <c r="AH177" s="119"/>
      <c r="AI177" s="119"/>
      <c r="AJ177" s="119"/>
      <c r="AK177" s="119"/>
      <c r="AL177" s="119"/>
      <c r="AM177" s="119"/>
      <c r="AN177" s="119"/>
      <c r="AO177" s="119"/>
      <c r="AP177" s="119"/>
      <c r="AQ177" s="119"/>
      <c r="AR177" s="119"/>
      <c r="AS177" s="119"/>
      <c r="AT177" s="119"/>
      <c r="AU177" s="119"/>
      <c r="AV177" s="119"/>
      <c r="AW177" s="119"/>
      <c r="AX177" s="119"/>
      <c r="AY177" s="119"/>
      <c r="AZ177" s="119"/>
      <c r="BA177" s="260"/>
      <c r="BB177" s="260"/>
      <c r="BC177" s="260"/>
      <c r="BD177" s="260"/>
      <c r="BE177" s="260"/>
      <c r="BF177" s="260"/>
    </row>
    <row r="178" spans="1:58" ht="27" customHeight="1" x14ac:dyDescent="0.25">
      <c r="A178" s="74"/>
      <c r="B178" s="870" t="s">
        <v>170</v>
      </c>
      <c r="C178" s="870"/>
      <c r="D178" s="870"/>
      <c r="E178" s="870"/>
      <c r="F178" s="870"/>
      <c r="G178" s="870"/>
      <c r="H178" s="870"/>
      <c r="I178" s="870"/>
      <c r="J178" s="870"/>
      <c r="K178" s="870"/>
      <c r="L178" s="895" t="s">
        <v>3</v>
      </c>
      <c r="M178" s="871"/>
      <c r="N178" s="865" t="s">
        <v>1062</v>
      </c>
      <c r="O178" s="866"/>
      <c r="P178" s="866"/>
      <c r="Q178" s="866"/>
      <c r="R178" s="866"/>
      <c r="S178" s="866"/>
      <c r="T178" s="866"/>
      <c r="U178" s="866"/>
      <c r="V178" s="866"/>
      <c r="W178" s="866"/>
      <c r="X178" s="866"/>
      <c r="Y178" s="866"/>
      <c r="Z178" s="867"/>
      <c r="AA178" s="865" t="s">
        <v>1063</v>
      </c>
      <c r="AB178" s="866"/>
      <c r="AC178" s="866"/>
      <c r="AD178" s="866"/>
      <c r="AE178" s="866"/>
      <c r="AF178" s="866"/>
      <c r="AG178" s="866"/>
      <c r="AH178" s="866"/>
      <c r="AI178" s="866"/>
      <c r="AJ178" s="866"/>
      <c r="AK178" s="866"/>
      <c r="AL178" s="866"/>
      <c r="AM178" s="867"/>
      <c r="AN178" s="865" t="s">
        <v>1064</v>
      </c>
      <c r="AO178" s="866"/>
      <c r="AP178" s="866"/>
      <c r="AQ178" s="866"/>
      <c r="AR178" s="866"/>
      <c r="AS178" s="866"/>
      <c r="AT178" s="866"/>
      <c r="AU178" s="866"/>
      <c r="AV178" s="866"/>
      <c r="AW178" s="866"/>
      <c r="AX178" s="866"/>
      <c r="AY178" s="866"/>
      <c r="AZ178" s="866"/>
      <c r="BA178" s="260"/>
      <c r="BB178" s="260"/>
      <c r="BC178" s="260"/>
      <c r="BD178" s="260"/>
      <c r="BE178" s="260"/>
      <c r="BF178" s="260"/>
    </row>
    <row r="179" spans="1:58" ht="60" customHeight="1" x14ac:dyDescent="0.25">
      <c r="A179" s="74"/>
      <c r="B179" s="874"/>
      <c r="C179" s="874"/>
      <c r="D179" s="874"/>
      <c r="E179" s="874"/>
      <c r="F179" s="874"/>
      <c r="G179" s="874"/>
      <c r="H179" s="874"/>
      <c r="I179" s="874"/>
      <c r="J179" s="874"/>
      <c r="K179" s="874"/>
      <c r="L179" s="897"/>
      <c r="M179" s="875"/>
      <c r="N179" s="865" t="s">
        <v>299</v>
      </c>
      <c r="O179" s="866"/>
      <c r="P179" s="866"/>
      <c r="Q179" s="866"/>
      <c r="R179" s="867"/>
      <c r="S179" s="865" t="s">
        <v>217</v>
      </c>
      <c r="T179" s="866"/>
      <c r="U179" s="866"/>
      <c r="V179" s="867"/>
      <c r="W179" s="865" t="s">
        <v>213</v>
      </c>
      <c r="X179" s="866"/>
      <c r="Y179" s="866"/>
      <c r="Z179" s="867"/>
      <c r="AA179" s="865" t="s">
        <v>299</v>
      </c>
      <c r="AB179" s="866"/>
      <c r="AC179" s="866"/>
      <c r="AD179" s="866"/>
      <c r="AE179" s="867"/>
      <c r="AF179" s="865" t="s">
        <v>217</v>
      </c>
      <c r="AG179" s="866"/>
      <c r="AH179" s="866"/>
      <c r="AI179" s="867"/>
      <c r="AJ179" s="865" t="s">
        <v>213</v>
      </c>
      <c r="AK179" s="866"/>
      <c r="AL179" s="866"/>
      <c r="AM179" s="867"/>
      <c r="AN179" s="865" t="s">
        <v>299</v>
      </c>
      <c r="AO179" s="866"/>
      <c r="AP179" s="866"/>
      <c r="AQ179" s="866"/>
      <c r="AR179" s="867"/>
      <c r="AS179" s="865" t="s">
        <v>217</v>
      </c>
      <c r="AT179" s="866"/>
      <c r="AU179" s="866"/>
      <c r="AV179" s="867"/>
      <c r="AW179" s="865" t="s">
        <v>213</v>
      </c>
      <c r="AX179" s="866"/>
      <c r="AY179" s="866"/>
      <c r="AZ179" s="866"/>
      <c r="BA179" s="260"/>
      <c r="BB179" s="260"/>
      <c r="BC179" s="260"/>
      <c r="BD179" s="260"/>
      <c r="BE179" s="260"/>
      <c r="BF179" s="260"/>
    </row>
    <row r="180" spans="1:58" s="194" customFormat="1" ht="11.25" customHeight="1" thickBot="1" x14ac:dyDescent="0.25">
      <c r="A180" s="74"/>
      <c r="B180" s="958">
        <v>1</v>
      </c>
      <c r="C180" s="958"/>
      <c r="D180" s="958"/>
      <c r="E180" s="958"/>
      <c r="F180" s="958"/>
      <c r="G180" s="958"/>
      <c r="H180" s="958"/>
      <c r="I180" s="958"/>
      <c r="J180" s="958"/>
      <c r="K180" s="959"/>
      <c r="L180" s="960">
        <v>2</v>
      </c>
      <c r="M180" s="961"/>
      <c r="N180" s="962">
        <v>3</v>
      </c>
      <c r="O180" s="963"/>
      <c r="P180" s="963"/>
      <c r="Q180" s="963"/>
      <c r="R180" s="964"/>
      <c r="S180" s="962">
        <v>4</v>
      </c>
      <c r="T180" s="963"/>
      <c r="U180" s="963"/>
      <c r="V180" s="964"/>
      <c r="W180" s="965">
        <v>5</v>
      </c>
      <c r="X180" s="966"/>
      <c r="Y180" s="966"/>
      <c r="Z180" s="967"/>
      <c r="AA180" s="962">
        <v>6</v>
      </c>
      <c r="AB180" s="963"/>
      <c r="AC180" s="963"/>
      <c r="AD180" s="963"/>
      <c r="AE180" s="964"/>
      <c r="AF180" s="962">
        <v>7</v>
      </c>
      <c r="AG180" s="963"/>
      <c r="AH180" s="963"/>
      <c r="AI180" s="964"/>
      <c r="AJ180" s="962">
        <v>8</v>
      </c>
      <c r="AK180" s="963"/>
      <c r="AL180" s="963"/>
      <c r="AM180" s="964"/>
      <c r="AN180" s="965">
        <v>9</v>
      </c>
      <c r="AO180" s="966"/>
      <c r="AP180" s="966"/>
      <c r="AQ180" s="966"/>
      <c r="AR180" s="967"/>
      <c r="AS180" s="965">
        <v>10</v>
      </c>
      <c r="AT180" s="966"/>
      <c r="AU180" s="966"/>
      <c r="AV180" s="967"/>
      <c r="AW180" s="965">
        <v>11</v>
      </c>
      <c r="AX180" s="966"/>
      <c r="AY180" s="966"/>
      <c r="AZ180" s="966"/>
      <c r="BA180" s="260"/>
      <c r="BB180" s="260"/>
      <c r="BC180" s="260"/>
      <c r="BD180" s="260"/>
      <c r="BE180" s="260"/>
      <c r="BF180" s="260"/>
    </row>
    <row r="181" spans="1:58" ht="18" hidden="1" customHeight="1" x14ac:dyDescent="0.25">
      <c r="A181" s="74"/>
      <c r="B181" s="915" t="s">
        <v>975</v>
      </c>
      <c r="C181" s="915"/>
      <c r="D181" s="915"/>
      <c r="E181" s="915"/>
      <c r="F181" s="915"/>
      <c r="G181" s="915"/>
      <c r="H181" s="915"/>
      <c r="I181" s="915"/>
      <c r="J181" s="915"/>
      <c r="K181" s="916"/>
      <c r="L181" s="954" t="s">
        <v>21</v>
      </c>
      <c r="M181" s="955"/>
      <c r="N181" s="858"/>
      <c r="O181" s="859"/>
      <c r="P181" s="859"/>
      <c r="Q181" s="859"/>
      <c r="R181" s="860"/>
      <c r="S181" s="858"/>
      <c r="T181" s="859"/>
      <c r="U181" s="859"/>
      <c r="V181" s="860"/>
      <c r="W181" s="858"/>
      <c r="X181" s="859"/>
      <c r="Y181" s="859"/>
      <c r="Z181" s="860"/>
      <c r="AA181" s="858"/>
      <c r="AB181" s="859"/>
      <c r="AC181" s="859"/>
      <c r="AD181" s="859"/>
      <c r="AE181" s="860"/>
      <c r="AF181" s="858"/>
      <c r="AG181" s="859"/>
      <c r="AH181" s="859"/>
      <c r="AI181" s="860"/>
      <c r="AJ181" s="858"/>
      <c r="AK181" s="859"/>
      <c r="AL181" s="859"/>
      <c r="AM181" s="860"/>
      <c r="AN181" s="858"/>
      <c r="AO181" s="859"/>
      <c r="AP181" s="859"/>
      <c r="AQ181" s="859"/>
      <c r="AR181" s="860"/>
      <c r="AS181" s="858"/>
      <c r="AT181" s="859"/>
      <c r="AU181" s="859"/>
      <c r="AV181" s="860"/>
      <c r="AW181" s="858">
        <f>(AN181*AS181)</f>
        <v>0</v>
      </c>
      <c r="AX181" s="859"/>
      <c r="AY181" s="859"/>
      <c r="AZ181" s="860"/>
      <c r="BA181" s="260"/>
      <c r="BB181" s="260"/>
      <c r="BC181" s="260"/>
      <c r="BD181" s="260"/>
      <c r="BE181" s="260"/>
      <c r="BF181" s="260"/>
    </row>
    <row r="182" spans="1:58" ht="63" customHeight="1" x14ac:dyDescent="0.25">
      <c r="A182" s="74"/>
      <c r="B182" s="866" t="s">
        <v>982</v>
      </c>
      <c r="C182" s="866"/>
      <c r="D182" s="866"/>
      <c r="E182" s="866"/>
      <c r="F182" s="866"/>
      <c r="G182" s="866"/>
      <c r="H182" s="866"/>
      <c r="I182" s="866"/>
      <c r="J182" s="866"/>
      <c r="K182" s="867"/>
      <c r="L182" s="917" t="s">
        <v>22</v>
      </c>
      <c r="M182" s="918"/>
      <c r="N182" s="865">
        <v>82900</v>
      </c>
      <c r="O182" s="866"/>
      <c r="P182" s="866"/>
      <c r="Q182" s="866"/>
      <c r="R182" s="867"/>
      <c r="S182" s="865">
        <v>1</v>
      </c>
      <c r="T182" s="866"/>
      <c r="U182" s="866"/>
      <c r="V182" s="867"/>
      <c r="W182" s="865">
        <f>N182*S182</f>
        <v>82900</v>
      </c>
      <c r="X182" s="866"/>
      <c r="Y182" s="866"/>
      <c r="Z182" s="867"/>
      <c r="AA182" s="865"/>
      <c r="AB182" s="866"/>
      <c r="AC182" s="866"/>
      <c r="AD182" s="866"/>
      <c r="AE182" s="867"/>
      <c r="AF182" s="865"/>
      <c r="AG182" s="866"/>
      <c r="AH182" s="866"/>
      <c r="AI182" s="867"/>
      <c r="AJ182" s="865"/>
      <c r="AK182" s="866"/>
      <c r="AL182" s="866"/>
      <c r="AM182" s="867"/>
      <c r="AN182" s="865"/>
      <c r="AO182" s="866"/>
      <c r="AP182" s="866"/>
      <c r="AQ182" s="866"/>
      <c r="AR182" s="867"/>
      <c r="AS182" s="865"/>
      <c r="AT182" s="866"/>
      <c r="AU182" s="866"/>
      <c r="AV182" s="867"/>
      <c r="AW182" s="865"/>
      <c r="AX182" s="866"/>
      <c r="AY182" s="866"/>
      <c r="AZ182" s="868"/>
      <c r="BA182" s="260"/>
      <c r="BB182" s="260"/>
      <c r="BC182" s="260"/>
      <c r="BD182" s="260"/>
      <c r="BE182" s="260"/>
      <c r="BF182" s="260"/>
    </row>
    <row r="183" spans="1:58" ht="18" customHeight="1" x14ac:dyDescent="0.25">
      <c r="A183" s="74"/>
      <c r="B183" s="915" t="s">
        <v>975</v>
      </c>
      <c r="C183" s="915"/>
      <c r="D183" s="915"/>
      <c r="E183" s="915"/>
      <c r="F183" s="915"/>
      <c r="G183" s="915"/>
      <c r="H183" s="915"/>
      <c r="I183" s="915"/>
      <c r="J183" s="915"/>
      <c r="K183" s="916"/>
      <c r="L183" s="917"/>
      <c r="M183" s="918"/>
      <c r="N183" s="865"/>
      <c r="O183" s="866"/>
      <c r="P183" s="866"/>
      <c r="Q183" s="866"/>
      <c r="R183" s="867"/>
      <c r="S183" s="865"/>
      <c r="T183" s="866"/>
      <c r="U183" s="866"/>
      <c r="V183" s="867"/>
      <c r="W183" s="865">
        <v>3408483</v>
      </c>
      <c r="X183" s="866"/>
      <c r="Y183" s="866"/>
      <c r="Z183" s="867"/>
      <c r="AA183" s="865"/>
      <c r="AB183" s="866"/>
      <c r="AC183" s="866"/>
      <c r="AD183" s="866"/>
      <c r="AE183" s="867"/>
      <c r="AF183" s="865"/>
      <c r="AG183" s="866"/>
      <c r="AH183" s="866"/>
      <c r="AI183" s="867"/>
      <c r="AJ183" s="865"/>
      <c r="AK183" s="866"/>
      <c r="AL183" s="866"/>
      <c r="AM183" s="867"/>
      <c r="AN183" s="865"/>
      <c r="AO183" s="866"/>
      <c r="AP183" s="866"/>
      <c r="AQ183" s="866"/>
      <c r="AR183" s="867"/>
      <c r="AS183" s="865"/>
      <c r="AT183" s="866"/>
      <c r="AU183" s="866"/>
      <c r="AV183" s="867"/>
      <c r="AW183" s="865"/>
      <c r="AX183" s="866"/>
      <c r="AY183" s="866"/>
      <c r="AZ183" s="868"/>
      <c r="BA183" s="260"/>
      <c r="BB183" s="260"/>
      <c r="BC183" s="260"/>
      <c r="BD183" s="260"/>
      <c r="BE183" s="260"/>
      <c r="BF183" s="260"/>
    </row>
    <row r="184" spans="1:58" ht="18" customHeight="1" thickBot="1" x14ac:dyDescent="0.3">
      <c r="A184" s="74"/>
      <c r="B184" s="911" t="s">
        <v>756</v>
      </c>
      <c r="C184" s="911"/>
      <c r="D184" s="911"/>
      <c r="E184" s="911"/>
      <c r="F184" s="911"/>
      <c r="G184" s="911"/>
      <c r="H184" s="911"/>
      <c r="I184" s="911"/>
      <c r="J184" s="911"/>
      <c r="K184" s="912"/>
      <c r="L184" s="913">
        <v>9000</v>
      </c>
      <c r="M184" s="914"/>
      <c r="N184" s="889" t="s">
        <v>24</v>
      </c>
      <c r="O184" s="890"/>
      <c r="P184" s="890"/>
      <c r="Q184" s="890"/>
      <c r="R184" s="891"/>
      <c r="S184" s="889" t="s">
        <v>24</v>
      </c>
      <c r="T184" s="890"/>
      <c r="U184" s="890"/>
      <c r="V184" s="891"/>
      <c r="W184" s="889">
        <f>W181+W182+W183</f>
        <v>3491383</v>
      </c>
      <c r="X184" s="890"/>
      <c r="Y184" s="890"/>
      <c r="Z184" s="891"/>
      <c r="AA184" s="889" t="s">
        <v>24</v>
      </c>
      <c r="AB184" s="890"/>
      <c r="AC184" s="890"/>
      <c r="AD184" s="890"/>
      <c r="AE184" s="891"/>
      <c r="AF184" s="889" t="s">
        <v>24</v>
      </c>
      <c r="AG184" s="890"/>
      <c r="AH184" s="890"/>
      <c r="AI184" s="891"/>
      <c r="AJ184" s="889">
        <f>AJ181</f>
        <v>0</v>
      </c>
      <c r="AK184" s="890"/>
      <c r="AL184" s="890"/>
      <c r="AM184" s="891"/>
      <c r="AN184" s="889" t="s">
        <v>24</v>
      </c>
      <c r="AO184" s="890"/>
      <c r="AP184" s="890"/>
      <c r="AQ184" s="890"/>
      <c r="AR184" s="891"/>
      <c r="AS184" s="889" t="s">
        <v>24</v>
      </c>
      <c r="AT184" s="890"/>
      <c r="AU184" s="890"/>
      <c r="AV184" s="891"/>
      <c r="AW184" s="850">
        <f>AW181</f>
        <v>0</v>
      </c>
      <c r="AX184" s="851"/>
      <c r="AY184" s="851"/>
      <c r="AZ184" s="853"/>
      <c r="BA184" s="260"/>
      <c r="BB184" s="260"/>
      <c r="BC184" s="260"/>
      <c r="BD184" s="260"/>
      <c r="BE184" s="260"/>
      <c r="BF184" s="260"/>
    </row>
    <row r="185" spans="1:58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260"/>
      <c r="BB185" s="260"/>
      <c r="BC185" s="260"/>
      <c r="BD185" s="260"/>
      <c r="BE185" s="260"/>
      <c r="BF185" s="260"/>
    </row>
    <row r="186" spans="1:58" ht="17.25" customHeight="1" x14ac:dyDescent="0.25">
      <c r="A186" s="74"/>
      <c r="B186" s="973" t="s">
        <v>301</v>
      </c>
      <c r="C186" s="973"/>
      <c r="D186" s="973"/>
      <c r="E186" s="973"/>
      <c r="F186" s="973"/>
      <c r="G186" s="973"/>
      <c r="H186" s="973"/>
      <c r="I186" s="973"/>
      <c r="J186" s="973"/>
      <c r="K186" s="973"/>
      <c r="L186" s="973"/>
      <c r="M186" s="973"/>
      <c r="N186" s="973"/>
      <c r="O186" s="973"/>
      <c r="P186" s="973"/>
      <c r="Q186" s="973"/>
      <c r="R186" s="973"/>
      <c r="S186" s="973"/>
      <c r="T186" s="973"/>
      <c r="U186" s="973"/>
      <c r="V186" s="973"/>
      <c r="W186" s="973"/>
      <c r="X186" s="973"/>
      <c r="Y186" s="973"/>
      <c r="Z186" s="973"/>
      <c r="AA186" s="973"/>
      <c r="AB186" s="973"/>
      <c r="AC186" s="973"/>
      <c r="AD186" s="973"/>
      <c r="AE186" s="973"/>
      <c r="AF186" s="973"/>
      <c r="AG186" s="973"/>
      <c r="AH186" s="973"/>
      <c r="AI186" s="973"/>
      <c r="AJ186" s="973"/>
      <c r="AK186" s="973"/>
      <c r="AL186" s="973"/>
      <c r="AM186" s="973"/>
      <c r="AN186" s="973"/>
      <c r="AO186" s="973"/>
      <c r="AP186" s="973"/>
      <c r="AQ186" s="973"/>
      <c r="AR186" s="973"/>
      <c r="AS186" s="973"/>
      <c r="AT186" s="973"/>
      <c r="AU186" s="973"/>
      <c r="AV186" s="973"/>
      <c r="AW186" s="973"/>
      <c r="AX186" s="973"/>
      <c r="AY186" s="973"/>
      <c r="AZ186" s="973"/>
      <c r="BA186" s="260"/>
      <c r="BB186" s="260"/>
      <c r="BC186" s="260"/>
      <c r="BD186" s="260"/>
      <c r="BE186" s="260"/>
      <c r="BF186" s="260"/>
    </row>
    <row r="187" spans="1:58" ht="6.75" customHeight="1" x14ac:dyDescent="0.25">
      <c r="A187" s="74"/>
      <c r="B187" s="119"/>
      <c r="C187" s="119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9"/>
      <c r="Y187" s="119"/>
      <c r="Z187" s="119"/>
      <c r="AA187" s="119"/>
      <c r="AB187" s="119"/>
      <c r="AC187" s="119"/>
      <c r="AD187" s="119"/>
      <c r="AE187" s="119"/>
      <c r="AF187" s="119"/>
      <c r="AG187" s="119"/>
      <c r="AH187" s="119"/>
      <c r="AI187" s="119"/>
      <c r="AJ187" s="119"/>
      <c r="AK187" s="119"/>
      <c r="AL187" s="119"/>
      <c r="AM187" s="119"/>
      <c r="AN187" s="119"/>
      <c r="AO187" s="119"/>
      <c r="AP187" s="119"/>
      <c r="AQ187" s="119"/>
      <c r="AR187" s="119"/>
      <c r="AS187" s="119"/>
      <c r="AT187" s="119"/>
      <c r="AU187" s="119"/>
      <c r="AV187" s="119"/>
      <c r="AW187" s="119"/>
      <c r="AX187" s="119"/>
      <c r="AY187" s="119"/>
      <c r="AZ187" s="119"/>
      <c r="BA187" s="260"/>
      <c r="BB187" s="260"/>
      <c r="BC187" s="260"/>
      <c r="BD187" s="260"/>
      <c r="BE187" s="260"/>
      <c r="BF187" s="260"/>
    </row>
    <row r="188" spans="1:58" ht="27" customHeight="1" x14ac:dyDescent="0.25">
      <c r="A188" s="74"/>
      <c r="B188" s="870" t="s">
        <v>170</v>
      </c>
      <c r="C188" s="870"/>
      <c r="D188" s="870"/>
      <c r="E188" s="870"/>
      <c r="F188" s="870"/>
      <c r="G188" s="870"/>
      <c r="H188" s="870"/>
      <c r="I188" s="870"/>
      <c r="J188" s="870"/>
      <c r="K188" s="870"/>
      <c r="L188" s="895" t="s">
        <v>3</v>
      </c>
      <c r="M188" s="871"/>
      <c r="N188" s="865" t="s">
        <v>1062</v>
      </c>
      <c r="O188" s="866"/>
      <c r="P188" s="866"/>
      <c r="Q188" s="866"/>
      <c r="R188" s="866"/>
      <c r="S188" s="866"/>
      <c r="T188" s="866"/>
      <c r="U188" s="866"/>
      <c r="V188" s="866"/>
      <c r="W188" s="866"/>
      <c r="X188" s="866"/>
      <c r="Y188" s="866"/>
      <c r="Z188" s="867"/>
      <c r="AA188" s="865" t="s">
        <v>1063</v>
      </c>
      <c r="AB188" s="866"/>
      <c r="AC188" s="866"/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7"/>
      <c r="AN188" s="865" t="s">
        <v>1064</v>
      </c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260"/>
      <c r="BB188" s="260"/>
      <c r="BC188" s="260"/>
      <c r="BD188" s="260"/>
      <c r="BE188" s="260"/>
      <c r="BF188" s="260"/>
    </row>
    <row r="189" spans="1:58" ht="61.5" customHeight="1" x14ac:dyDescent="0.25">
      <c r="A189" s="74"/>
      <c r="B189" s="874"/>
      <c r="C189" s="874"/>
      <c r="D189" s="874"/>
      <c r="E189" s="874"/>
      <c r="F189" s="874"/>
      <c r="G189" s="874"/>
      <c r="H189" s="874"/>
      <c r="I189" s="874"/>
      <c r="J189" s="874"/>
      <c r="K189" s="874"/>
      <c r="L189" s="897"/>
      <c r="M189" s="875"/>
      <c r="N189" s="865" t="s">
        <v>299</v>
      </c>
      <c r="O189" s="866"/>
      <c r="P189" s="866"/>
      <c r="Q189" s="866"/>
      <c r="R189" s="867"/>
      <c r="S189" s="865" t="s">
        <v>217</v>
      </c>
      <c r="T189" s="866"/>
      <c r="U189" s="866"/>
      <c r="V189" s="867"/>
      <c r="W189" s="865" t="s">
        <v>213</v>
      </c>
      <c r="X189" s="866"/>
      <c r="Y189" s="866"/>
      <c r="Z189" s="867"/>
      <c r="AA189" s="865" t="s">
        <v>299</v>
      </c>
      <c r="AB189" s="866"/>
      <c r="AC189" s="866"/>
      <c r="AD189" s="866"/>
      <c r="AE189" s="867"/>
      <c r="AF189" s="865" t="s">
        <v>217</v>
      </c>
      <c r="AG189" s="866"/>
      <c r="AH189" s="866"/>
      <c r="AI189" s="867"/>
      <c r="AJ189" s="865" t="s">
        <v>213</v>
      </c>
      <c r="AK189" s="866"/>
      <c r="AL189" s="866"/>
      <c r="AM189" s="867"/>
      <c r="AN189" s="865" t="s">
        <v>299</v>
      </c>
      <c r="AO189" s="866"/>
      <c r="AP189" s="866"/>
      <c r="AQ189" s="866"/>
      <c r="AR189" s="867"/>
      <c r="AS189" s="865" t="s">
        <v>217</v>
      </c>
      <c r="AT189" s="866"/>
      <c r="AU189" s="866"/>
      <c r="AV189" s="867"/>
      <c r="AW189" s="865" t="s">
        <v>213</v>
      </c>
      <c r="AX189" s="866"/>
      <c r="AY189" s="866"/>
      <c r="AZ189" s="866"/>
      <c r="BA189" s="260"/>
      <c r="BB189" s="260"/>
      <c r="BC189" s="260"/>
      <c r="BD189" s="260"/>
      <c r="BE189" s="260"/>
      <c r="BF189" s="260"/>
    </row>
    <row r="190" spans="1:58" s="194" customFormat="1" ht="11.25" customHeight="1" thickBot="1" x14ac:dyDescent="0.25">
      <c r="A190" s="74"/>
      <c r="B190" s="958">
        <v>1</v>
      </c>
      <c r="C190" s="958"/>
      <c r="D190" s="958"/>
      <c r="E190" s="958"/>
      <c r="F190" s="958"/>
      <c r="G190" s="958"/>
      <c r="H190" s="958"/>
      <c r="I190" s="958"/>
      <c r="J190" s="958"/>
      <c r="K190" s="959"/>
      <c r="L190" s="960">
        <v>2</v>
      </c>
      <c r="M190" s="961"/>
      <c r="N190" s="962">
        <v>3</v>
      </c>
      <c r="O190" s="963"/>
      <c r="P190" s="963"/>
      <c r="Q190" s="963"/>
      <c r="R190" s="964"/>
      <c r="S190" s="962">
        <v>4</v>
      </c>
      <c r="T190" s="963"/>
      <c r="U190" s="963"/>
      <c r="V190" s="964"/>
      <c r="W190" s="965">
        <v>5</v>
      </c>
      <c r="X190" s="966"/>
      <c r="Y190" s="966"/>
      <c r="Z190" s="967"/>
      <c r="AA190" s="962">
        <v>6</v>
      </c>
      <c r="AB190" s="963"/>
      <c r="AC190" s="963"/>
      <c r="AD190" s="963"/>
      <c r="AE190" s="964"/>
      <c r="AF190" s="962">
        <v>7</v>
      </c>
      <c r="AG190" s="963"/>
      <c r="AH190" s="963"/>
      <c r="AI190" s="964"/>
      <c r="AJ190" s="962">
        <v>8</v>
      </c>
      <c r="AK190" s="963"/>
      <c r="AL190" s="963"/>
      <c r="AM190" s="964"/>
      <c r="AN190" s="965">
        <v>9</v>
      </c>
      <c r="AO190" s="966"/>
      <c r="AP190" s="966"/>
      <c r="AQ190" s="966"/>
      <c r="AR190" s="967"/>
      <c r="AS190" s="965">
        <v>10</v>
      </c>
      <c r="AT190" s="966"/>
      <c r="AU190" s="966"/>
      <c r="AV190" s="967"/>
      <c r="AW190" s="965">
        <v>11</v>
      </c>
      <c r="AX190" s="966"/>
      <c r="AY190" s="966"/>
      <c r="AZ190" s="966"/>
      <c r="BA190" s="260"/>
      <c r="BB190" s="260"/>
      <c r="BC190" s="260"/>
      <c r="BD190" s="260"/>
      <c r="BE190" s="260"/>
      <c r="BF190" s="260"/>
    </row>
    <row r="191" spans="1:58" ht="18" customHeight="1" x14ac:dyDescent="0.25">
      <c r="A191" s="74"/>
      <c r="B191" s="915" t="s">
        <v>974</v>
      </c>
      <c r="C191" s="915"/>
      <c r="D191" s="915"/>
      <c r="E191" s="915"/>
      <c r="F191" s="915"/>
      <c r="G191" s="915"/>
      <c r="H191" s="915"/>
      <c r="I191" s="915"/>
      <c r="J191" s="915"/>
      <c r="K191" s="916"/>
      <c r="L191" s="954" t="s">
        <v>21</v>
      </c>
      <c r="M191" s="955"/>
      <c r="N191" s="858">
        <f>4000</f>
        <v>4000</v>
      </c>
      <c r="O191" s="859"/>
      <c r="P191" s="859"/>
      <c r="Q191" s="859"/>
      <c r="R191" s="860"/>
      <c r="S191" s="858">
        <v>85</v>
      </c>
      <c r="T191" s="859"/>
      <c r="U191" s="859"/>
      <c r="V191" s="860"/>
      <c r="W191" s="858">
        <f>(N191*S191)</f>
        <v>340000</v>
      </c>
      <c r="X191" s="859"/>
      <c r="Y191" s="859"/>
      <c r="Z191" s="860"/>
      <c r="AA191" s="858">
        <v>4000</v>
      </c>
      <c r="AB191" s="859"/>
      <c r="AC191" s="859"/>
      <c r="AD191" s="859"/>
      <c r="AE191" s="860"/>
      <c r="AF191" s="858">
        <v>85</v>
      </c>
      <c r="AG191" s="859"/>
      <c r="AH191" s="859"/>
      <c r="AI191" s="860"/>
      <c r="AJ191" s="858">
        <f>AA191*AF191</f>
        <v>340000</v>
      </c>
      <c r="AK191" s="859"/>
      <c r="AL191" s="859"/>
      <c r="AM191" s="860"/>
      <c r="AN191" s="858">
        <v>4000</v>
      </c>
      <c r="AO191" s="859"/>
      <c r="AP191" s="859"/>
      <c r="AQ191" s="859"/>
      <c r="AR191" s="860"/>
      <c r="AS191" s="858">
        <v>85</v>
      </c>
      <c r="AT191" s="859"/>
      <c r="AU191" s="859"/>
      <c r="AV191" s="860"/>
      <c r="AW191" s="858">
        <f>AN191*AS191</f>
        <v>340000</v>
      </c>
      <c r="AX191" s="859"/>
      <c r="AY191" s="859"/>
      <c r="AZ191" s="860"/>
      <c r="BA191" s="260"/>
      <c r="BB191" s="260"/>
      <c r="BC191" s="260"/>
      <c r="BD191" s="260"/>
      <c r="BE191" s="260"/>
      <c r="BF191" s="260"/>
    </row>
    <row r="192" spans="1:58" ht="24" customHeight="1" x14ac:dyDescent="0.25">
      <c r="A192" s="74"/>
      <c r="B192" s="866" t="s">
        <v>1009</v>
      </c>
      <c r="C192" s="866"/>
      <c r="D192" s="866"/>
      <c r="E192" s="866"/>
      <c r="F192" s="866"/>
      <c r="G192" s="866"/>
      <c r="H192" s="866"/>
      <c r="I192" s="866"/>
      <c r="J192" s="866"/>
      <c r="K192" s="867"/>
      <c r="L192" s="917" t="s">
        <v>22</v>
      </c>
      <c r="M192" s="918"/>
      <c r="N192" s="865">
        <f>37915*0.5</f>
        <v>18957.5</v>
      </c>
      <c r="O192" s="866"/>
      <c r="P192" s="866"/>
      <c r="Q192" s="866"/>
      <c r="R192" s="867"/>
      <c r="S192" s="865">
        <v>1</v>
      </c>
      <c r="T192" s="866"/>
      <c r="U192" s="866"/>
      <c r="V192" s="867"/>
      <c r="W192" s="865">
        <f>N192*S192</f>
        <v>18957.5</v>
      </c>
      <c r="X192" s="866"/>
      <c r="Y192" s="866"/>
      <c r="Z192" s="867"/>
      <c r="AA192" s="865">
        <f>29166*0.5</f>
        <v>14583</v>
      </c>
      <c r="AB192" s="866"/>
      <c r="AC192" s="866"/>
      <c r="AD192" s="866"/>
      <c r="AE192" s="867"/>
      <c r="AF192" s="865">
        <v>1</v>
      </c>
      <c r="AG192" s="866"/>
      <c r="AH192" s="866"/>
      <c r="AI192" s="867"/>
      <c r="AJ192" s="865">
        <f>AA192*AF192</f>
        <v>14583</v>
      </c>
      <c r="AK192" s="866"/>
      <c r="AL192" s="866"/>
      <c r="AM192" s="867"/>
      <c r="AN192" s="865">
        <f>29166*0.5</f>
        <v>14583</v>
      </c>
      <c r="AO192" s="866"/>
      <c r="AP192" s="866"/>
      <c r="AQ192" s="866"/>
      <c r="AR192" s="867"/>
      <c r="AS192" s="865">
        <v>1</v>
      </c>
      <c r="AT192" s="866"/>
      <c r="AU192" s="866"/>
      <c r="AV192" s="867"/>
      <c r="AW192" s="865">
        <f>AN192*AS192</f>
        <v>14583</v>
      </c>
      <c r="AX192" s="866"/>
      <c r="AY192" s="866"/>
      <c r="AZ192" s="867"/>
      <c r="BA192" s="260"/>
      <c r="BB192" s="260"/>
      <c r="BC192" s="260"/>
      <c r="BD192" s="260"/>
      <c r="BE192" s="260"/>
      <c r="BF192" s="260"/>
    </row>
    <row r="193" spans="1:58" ht="24" customHeight="1" x14ac:dyDescent="0.25">
      <c r="A193" s="723"/>
      <c r="B193" s="866" t="s">
        <v>1009</v>
      </c>
      <c r="C193" s="866"/>
      <c r="D193" s="866"/>
      <c r="E193" s="866"/>
      <c r="F193" s="866"/>
      <c r="G193" s="866"/>
      <c r="H193" s="866"/>
      <c r="I193" s="866"/>
      <c r="J193" s="866"/>
      <c r="K193" s="867"/>
      <c r="L193" s="917" t="s">
        <v>22</v>
      </c>
      <c r="M193" s="918"/>
      <c r="N193" s="865">
        <f>30333*0.5</f>
        <v>15166.5</v>
      </c>
      <c r="O193" s="866"/>
      <c r="P193" s="866"/>
      <c r="Q193" s="866"/>
      <c r="R193" s="867"/>
      <c r="S193" s="865">
        <v>1</v>
      </c>
      <c r="T193" s="866"/>
      <c r="U193" s="866"/>
      <c r="V193" s="867"/>
      <c r="W193" s="865">
        <f>N193*S193</f>
        <v>15166.5</v>
      </c>
      <c r="X193" s="866"/>
      <c r="Y193" s="866"/>
      <c r="Z193" s="867"/>
      <c r="AA193" s="865">
        <f>29166*0.5</f>
        <v>14583</v>
      </c>
      <c r="AB193" s="866"/>
      <c r="AC193" s="866"/>
      <c r="AD193" s="866"/>
      <c r="AE193" s="867"/>
      <c r="AF193" s="865">
        <v>1</v>
      </c>
      <c r="AG193" s="866"/>
      <c r="AH193" s="866"/>
      <c r="AI193" s="867"/>
      <c r="AJ193" s="865">
        <f>AA193*AF193</f>
        <v>14583</v>
      </c>
      <c r="AK193" s="866"/>
      <c r="AL193" s="866"/>
      <c r="AM193" s="867"/>
      <c r="AN193" s="865">
        <f>29166*0.5</f>
        <v>14583</v>
      </c>
      <c r="AO193" s="866"/>
      <c r="AP193" s="866"/>
      <c r="AQ193" s="866"/>
      <c r="AR193" s="867"/>
      <c r="AS193" s="865">
        <v>1</v>
      </c>
      <c r="AT193" s="866"/>
      <c r="AU193" s="866"/>
      <c r="AV193" s="867"/>
      <c r="AW193" s="865">
        <f>AN193*AS193</f>
        <v>14583</v>
      </c>
      <c r="AX193" s="866"/>
      <c r="AY193" s="866"/>
      <c r="AZ193" s="867"/>
      <c r="BA193" s="260"/>
      <c r="BB193" s="260"/>
      <c r="BC193" s="260"/>
      <c r="BD193" s="260"/>
      <c r="BE193" s="260"/>
      <c r="BF193" s="260"/>
    </row>
    <row r="194" spans="1:58" ht="18" customHeight="1" thickBot="1" x14ac:dyDescent="0.3">
      <c r="A194" s="74"/>
      <c r="B194" s="911" t="s">
        <v>756</v>
      </c>
      <c r="C194" s="911"/>
      <c r="D194" s="911"/>
      <c r="E194" s="911"/>
      <c r="F194" s="911"/>
      <c r="G194" s="911"/>
      <c r="H194" s="911"/>
      <c r="I194" s="911"/>
      <c r="J194" s="911"/>
      <c r="K194" s="912"/>
      <c r="L194" s="913">
        <v>9000</v>
      </c>
      <c r="M194" s="914"/>
      <c r="N194" s="889" t="s">
        <v>24</v>
      </c>
      <c r="O194" s="890"/>
      <c r="P194" s="890"/>
      <c r="Q194" s="890"/>
      <c r="R194" s="891"/>
      <c r="S194" s="889" t="s">
        <v>24</v>
      </c>
      <c r="T194" s="890"/>
      <c r="U194" s="890"/>
      <c r="V194" s="891"/>
      <c r="W194" s="889">
        <f>W191+W192+W193</f>
        <v>374124</v>
      </c>
      <c r="X194" s="890"/>
      <c r="Y194" s="890"/>
      <c r="Z194" s="891"/>
      <c r="AA194" s="889" t="s">
        <v>24</v>
      </c>
      <c r="AB194" s="890"/>
      <c r="AC194" s="890"/>
      <c r="AD194" s="890"/>
      <c r="AE194" s="891"/>
      <c r="AF194" s="889" t="s">
        <v>24</v>
      </c>
      <c r="AG194" s="890"/>
      <c r="AH194" s="890"/>
      <c r="AI194" s="891"/>
      <c r="AJ194" s="889">
        <f>AJ191+AJ192+AJ193</f>
        <v>369166</v>
      </c>
      <c r="AK194" s="890"/>
      <c r="AL194" s="890"/>
      <c r="AM194" s="891"/>
      <c r="AN194" s="889" t="s">
        <v>24</v>
      </c>
      <c r="AO194" s="890"/>
      <c r="AP194" s="890"/>
      <c r="AQ194" s="890"/>
      <c r="AR194" s="891"/>
      <c r="AS194" s="889" t="s">
        <v>24</v>
      </c>
      <c r="AT194" s="890"/>
      <c r="AU194" s="890"/>
      <c r="AV194" s="891"/>
      <c r="AW194" s="889">
        <f>AW191+AW192+AW193</f>
        <v>369166</v>
      </c>
      <c r="AX194" s="890"/>
      <c r="AY194" s="890"/>
      <c r="AZ194" s="891"/>
      <c r="BA194" s="260"/>
      <c r="BB194" s="260">
        <f>(W194+W184+W174+AW82)</f>
        <v>34899923.535999998</v>
      </c>
      <c r="BC194" s="260">
        <f>AC39-BB194</f>
        <v>-0.335999995470047</v>
      </c>
      <c r="BD194" s="260"/>
      <c r="BE194" s="260"/>
      <c r="BF194" s="260"/>
    </row>
    <row r="195" spans="1:58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260"/>
      <c r="BB195" s="260"/>
      <c r="BC195" s="260"/>
      <c r="BD195" s="260"/>
      <c r="BE195" s="260"/>
      <c r="BF195" s="260"/>
    </row>
    <row r="196" spans="1:58" x14ac:dyDescent="0.25">
      <c r="A196" s="74"/>
      <c r="B196" s="973" t="s">
        <v>338</v>
      </c>
      <c r="C196" s="973"/>
      <c r="D196" s="973"/>
      <c r="E196" s="973"/>
      <c r="F196" s="973"/>
      <c r="G196" s="973"/>
      <c r="H196" s="973"/>
      <c r="I196" s="973"/>
      <c r="J196" s="973"/>
      <c r="K196" s="973"/>
      <c r="L196" s="973"/>
      <c r="M196" s="973"/>
      <c r="N196" s="973"/>
      <c r="O196" s="973"/>
      <c r="P196" s="973"/>
      <c r="Q196" s="973"/>
      <c r="R196" s="973"/>
      <c r="S196" s="973"/>
      <c r="T196" s="973"/>
      <c r="U196" s="973"/>
      <c r="V196" s="973"/>
      <c r="W196" s="973"/>
      <c r="X196" s="973"/>
      <c r="Y196" s="973"/>
      <c r="Z196" s="973"/>
      <c r="AA196" s="973"/>
      <c r="AB196" s="973"/>
      <c r="AC196" s="973"/>
      <c r="AD196" s="973"/>
      <c r="AE196" s="973"/>
      <c r="AF196" s="973"/>
      <c r="AG196" s="973"/>
      <c r="AH196" s="973"/>
      <c r="AI196" s="973"/>
      <c r="AJ196" s="973"/>
      <c r="AK196" s="973"/>
      <c r="AL196" s="973"/>
      <c r="AM196" s="973"/>
      <c r="AN196" s="973"/>
      <c r="AO196" s="973"/>
      <c r="AP196" s="973"/>
      <c r="AQ196" s="973"/>
      <c r="AR196" s="973"/>
      <c r="AS196" s="973"/>
      <c r="AT196" s="973"/>
      <c r="AU196" s="973"/>
      <c r="AV196" s="973"/>
      <c r="AW196" s="973"/>
      <c r="AX196" s="973"/>
      <c r="AY196" s="973"/>
      <c r="AZ196" s="973"/>
      <c r="BA196" s="260"/>
      <c r="BB196" s="260"/>
      <c r="BC196" s="260"/>
      <c r="BD196" s="260"/>
      <c r="BE196" s="260"/>
      <c r="BF196" s="260"/>
    </row>
    <row r="197" spans="1:58" ht="9" customHeight="1" x14ac:dyDescent="0.25">
      <c r="A197" s="74"/>
      <c r="B197" s="119"/>
      <c r="C197" s="119"/>
      <c r="D197" s="119"/>
      <c r="E197" s="119"/>
      <c r="F197" s="119"/>
      <c r="G197" s="119"/>
      <c r="H197" s="119"/>
      <c r="I197" s="119"/>
      <c r="J197" s="119"/>
      <c r="K197" s="119"/>
      <c r="L197" s="119"/>
      <c r="M197" s="119"/>
      <c r="N197" s="119"/>
      <c r="O197" s="119"/>
      <c r="P197" s="119"/>
      <c r="Q197" s="119"/>
      <c r="R197" s="119"/>
      <c r="S197" s="119"/>
      <c r="T197" s="119"/>
      <c r="U197" s="119"/>
      <c r="V197" s="119"/>
      <c r="W197" s="119"/>
      <c r="X197" s="119"/>
      <c r="Y197" s="119"/>
      <c r="Z197" s="119"/>
      <c r="AA197" s="119"/>
      <c r="AB197" s="119"/>
      <c r="AC197" s="119"/>
      <c r="AD197" s="119"/>
      <c r="AE197" s="119"/>
      <c r="AF197" s="119"/>
      <c r="AG197" s="119"/>
      <c r="AH197" s="119"/>
      <c r="AI197" s="119"/>
      <c r="AJ197" s="119"/>
      <c r="AK197" s="119"/>
      <c r="AL197" s="119"/>
      <c r="AM197" s="119"/>
      <c r="AN197" s="119"/>
      <c r="AO197" s="119"/>
      <c r="AP197" s="119"/>
      <c r="AQ197" s="119"/>
      <c r="AR197" s="119"/>
      <c r="AS197" s="119"/>
      <c r="AT197" s="119"/>
      <c r="AU197" s="119"/>
      <c r="AV197" s="119"/>
      <c r="AW197" s="119"/>
      <c r="AX197" s="119"/>
      <c r="AY197" s="119"/>
      <c r="AZ197" s="119"/>
      <c r="BA197" s="260"/>
      <c r="BB197" s="260"/>
      <c r="BC197" s="260"/>
      <c r="BD197" s="260"/>
      <c r="BE197" s="260"/>
      <c r="BF197" s="260"/>
    </row>
    <row r="198" spans="1:58" ht="36.75" customHeight="1" x14ac:dyDescent="0.25">
      <c r="A198" s="74"/>
      <c r="B198" s="870" t="s">
        <v>170</v>
      </c>
      <c r="C198" s="870"/>
      <c r="D198" s="870"/>
      <c r="E198" s="870"/>
      <c r="F198" s="870"/>
      <c r="G198" s="870"/>
      <c r="H198" s="870"/>
      <c r="I198" s="870"/>
      <c r="J198" s="870"/>
      <c r="K198" s="870"/>
      <c r="L198" s="895" t="s">
        <v>3</v>
      </c>
      <c r="M198" s="871"/>
      <c r="N198" s="865" t="s">
        <v>34</v>
      </c>
      <c r="O198" s="866"/>
      <c r="P198" s="866"/>
      <c r="Q198" s="866"/>
      <c r="R198" s="866"/>
      <c r="S198" s="866"/>
      <c r="T198" s="866"/>
      <c r="U198" s="866"/>
      <c r="V198" s="866"/>
      <c r="W198" s="866"/>
      <c r="X198" s="866"/>
      <c r="Y198" s="866"/>
      <c r="Z198" s="867"/>
      <c r="AA198" s="865" t="s">
        <v>65</v>
      </c>
      <c r="AB198" s="866"/>
      <c r="AC198" s="866"/>
      <c r="AD198" s="866"/>
      <c r="AE198" s="866"/>
      <c r="AF198" s="866"/>
      <c r="AG198" s="866"/>
      <c r="AH198" s="866"/>
      <c r="AI198" s="866"/>
      <c r="AJ198" s="866"/>
      <c r="AK198" s="866"/>
      <c r="AL198" s="866"/>
      <c r="AM198" s="867"/>
      <c r="AN198" s="865" t="s">
        <v>66</v>
      </c>
      <c r="AO198" s="866"/>
      <c r="AP198" s="866"/>
      <c r="AQ198" s="866"/>
      <c r="AR198" s="866"/>
      <c r="AS198" s="866"/>
      <c r="AT198" s="866"/>
      <c r="AU198" s="866"/>
      <c r="AV198" s="866"/>
      <c r="AW198" s="866"/>
      <c r="AX198" s="866"/>
      <c r="AY198" s="866"/>
      <c r="AZ198" s="866"/>
      <c r="BA198" s="260"/>
      <c r="BB198" s="260"/>
      <c r="BC198" s="260"/>
      <c r="BD198" s="260"/>
      <c r="BE198" s="260"/>
      <c r="BF198" s="260"/>
    </row>
    <row r="199" spans="1:58" ht="61.5" customHeight="1" x14ac:dyDescent="0.25">
      <c r="A199" s="74"/>
      <c r="B199" s="874"/>
      <c r="C199" s="874"/>
      <c r="D199" s="874"/>
      <c r="E199" s="874"/>
      <c r="F199" s="874"/>
      <c r="G199" s="874"/>
      <c r="H199" s="874"/>
      <c r="I199" s="874"/>
      <c r="J199" s="874"/>
      <c r="K199" s="874"/>
      <c r="L199" s="897"/>
      <c r="M199" s="875"/>
      <c r="N199" s="865" t="s">
        <v>299</v>
      </c>
      <c r="O199" s="866"/>
      <c r="P199" s="866"/>
      <c r="Q199" s="866"/>
      <c r="R199" s="867"/>
      <c r="S199" s="865" t="s">
        <v>217</v>
      </c>
      <c r="T199" s="866"/>
      <c r="U199" s="866"/>
      <c r="V199" s="867"/>
      <c r="W199" s="865" t="s">
        <v>213</v>
      </c>
      <c r="X199" s="866"/>
      <c r="Y199" s="866"/>
      <c r="Z199" s="867"/>
      <c r="AA199" s="865" t="s">
        <v>299</v>
      </c>
      <c r="AB199" s="866"/>
      <c r="AC199" s="866"/>
      <c r="AD199" s="866"/>
      <c r="AE199" s="867"/>
      <c r="AF199" s="865" t="s">
        <v>217</v>
      </c>
      <c r="AG199" s="866"/>
      <c r="AH199" s="866"/>
      <c r="AI199" s="867"/>
      <c r="AJ199" s="865" t="s">
        <v>213</v>
      </c>
      <c r="AK199" s="866"/>
      <c r="AL199" s="866"/>
      <c r="AM199" s="867"/>
      <c r="AN199" s="865" t="s">
        <v>299</v>
      </c>
      <c r="AO199" s="866"/>
      <c r="AP199" s="866"/>
      <c r="AQ199" s="866"/>
      <c r="AR199" s="867"/>
      <c r="AS199" s="865" t="s">
        <v>217</v>
      </c>
      <c r="AT199" s="866"/>
      <c r="AU199" s="866"/>
      <c r="AV199" s="867"/>
      <c r="AW199" s="865" t="s">
        <v>213</v>
      </c>
      <c r="AX199" s="866"/>
      <c r="AY199" s="866"/>
      <c r="AZ199" s="866"/>
      <c r="BA199" s="260"/>
      <c r="BB199" s="260"/>
      <c r="BC199" s="260"/>
      <c r="BD199" s="260"/>
      <c r="BE199" s="260"/>
      <c r="BF199" s="260"/>
    </row>
    <row r="200" spans="1:58" s="194" customFormat="1" ht="11.25" customHeight="1" thickBot="1" x14ac:dyDescent="0.25">
      <c r="A200" s="74"/>
      <c r="B200" s="958">
        <v>1</v>
      </c>
      <c r="C200" s="958"/>
      <c r="D200" s="958"/>
      <c r="E200" s="958"/>
      <c r="F200" s="958"/>
      <c r="G200" s="958"/>
      <c r="H200" s="958"/>
      <c r="I200" s="958"/>
      <c r="J200" s="958"/>
      <c r="K200" s="959"/>
      <c r="L200" s="960">
        <v>2</v>
      </c>
      <c r="M200" s="961"/>
      <c r="N200" s="962">
        <v>3</v>
      </c>
      <c r="O200" s="963"/>
      <c r="P200" s="963"/>
      <c r="Q200" s="963"/>
      <c r="R200" s="964"/>
      <c r="S200" s="962">
        <v>4</v>
      </c>
      <c r="T200" s="963"/>
      <c r="U200" s="963"/>
      <c r="V200" s="964"/>
      <c r="W200" s="965">
        <v>5</v>
      </c>
      <c r="X200" s="966"/>
      <c r="Y200" s="966"/>
      <c r="Z200" s="967"/>
      <c r="AA200" s="962">
        <v>6</v>
      </c>
      <c r="AB200" s="963"/>
      <c r="AC200" s="963"/>
      <c r="AD200" s="963"/>
      <c r="AE200" s="964"/>
      <c r="AF200" s="962">
        <v>7</v>
      </c>
      <c r="AG200" s="963"/>
      <c r="AH200" s="963"/>
      <c r="AI200" s="964"/>
      <c r="AJ200" s="962">
        <v>8</v>
      </c>
      <c r="AK200" s="963"/>
      <c r="AL200" s="963"/>
      <c r="AM200" s="964"/>
      <c r="AN200" s="965">
        <v>9</v>
      </c>
      <c r="AO200" s="966"/>
      <c r="AP200" s="966"/>
      <c r="AQ200" s="966"/>
      <c r="AR200" s="967"/>
      <c r="AS200" s="965">
        <v>10</v>
      </c>
      <c r="AT200" s="966"/>
      <c r="AU200" s="966"/>
      <c r="AV200" s="967"/>
      <c r="AW200" s="965">
        <v>11</v>
      </c>
      <c r="AX200" s="966"/>
      <c r="AY200" s="966"/>
      <c r="AZ200" s="966"/>
      <c r="BA200" s="260"/>
      <c r="BB200" s="260"/>
      <c r="BC200" s="260"/>
      <c r="BD200" s="260"/>
      <c r="BE200" s="260"/>
      <c r="BF200" s="260"/>
    </row>
    <row r="201" spans="1:58" ht="18" customHeight="1" x14ac:dyDescent="0.25">
      <c r="A201" s="74"/>
      <c r="B201" s="915"/>
      <c r="C201" s="915"/>
      <c r="D201" s="915"/>
      <c r="E201" s="915"/>
      <c r="F201" s="915"/>
      <c r="G201" s="915"/>
      <c r="H201" s="915"/>
      <c r="I201" s="915"/>
      <c r="J201" s="915"/>
      <c r="K201" s="916"/>
      <c r="L201" s="954" t="s">
        <v>21</v>
      </c>
      <c r="M201" s="955"/>
      <c r="N201" s="858"/>
      <c r="O201" s="859"/>
      <c r="P201" s="859"/>
      <c r="Q201" s="859"/>
      <c r="R201" s="860"/>
      <c r="S201" s="858"/>
      <c r="T201" s="859"/>
      <c r="U201" s="859"/>
      <c r="V201" s="860"/>
      <c r="W201" s="858"/>
      <c r="X201" s="859"/>
      <c r="Y201" s="859"/>
      <c r="Z201" s="860"/>
      <c r="AA201" s="858"/>
      <c r="AB201" s="859"/>
      <c r="AC201" s="859"/>
      <c r="AD201" s="859"/>
      <c r="AE201" s="860"/>
      <c r="AF201" s="858"/>
      <c r="AG201" s="859"/>
      <c r="AH201" s="859"/>
      <c r="AI201" s="860"/>
      <c r="AJ201" s="858"/>
      <c r="AK201" s="859"/>
      <c r="AL201" s="859"/>
      <c r="AM201" s="860"/>
      <c r="AN201" s="858"/>
      <c r="AO201" s="859"/>
      <c r="AP201" s="859"/>
      <c r="AQ201" s="859"/>
      <c r="AR201" s="860"/>
      <c r="AS201" s="858"/>
      <c r="AT201" s="859"/>
      <c r="AU201" s="859"/>
      <c r="AV201" s="860"/>
      <c r="AW201" s="858"/>
      <c r="AX201" s="859"/>
      <c r="AY201" s="859"/>
      <c r="AZ201" s="861"/>
      <c r="BA201" s="260"/>
      <c r="BB201" s="260"/>
      <c r="BC201" s="260"/>
      <c r="BD201" s="260"/>
      <c r="BE201" s="260"/>
      <c r="BF201" s="260"/>
    </row>
    <row r="202" spans="1:58" ht="18" customHeight="1" x14ac:dyDescent="0.25">
      <c r="A202" s="74"/>
      <c r="B202" s="915"/>
      <c r="C202" s="915"/>
      <c r="D202" s="915"/>
      <c r="E202" s="915"/>
      <c r="F202" s="915"/>
      <c r="G202" s="915"/>
      <c r="H202" s="915"/>
      <c r="I202" s="915"/>
      <c r="J202" s="915"/>
      <c r="K202" s="916"/>
      <c r="L202" s="917" t="s">
        <v>22</v>
      </c>
      <c r="M202" s="918"/>
      <c r="N202" s="865"/>
      <c r="O202" s="866"/>
      <c r="P202" s="866"/>
      <c r="Q202" s="866"/>
      <c r="R202" s="867"/>
      <c r="S202" s="865"/>
      <c r="T202" s="866"/>
      <c r="U202" s="866"/>
      <c r="V202" s="867"/>
      <c r="W202" s="865"/>
      <c r="X202" s="866"/>
      <c r="Y202" s="866"/>
      <c r="Z202" s="867"/>
      <c r="AA202" s="865"/>
      <c r="AB202" s="866"/>
      <c r="AC202" s="866"/>
      <c r="AD202" s="866"/>
      <c r="AE202" s="867"/>
      <c r="AF202" s="865"/>
      <c r="AG202" s="866"/>
      <c r="AH202" s="866"/>
      <c r="AI202" s="867"/>
      <c r="AJ202" s="865"/>
      <c r="AK202" s="866"/>
      <c r="AL202" s="866"/>
      <c r="AM202" s="867"/>
      <c r="AN202" s="865"/>
      <c r="AO202" s="866"/>
      <c r="AP202" s="866"/>
      <c r="AQ202" s="866"/>
      <c r="AR202" s="867"/>
      <c r="AS202" s="865"/>
      <c r="AT202" s="866"/>
      <c r="AU202" s="866"/>
      <c r="AV202" s="867"/>
      <c r="AW202" s="865"/>
      <c r="AX202" s="866"/>
      <c r="AY202" s="866"/>
      <c r="AZ202" s="868"/>
      <c r="BA202" s="260"/>
      <c r="BB202" s="260"/>
      <c r="BC202" s="260"/>
      <c r="BD202" s="260"/>
      <c r="BE202" s="260"/>
      <c r="BF202" s="260"/>
    </row>
    <row r="203" spans="1:58" ht="18" customHeight="1" x14ac:dyDescent="0.25">
      <c r="A203" s="74"/>
      <c r="B203" s="915"/>
      <c r="C203" s="915"/>
      <c r="D203" s="915"/>
      <c r="E203" s="915"/>
      <c r="F203" s="915"/>
      <c r="G203" s="915"/>
      <c r="H203" s="915"/>
      <c r="I203" s="915"/>
      <c r="J203" s="915"/>
      <c r="K203" s="916"/>
      <c r="L203" s="917"/>
      <c r="M203" s="918"/>
      <c r="N203" s="865"/>
      <c r="O203" s="866"/>
      <c r="P203" s="866"/>
      <c r="Q203" s="866"/>
      <c r="R203" s="867"/>
      <c r="S203" s="865"/>
      <c r="T203" s="866"/>
      <c r="U203" s="866"/>
      <c r="V203" s="867"/>
      <c r="W203" s="865"/>
      <c r="X203" s="866"/>
      <c r="Y203" s="866"/>
      <c r="Z203" s="867"/>
      <c r="AA203" s="865"/>
      <c r="AB203" s="866"/>
      <c r="AC203" s="866"/>
      <c r="AD203" s="866"/>
      <c r="AE203" s="867"/>
      <c r="AF203" s="865"/>
      <c r="AG203" s="866"/>
      <c r="AH203" s="866"/>
      <c r="AI203" s="867"/>
      <c r="AJ203" s="865"/>
      <c r="AK203" s="866"/>
      <c r="AL203" s="866"/>
      <c r="AM203" s="867"/>
      <c r="AN203" s="865"/>
      <c r="AO203" s="866"/>
      <c r="AP203" s="866"/>
      <c r="AQ203" s="866"/>
      <c r="AR203" s="867"/>
      <c r="AS203" s="865"/>
      <c r="AT203" s="866"/>
      <c r="AU203" s="866"/>
      <c r="AV203" s="867"/>
      <c r="AW203" s="865"/>
      <c r="AX203" s="866"/>
      <c r="AY203" s="866"/>
      <c r="AZ203" s="868"/>
      <c r="BA203" s="260"/>
      <c r="BB203" s="260"/>
      <c r="BC203" s="260"/>
      <c r="BD203" s="260"/>
      <c r="BE203" s="260"/>
      <c r="BF203" s="260"/>
    </row>
    <row r="204" spans="1:58" ht="18" customHeight="1" thickBot="1" x14ac:dyDescent="0.3">
      <c r="A204" s="74"/>
      <c r="B204" s="911" t="s">
        <v>756</v>
      </c>
      <c r="C204" s="911"/>
      <c r="D204" s="911"/>
      <c r="E204" s="911"/>
      <c r="F204" s="911"/>
      <c r="G204" s="911"/>
      <c r="H204" s="911"/>
      <c r="I204" s="911"/>
      <c r="J204" s="911"/>
      <c r="K204" s="912"/>
      <c r="L204" s="913">
        <v>9000</v>
      </c>
      <c r="M204" s="914"/>
      <c r="N204" s="889" t="s">
        <v>24</v>
      </c>
      <c r="O204" s="890"/>
      <c r="P204" s="890"/>
      <c r="Q204" s="890"/>
      <c r="R204" s="891"/>
      <c r="S204" s="889" t="s">
        <v>24</v>
      </c>
      <c r="T204" s="890"/>
      <c r="U204" s="890"/>
      <c r="V204" s="891"/>
      <c r="W204" s="889"/>
      <c r="X204" s="890"/>
      <c r="Y204" s="890"/>
      <c r="Z204" s="891"/>
      <c r="AA204" s="889" t="s">
        <v>24</v>
      </c>
      <c r="AB204" s="890"/>
      <c r="AC204" s="890"/>
      <c r="AD204" s="890"/>
      <c r="AE204" s="891"/>
      <c r="AF204" s="889" t="s">
        <v>24</v>
      </c>
      <c r="AG204" s="890"/>
      <c r="AH204" s="890"/>
      <c r="AI204" s="891"/>
      <c r="AJ204" s="889"/>
      <c r="AK204" s="890"/>
      <c r="AL204" s="890"/>
      <c r="AM204" s="891"/>
      <c r="AN204" s="889" t="s">
        <v>24</v>
      </c>
      <c r="AO204" s="890"/>
      <c r="AP204" s="890"/>
      <c r="AQ204" s="890"/>
      <c r="AR204" s="891"/>
      <c r="AS204" s="889" t="s">
        <v>24</v>
      </c>
      <c r="AT204" s="890"/>
      <c r="AU204" s="890"/>
      <c r="AV204" s="891"/>
      <c r="AW204" s="850"/>
      <c r="AX204" s="851"/>
      <c r="AY204" s="851"/>
      <c r="AZ204" s="853"/>
      <c r="BA204" s="260"/>
      <c r="BB204" s="260"/>
      <c r="BC204" s="260"/>
      <c r="BD204" s="260"/>
      <c r="BE204" s="260"/>
      <c r="BF204" s="260"/>
    </row>
    <row r="205" spans="1:58" x14ac:dyDescent="0.25">
      <c r="A205" s="74"/>
      <c r="B205" s="263"/>
      <c r="C205" s="263"/>
      <c r="D205" s="263"/>
      <c r="E205" s="263"/>
      <c r="F205" s="263"/>
      <c r="G205" s="263"/>
      <c r="H205" s="263"/>
      <c r="I205" s="263"/>
      <c r="J205" s="263"/>
      <c r="K205" s="263"/>
      <c r="L205" s="183"/>
      <c r="M205" s="183"/>
      <c r="N205" s="262"/>
      <c r="O205" s="262"/>
      <c r="P205" s="262"/>
      <c r="Q205" s="262"/>
      <c r="R205" s="262"/>
      <c r="S205" s="262"/>
      <c r="T205" s="262"/>
      <c r="U205" s="262"/>
      <c r="V205" s="262"/>
      <c r="W205" s="262"/>
      <c r="X205" s="262"/>
      <c r="Y205" s="262"/>
      <c r="Z205" s="262"/>
      <c r="AA205" s="262"/>
      <c r="AB205" s="262"/>
      <c r="AC205" s="262"/>
      <c r="AD205" s="262"/>
      <c r="AE205" s="262"/>
      <c r="AF205" s="262"/>
      <c r="AG205" s="262"/>
      <c r="AH205" s="262"/>
      <c r="AI205" s="262"/>
      <c r="AJ205" s="262"/>
      <c r="AK205" s="262"/>
      <c r="AL205" s="262"/>
      <c r="AM205" s="262"/>
      <c r="AN205" s="262"/>
      <c r="AO205" s="262"/>
      <c r="AP205" s="262"/>
      <c r="AQ205" s="262"/>
      <c r="AR205" s="262"/>
      <c r="AS205" s="262"/>
      <c r="AT205" s="262"/>
      <c r="AU205" s="262"/>
      <c r="AV205" s="262"/>
      <c r="AW205" s="261"/>
      <c r="AX205" s="261"/>
      <c r="AY205" s="261"/>
      <c r="AZ205" s="261"/>
      <c r="BA205" s="260"/>
      <c r="BB205" s="260"/>
      <c r="BC205" s="260"/>
      <c r="BD205" s="260"/>
      <c r="BE205" s="260"/>
      <c r="BF205" s="260"/>
    </row>
    <row r="206" spans="1:58" ht="18.75" customHeight="1" x14ac:dyDescent="0.25">
      <c r="A206" s="74"/>
      <c r="B206" s="973" t="s">
        <v>339</v>
      </c>
      <c r="C206" s="973"/>
      <c r="D206" s="973"/>
      <c r="E206" s="973"/>
      <c r="F206" s="973"/>
      <c r="G206" s="973"/>
      <c r="H206" s="973"/>
      <c r="I206" s="973"/>
      <c r="J206" s="973"/>
      <c r="K206" s="973"/>
      <c r="L206" s="973"/>
      <c r="M206" s="973"/>
      <c r="N206" s="973"/>
      <c r="O206" s="973"/>
      <c r="P206" s="973"/>
      <c r="Q206" s="973"/>
      <c r="R206" s="973"/>
      <c r="S206" s="973"/>
      <c r="T206" s="973"/>
      <c r="U206" s="973"/>
      <c r="V206" s="973"/>
      <c r="W206" s="973"/>
      <c r="X206" s="973"/>
      <c r="Y206" s="973"/>
      <c r="Z206" s="973"/>
      <c r="AA206" s="973"/>
      <c r="AB206" s="973"/>
      <c r="AC206" s="973"/>
      <c r="AD206" s="973"/>
      <c r="AE206" s="973"/>
      <c r="AF206" s="973"/>
      <c r="AG206" s="973"/>
      <c r="AH206" s="973"/>
      <c r="AI206" s="973"/>
      <c r="AJ206" s="973"/>
      <c r="AK206" s="973"/>
      <c r="AL206" s="973"/>
      <c r="AM206" s="973"/>
      <c r="AN206" s="973"/>
      <c r="AO206" s="973"/>
      <c r="AP206" s="973"/>
      <c r="AQ206" s="973"/>
      <c r="AR206" s="973"/>
      <c r="AS206" s="973"/>
      <c r="AT206" s="973"/>
      <c r="AU206" s="973"/>
      <c r="AV206" s="973"/>
      <c r="AW206" s="973"/>
      <c r="AX206" s="973"/>
      <c r="AY206" s="973"/>
      <c r="AZ206" s="973"/>
      <c r="BA206" s="260"/>
      <c r="BB206" s="260"/>
      <c r="BC206" s="260"/>
      <c r="BD206" s="260"/>
      <c r="BE206" s="260"/>
      <c r="BF206" s="260"/>
    </row>
    <row r="207" spans="1:58" ht="9.75" customHeight="1" x14ac:dyDescent="0.25">
      <c r="A207" s="74"/>
      <c r="B207" s="119"/>
      <c r="C207" s="119"/>
      <c r="D207" s="119"/>
      <c r="E207" s="119"/>
      <c r="F207" s="119"/>
      <c r="G207" s="119"/>
      <c r="H207" s="119"/>
      <c r="I207" s="119"/>
      <c r="J207" s="119"/>
      <c r="K207" s="119"/>
      <c r="L207" s="119"/>
      <c r="M207" s="119"/>
      <c r="N207" s="119"/>
      <c r="O207" s="119"/>
      <c r="P207" s="119"/>
      <c r="Q207" s="119"/>
      <c r="R207" s="119"/>
      <c r="S207" s="119"/>
      <c r="T207" s="119"/>
      <c r="U207" s="119"/>
      <c r="V207" s="119"/>
      <c r="W207" s="119"/>
      <c r="X207" s="119"/>
      <c r="Y207" s="119"/>
      <c r="Z207" s="119"/>
      <c r="AA207" s="119"/>
      <c r="AB207" s="119"/>
      <c r="AC207" s="119"/>
      <c r="AD207" s="119"/>
      <c r="AE207" s="119"/>
      <c r="AF207" s="119"/>
      <c r="AG207" s="119"/>
      <c r="AH207" s="119"/>
      <c r="AI207" s="119"/>
      <c r="AJ207" s="119"/>
      <c r="AK207" s="119"/>
      <c r="AL207" s="119"/>
      <c r="AM207" s="119"/>
      <c r="AN207" s="119"/>
      <c r="AO207" s="119"/>
      <c r="AP207" s="119"/>
      <c r="AQ207" s="119"/>
      <c r="AR207" s="119"/>
      <c r="AS207" s="119"/>
      <c r="AT207" s="119"/>
      <c r="AU207" s="119"/>
      <c r="AV207" s="119"/>
      <c r="AW207" s="119"/>
      <c r="AX207" s="119"/>
      <c r="AY207" s="119"/>
      <c r="AZ207" s="119"/>
      <c r="BA207" s="260"/>
      <c r="BB207" s="260"/>
      <c r="BC207" s="260"/>
      <c r="BD207" s="260"/>
      <c r="BE207" s="260"/>
      <c r="BF207" s="260"/>
    </row>
    <row r="208" spans="1:58" ht="33" customHeight="1" x14ac:dyDescent="0.25">
      <c r="A208" s="74"/>
      <c r="B208" s="870" t="s">
        <v>170</v>
      </c>
      <c r="C208" s="870"/>
      <c r="D208" s="870"/>
      <c r="E208" s="870"/>
      <c r="F208" s="870"/>
      <c r="G208" s="870"/>
      <c r="H208" s="870"/>
      <c r="I208" s="870"/>
      <c r="J208" s="870"/>
      <c r="K208" s="870"/>
      <c r="L208" s="895" t="s">
        <v>3</v>
      </c>
      <c r="M208" s="871"/>
      <c r="N208" s="865" t="s">
        <v>34</v>
      </c>
      <c r="O208" s="866"/>
      <c r="P208" s="866"/>
      <c r="Q208" s="866"/>
      <c r="R208" s="866"/>
      <c r="S208" s="866"/>
      <c r="T208" s="866"/>
      <c r="U208" s="866"/>
      <c r="V208" s="866"/>
      <c r="W208" s="866"/>
      <c r="X208" s="866"/>
      <c r="Y208" s="866"/>
      <c r="Z208" s="867"/>
      <c r="AA208" s="865" t="s">
        <v>65</v>
      </c>
      <c r="AB208" s="866"/>
      <c r="AC208" s="866"/>
      <c r="AD208" s="866"/>
      <c r="AE208" s="866"/>
      <c r="AF208" s="866"/>
      <c r="AG208" s="866"/>
      <c r="AH208" s="866"/>
      <c r="AI208" s="866"/>
      <c r="AJ208" s="866"/>
      <c r="AK208" s="866"/>
      <c r="AL208" s="866"/>
      <c r="AM208" s="867"/>
      <c r="AN208" s="865" t="s">
        <v>66</v>
      </c>
      <c r="AO208" s="866"/>
      <c r="AP208" s="866"/>
      <c r="AQ208" s="866"/>
      <c r="AR208" s="866"/>
      <c r="AS208" s="866"/>
      <c r="AT208" s="866"/>
      <c r="AU208" s="866"/>
      <c r="AV208" s="866"/>
      <c r="AW208" s="866"/>
      <c r="AX208" s="866"/>
      <c r="AY208" s="866"/>
      <c r="AZ208" s="866"/>
      <c r="BA208" s="260"/>
      <c r="BB208" s="260"/>
      <c r="BC208" s="260"/>
      <c r="BD208" s="260"/>
      <c r="BE208" s="260"/>
      <c r="BF208" s="260"/>
    </row>
    <row r="209" spans="1:58" ht="60.75" customHeight="1" x14ac:dyDescent="0.25">
      <c r="A209" s="74"/>
      <c r="B209" s="874"/>
      <c r="C209" s="874"/>
      <c r="D209" s="874"/>
      <c r="E209" s="874"/>
      <c r="F209" s="874"/>
      <c r="G209" s="874"/>
      <c r="H209" s="874"/>
      <c r="I209" s="874"/>
      <c r="J209" s="874"/>
      <c r="K209" s="874"/>
      <c r="L209" s="897"/>
      <c r="M209" s="875"/>
      <c r="N209" s="865" t="s">
        <v>299</v>
      </c>
      <c r="O209" s="866"/>
      <c r="P209" s="866"/>
      <c r="Q209" s="866"/>
      <c r="R209" s="867"/>
      <c r="S209" s="865" t="s">
        <v>217</v>
      </c>
      <c r="T209" s="866"/>
      <c r="U209" s="866"/>
      <c r="V209" s="867"/>
      <c r="W209" s="865" t="s">
        <v>213</v>
      </c>
      <c r="X209" s="866"/>
      <c r="Y209" s="866"/>
      <c r="Z209" s="867"/>
      <c r="AA209" s="865" t="s">
        <v>299</v>
      </c>
      <c r="AB209" s="866"/>
      <c r="AC209" s="866"/>
      <c r="AD209" s="866"/>
      <c r="AE209" s="867"/>
      <c r="AF209" s="865" t="s">
        <v>217</v>
      </c>
      <c r="AG209" s="866"/>
      <c r="AH209" s="866"/>
      <c r="AI209" s="867"/>
      <c r="AJ209" s="865" t="s">
        <v>213</v>
      </c>
      <c r="AK209" s="866"/>
      <c r="AL209" s="866"/>
      <c r="AM209" s="867"/>
      <c r="AN209" s="865" t="s">
        <v>299</v>
      </c>
      <c r="AO209" s="866"/>
      <c r="AP209" s="866"/>
      <c r="AQ209" s="866"/>
      <c r="AR209" s="867"/>
      <c r="AS209" s="865" t="s">
        <v>217</v>
      </c>
      <c r="AT209" s="866"/>
      <c r="AU209" s="866"/>
      <c r="AV209" s="867"/>
      <c r="AW209" s="865" t="s">
        <v>213</v>
      </c>
      <c r="AX209" s="866"/>
      <c r="AY209" s="866"/>
      <c r="AZ209" s="866"/>
      <c r="BA209" s="260"/>
      <c r="BB209" s="260"/>
      <c r="BC209" s="260"/>
      <c r="BD209" s="260"/>
      <c r="BE209" s="260"/>
      <c r="BF209" s="260"/>
    </row>
    <row r="210" spans="1:58" s="194" customFormat="1" ht="11.25" customHeight="1" thickBot="1" x14ac:dyDescent="0.25">
      <c r="A210" s="74"/>
      <c r="B210" s="958">
        <v>1</v>
      </c>
      <c r="C210" s="958"/>
      <c r="D210" s="958"/>
      <c r="E210" s="958"/>
      <c r="F210" s="958"/>
      <c r="G210" s="958"/>
      <c r="H210" s="958"/>
      <c r="I210" s="958"/>
      <c r="J210" s="958"/>
      <c r="K210" s="959"/>
      <c r="L210" s="960">
        <v>2</v>
      </c>
      <c r="M210" s="961"/>
      <c r="N210" s="962">
        <v>3</v>
      </c>
      <c r="O210" s="963"/>
      <c r="P210" s="963"/>
      <c r="Q210" s="963"/>
      <c r="R210" s="964"/>
      <c r="S210" s="962">
        <v>4</v>
      </c>
      <c r="T210" s="963"/>
      <c r="U210" s="963"/>
      <c r="V210" s="964"/>
      <c r="W210" s="965">
        <v>5</v>
      </c>
      <c r="X210" s="966"/>
      <c r="Y210" s="966"/>
      <c r="Z210" s="967"/>
      <c r="AA210" s="962">
        <v>6</v>
      </c>
      <c r="AB210" s="963"/>
      <c r="AC210" s="963"/>
      <c r="AD210" s="963"/>
      <c r="AE210" s="964"/>
      <c r="AF210" s="962">
        <v>7</v>
      </c>
      <c r="AG210" s="963"/>
      <c r="AH210" s="963"/>
      <c r="AI210" s="964"/>
      <c r="AJ210" s="962">
        <v>8</v>
      </c>
      <c r="AK210" s="963"/>
      <c r="AL210" s="963"/>
      <c r="AM210" s="964"/>
      <c r="AN210" s="965">
        <v>9</v>
      </c>
      <c r="AO210" s="966"/>
      <c r="AP210" s="966"/>
      <c r="AQ210" s="966"/>
      <c r="AR210" s="967"/>
      <c r="AS210" s="965">
        <v>10</v>
      </c>
      <c r="AT210" s="966"/>
      <c r="AU210" s="966"/>
      <c r="AV210" s="967"/>
      <c r="AW210" s="965">
        <v>11</v>
      </c>
      <c r="AX210" s="966"/>
      <c r="AY210" s="966"/>
      <c r="AZ210" s="966"/>
      <c r="BA210" s="260"/>
      <c r="BB210" s="260"/>
      <c r="BC210" s="260"/>
      <c r="BD210" s="260"/>
      <c r="BE210" s="260"/>
      <c r="BF210" s="260"/>
    </row>
    <row r="211" spans="1:58" ht="18" customHeight="1" x14ac:dyDescent="0.25">
      <c r="A211" s="74"/>
      <c r="B211" s="915"/>
      <c r="C211" s="915"/>
      <c r="D211" s="915"/>
      <c r="E211" s="915"/>
      <c r="F211" s="915"/>
      <c r="G211" s="915"/>
      <c r="H211" s="915"/>
      <c r="I211" s="915"/>
      <c r="J211" s="915"/>
      <c r="K211" s="916"/>
      <c r="L211" s="954" t="s">
        <v>21</v>
      </c>
      <c r="M211" s="955"/>
      <c r="N211" s="858"/>
      <c r="O211" s="859"/>
      <c r="P211" s="859"/>
      <c r="Q211" s="859"/>
      <c r="R211" s="860"/>
      <c r="S211" s="858"/>
      <c r="T211" s="859"/>
      <c r="U211" s="859"/>
      <c r="V211" s="860"/>
      <c r="W211" s="858"/>
      <c r="X211" s="859"/>
      <c r="Y211" s="859"/>
      <c r="Z211" s="860"/>
      <c r="AA211" s="858"/>
      <c r="AB211" s="859"/>
      <c r="AC211" s="859"/>
      <c r="AD211" s="859"/>
      <c r="AE211" s="860"/>
      <c r="AF211" s="858"/>
      <c r="AG211" s="859"/>
      <c r="AH211" s="859"/>
      <c r="AI211" s="860"/>
      <c r="AJ211" s="858"/>
      <c r="AK211" s="859"/>
      <c r="AL211" s="859"/>
      <c r="AM211" s="860"/>
      <c r="AN211" s="858"/>
      <c r="AO211" s="859"/>
      <c r="AP211" s="859"/>
      <c r="AQ211" s="859"/>
      <c r="AR211" s="860"/>
      <c r="AS211" s="858"/>
      <c r="AT211" s="859"/>
      <c r="AU211" s="859"/>
      <c r="AV211" s="860"/>
      <c r="AW211" s="858"/>
      <c r="AX211" s="859"/>
      <c r="AY211" s="859"/>
      <c r="AZ211" s="861"/>
      <c r="BA211" s="260"/>
      <c r="BB211" s="260"/>
      <c r="BC211" s="260"/>
      <c r="BD211" s="260"/>
      <c r="BE211" s="260"/>
      <c r="BF211" s="260"/>
    </row>
    <row r="212" spans="1:58" ht="18" customHeight="1" x14ac:dyDescent="0.25">
      <c r="A212" s="74"/>
      <c r="B212" s="915"/>
      <c r="C212" s="915"/>
      <c r="D212" s="915"/>
      <c r="E212" s="915"/>
      <c r="F212" s="915"/>
      <c r="G212" s="915"/>
      <c r="H212" s="915"/>
      <c r="I212" s="915"/>
      <c r="J212" s="915"/>
      <c r="K212" s="916"/>
      <c r="L212" s="917" t="s">
        <v>22</v>
      </c>
      <c r="M212" s="918"/>
      <c r="N212" s="865"/>
      <c r="O212" s="866"/>
      <c r="P212" s="866"/>
      <c r="Q212" s="866"/>
      <c r="R212" s="867"/>
      <c r="S212" s="865"/>
      <c r="T212" s="866"/>
      <c r="U212" s="866"/>
      <c r="V212" s="867"/>
      <c r="W212" s="865"/>
      <c r="X212" s="866"/>
      <c r="Y212" s="866"/>
      <c r="Z212" s="867"/>
      <c r="AA212" s="865"/>
      <c r="AB212" s="866"/>
      <c r="AC212" s="866"/>
      <c r="AD212" s="866"/>
      <c r="AE212" s="867"/>
      <c r="AF212" s="865"/>
      <c r="AG212" s="866"/>
      <c r="AH212" s="866"/>
      <c r="AI212" s="867"/>
      <c r="AJ212" s="865"/>
      <c r="AK212" s="866"/>
      <c r="AL212" s="866"/>
      <c r="AM212" s="867"/>
      <c r="AN212" s="865"/>
      <c r="AO212" s="866"/>
      <c r="AP212" s="866"/>
      <c r="AQ212" s="866"/>
      <c r="AR212" s="867"/>
      <c r="AS212" s="865"/>
      <c r="AT212" s="866"/>
      <c r="AU212" s="866"/>
      <c r="AV212" s="867"/>
      <c r="AW212" s="865"/>
      <c r="AX212" s="866"/>
      <c r="AY212" s="866"/>
      <c r="AZ212" s="868"/>
      <c r="BA212" s="260"/>
      <c r="BB212" s="260"/>
      <c r="BC212" s="260"/>
      <c r="BD212" s="260"/>
      <c r="BE212" s="260"/>
      <c r="BF212" s="260"/>
    </row>
    <row r="213" spans="1:58" ht="18" customHeight="1" x14ac:dyDescent="0.25">
      <c r="A213" s="74"/>
      <c r="B213" s="915"/>
      <c r="C213" s="915"/>
      <c r="D213" s="915"/>
      <c r="E213" s="915"/>
      <c r="F213" s="915"/>
      <c r="G213" s="915"/>
      <c r="H213" s="915"/>
      <c r="I213" s="915"/>
      <c r="J213" s="915"/>
      <c r="K213" s="916"/>
      <c r="L213" s="917"/>
      <c r="M213" s="918"/>
      <c r="N213" s="865"/>
      <c r="O213" s="866"/>
      <c r="P213" s="866"/>
      <c r="Q213" s="866"/>
      <c r="R213" s="867"/>
      <c r="S213" s="865"/>
      <c r="T213" s="866"/>
      <c r="U213" s="866"/>
      <c r="V213" s="867"/>
      <c r="W213" s="865"/>
      <c r="X213" s="866"/>
      <c r="Y213" s="866"/>
      <c r="Z213" s="867"/>
      <c r="AA213" s="865"/>
      <c r="AB213" s="866"/>
      <c r="AC213" s="866"/>
      <c r="AD213" s="866"/>
      <c r="AE213" s="867"/>
      <c r="AF213" s="865"/>
      <c r="AG213" s="866"/>
      <c r="AH213" s="866"/>
      <c r="AI213" s="867"/>
      <c r="AJ213" s="865"/>
      <c r="AK213" s="866"/>
      <c r="AL213" s="866"/>
      <c r="AM213" s="867"/>
      <c r="AN213" s="865"/>
      <c r="AO213" s="866"/>
      <c r="AP213" s="866"/>
      <c r="AQ213" s="866"/>
      <c r="AR213" s="867"/>
      <c r="AS213" s="865"/>
      <c r="AT213" s="866"/>
      <c r="AU213" s="866"/>
      <c r="AV213" s="867"/>
      <c r="AW213" s="865"/>
      <c r="AX213" s="866"/>
      <c r="AY213" s="866"/>
      <c r="AZ213" s="868"/>
      <c r="BA213" s="260"/>
      <c r="BB213" s="260"/>
      <c r="BC213" s="260"/>
      <c r="BD213" s="260"/>
      <c r="BE213" s="260"/>
      <c r="BF213" s="260"/>
    </row>
    <row r="214" spans="1:58" ht="18" customHeight="1" thickBot="1" x14ac:dyDescent="0.3">
      <c r="A214" s="74"/>
      <c r="B214" s="911" t="s">
        <v>756</v>
      </c>
      <c r="C214" s="911"/>
      <c r="D214" s="911"/>
      <c r="E214" s="911"/>
      <c r="F214" s="911"/>
      <c r="G214" s="911"/>
      <c r="H214" s="911"/>
      <c r="I214" s="911"/>
      <c r="J214" s="911"/>
      <c r="K214" s="912"/>
      <c r="L214" s="913">
        <v>9000</v>
      </c>
      <c r="M214" s="914"/>
      <c r="N214" s="889" t="s">
        <v>24</v>
      </c>
      <c r="O214" s="890"/>
      <c r="P214" s="890"/>
      <c r="Q214" s="890"/>
      <c r="R214" s="891"/>
      <c r="S214" s="889" t="s">
        <v>24</v>
      </c>
      <c r="T214" s="890"/>
      <c r="U214" s="890"/>
      <c r="V214" s="891"/>
      <c r="W214" s="889"/>
      <c r="X214" s="890"/>
      <c r="Y214" s="890"/>
      <c r="Z214" s="891"/>
      <c r="AA214" s="889" t="s">
        <v>24</v>
      </c>
      <c r="AB214" s="890"/>
      <c r="AC214" s="890"/>
      <c r="AD214" s="890"/>
      <c r="AE214" s="891"/>
      <c r="AF214" s="889" t="s">
        <v>24</v>
      </c>
      <c r="AG214" s="890"/>
      <c r="AH214" s="890"/>
      <c r="AI214" s="891"/>
      <c r="AJ214" s="889"/>
      <c r="AK214" s="890"/>
      <c r="AL214" s="890"/>
      <c r="AM214" s="891"/>
      <c r="AN214" s="889" t="s">
        <v>24</v>
      </c>
      <c r="AO214" s="890"/>
      <c r="AP214" s="890"/>
      <c r="AQ214" s="890"/>
      <c r="AR214" s="891"/>
      <c r="AS214" s="889" t="s">
        <v>24</v>
      </c>
      <c r="AT214" s="890"/>
      <c r="AU214" s="890"/>
      <c r="AV214" s="891"/>
      <c r="AW214" s="850"/>
      <c r="AX214" s="851"/>
      <c r="AY214" s="851"/>
      <c r="AZ214" s="853"/>
      <c r="BA214" s="260"/>
      <c r="BB214" s="260"/>
      <c r="BC214" s="260"/>
      <c r="BD214" s="260"/>
      <c r="BE214" s="260"/>
      <c r="BF214" s="260"/>
    </row>
    <row r="215" spans="1:58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260"/>
      <c r="BB215" s="260"/>
      <c r="BC215" s="260"/>
      <c r="BD215" s="260"/>
      <c r="BE215" s="260"/>
      <c r="BF215" s="260"/>
    </row>
    <row r="216" spans="1:58" x14ac:dyDescent="0.25">
      <c r="A216" s="74"/>
      <c r="B216" s="869" t="s">
        <v>672</v>
      </c>
      <c r="C216" s="869"/>
      <c r="D216" s="869"/>
      <c r="E216" s="869"/>
      <c r="F216" s="869"/>
      <c r="G216" s="869"/>
      <c r="H216" s="869"/>
      <c r="I216" s="869"/>
      <c r="J216" s="869"/>
      <c r="K216" s="869"/>
      <c r="L216" s="869"/>
      <c r="M216" s="869"/>
      <c r="N216" s="869"/>
      <c r="O216" s="869"/>
      <c r="P216" s="869"/>
      <c r="Q216" s="869"/>
      <c r="R216" s="869"/>
      <c r="S216" s="869"/>
      <c r="T216" s="869"/>
      <c r="U216" s="869"/>
      <c r="V216" s="869"/>
      <c r="W216" s="869"/>
      <c r="X216" s="869"/>
      <c r="Y216" s="869"/>
      <c r="Z216" s="869"/>
      <c r="AA216" s="869"/>
      <c r="AB216" s="869"/>
      <c r="AC216" s="869"/>
      <c r="AD216" s="869"/>
      <c r="AE216" s="869"/>
      <c r="AF216" s="869"/>
      <c r="AG216" s="869"/>
      <c r="AH216" s="869"/>
      <c r="AI216" s="869"/>
      <c r="AJ216" s="869"/>
      <c r="AK216" s="869"/>
      <c r="AL216" s="869"/>
      <c r="AM216" s="869"/>
      <c r="AN216" s="869"/>
      <c r="AO216" s="869"/>
      <c r="AP216" s="869"/>
      <c r="AQ216" s="869"/>
      <c r="AR216" s="869"/>
      <c r="AS216" s="869"/>
      <c r="AT216" s="869"/>
      <c r="AU216" s="869"/>
      <c r="AV216" s="869"/>
      <c r="AW216" s="869"/>
      <c r="AX216" s="869"/>
      <c r="AY216" s="869"/>
      <c r="AZ216" s="869"/>
      <c r="BA216" s="260"/>
      <c r="BB216" s="260"/>
      <c r="BC216" s="260"/>
      <c r="BD216" s="260"/>
      <c r="BE216" s="260"/>
      <c r="BF216" s="260"/>
    </row>
    <row r="217" spans="1:58" ht="12.75" customHeight="1" x14ac:dyDescent="0.25">
      <c r="A217" s="74"/>
      <c r="B217" s="282"/>
      <c r="C217" s="282"/>
      <c r="D217" s="282"/>
      <c r="E217" s="282"/>
      <c r="F217" s="282"/>
      <c r="G217" s="282"/>
      <c r="H217" s="282"/>
      <c r="I217" s="282"/>
      <c r="J217" s="282"/>
      <c r="K217" s="282"/>
      <c r="L217" s="282"/>
      <c r="M217" s="282"/>
      <c r="N217" s="282"/>
      <c r="O217" s="282"/>
      <c r="P217" s="282"/>
      <c r="Q217" s="282"/>
      <c r="R217" s="282"/>
      <c r="S217" s="282"/>
      <c r="T217" s="282"/>
      <c r="U217" s="282"/>
      <c r="V217" s="282"/>
      <c r="W217" s="282"/>
      <c r="X217" s="282"/>
      <c r="Y217" s="282"/>
      <c r="Z217" s="282"/>
      <c r="AA217" s="282"/>
      <c r="AB217" s="282"/>
      <c r="AC217" s="282"/>
      <c r="AD217" s="282"/>
      <c r="AE217" s="282"/>
      <c r="AF217" s="282"/>
      <c r="AG217" s="282"/>
      <c r="AH217" s="282"/>
      <c r="AI217" s="282"/>
      <c r="AJ217" s="282"/>
      <c r="AK217" s="282"/>
      <c r="AL217" s="282"/>
      <c r="AM217" s="282"/>
      <c r="AN217" s="282"/>
      <c r="AO217" s="282"/>
      <c r="AP217" s="282"/>
      <c r="AQ217" s="282"/>
      <c r="AR217" s="282"/>
      <c r="AS217" s="282"/>
      <c r="AT217" s="282"/>
      <c r="AU217" s="282"/>
      <c r="AV217" s="282"/>
      <c r="AW217" s="282"/>
      <c r="AX217" s="282"/>
      <c r="AY217" s="282"/>
      <c r="AZ217" s="282"/>
      <c r="BA217" s="260"/>
      <c r="BB217" s="260"/>
      <c r="BC217" s="260"/>
      <c r="BD217" s="260"/>
      <c r="BE217" s="260"/>
      <c r="BF217" s="260"/>
    </row>
    <row r="218" spans="1:58" ht="19.5" customHeight="1" x14ac:dyDescent="0.25">
      <c r="A218" s="74"/>
      <c r="B218" s="867" t="s">
        <v>2</v>
      </c>
      <c r="C218" s="892"/>
      <c r="D218" s="892"/>
      <c r="E218" s="892"/>
      <c r="F218" s="892"/>
      <c r="G218" s="892"/>
      <c r="H218" s="892"/>
      <c r="I218" s="892"/>
      <c r="J218" s="892"/>
      <c r="K218" s="892"/>
      <c r="L218" s="892"/>
      <c r="M218" s="892"/>
      <c r="N218" s="892"/>
      <c r="O218" s="892"/>
      <c r="P218" s="892"/>
      <c r="Q218" s="892"/>
      <c r="R218" s="892"/>
      <c r="S218" s="892"/>
      <c r="T218" s="892"/>
      <c r="U218" s="892"/>
      <c r="V218" s="892"/>
      <c r="W218" s="895" t="s">
        <v>502</v>
      </c>
      <c r="X218" s="870"/>
      <c r="Y218" s="871"/>
      <c r="Z218" s="870" t="s">
        <v>33</v>
      </c>
      <c r="AA218" s="870"/>
      <c r="AB218" s="871"/>
      <c r="AC218" s="865" t="s">
        <v>99</v>
      </c>
      <c r="AD218" s="866"/>
      <c r="AE218" s="866"/>
      <c r="AF218" s="866"/>
      <c r="AG218" s="866"/>
      <c r="AH218" s="866"/>
      <c r="AI218" s="866"/>
      <c r="AJ218" s="866"/>
      <c r="AK218" s="866"/>
      <c r="AL218" s="866"/>
      <c r="AM218" s="866"/>
      <c r="AN218" s="866"/>
      <c r="AO218" s="866"/>
      <c r="AP218" s="866"/>
      <c r="AQ218" s="866"/>
      <c r="AR218" s="866"/>
      <c r="AS218" s="866"/>
      <c r="AT218" s="866"/>
      <c r="AU218" s="866"/>
      <c r="AV218" s="866"/>
      <c r="AW218" s="866"/>
      <c r="AX218" s="866"/>
      <c r="AY218" s="866"/>
      <c r="AZ218" s="866"/>
      <c r="BA218" s="260"/>
      <c r="BB218" s="260"/>
      <c r="BC218" s="260"/>
      <c r="BD218" s="260"/>
      <c r="BE218" s="260"/>
      <c r="BF218" s="260"/>
    </row>
    <row r="219" spans="1:58" ht="15" customHeight="1" x14ac:dyDescent="0.25">
      <c r="A219" s="74"/>
      <c r="B219" s="867"/>
      <c r="C219" s="892"/>
      <c r="D219" s="892"/>
      <c r="E219" s="892"/>
      <c r="F219" s="892"/>
      <c r="G219" s="892"/>
      <c r="H219" s="892"/>
      <c r="I219" s="892"/>
      <c r="J219" s="892"/>
      <c r="K219" s="892"/>
      <c r="L219" s="892"/>
      <c r="M219" s="892"/>
      <c r="N219" s="892"/>
      <c r="O219" s="892"/>
      <c r="P219" s="892"/>
      <c r="Q219" s="892"/>
      <c r="R219" s="892"/>
      <c r="S219" s="892"/>
      <c r="T219" s="892"/>
      <c r="U219" s="892"/>
      <c r="V219" s="892"/>
      <c r="W219" s="896"/>
      <c r="X219" s="872"/>
      <c r="Y219" s="873"/>
      <c r="Z219" s="872"/>
      <c r="AA219" s="872"/>
      <c r="AB219" s="873"/>
      <c r="AC219" s="876" t="s">
        <v>1057</v>
      </c>
      <c r="AD219" s="877"/>
      <c r="AE219" s="877"/>
      <c r="AF219" s="877"/>
      <c r="AG219" s="877"/>
      <c r="AH219" s="877"/>
      <c r="AI219" s="877"/>
      <c r="AJ219" s="878"/>
      <c r="AK219" s="876" t="s">
        <v>1058</v>
      </c>
      <c r="AL219" s="877"/>
      <c r="AM219" s="877"/>
      <c r="AN219" s="877"/>
      <c r="AO219" s="877"/>
      <c r="AP219" s="877"/>
      <c r="AQ219" s="877"/>
      <c r="AR219" s="878"/>
      <c r="AS219" s="876" t="s">
        <v>1059</v>
      </c>
      <c r="AT219" s="877"/>
      <c r="AU219" s="877"/>
      <c r="AV219" s="877"/>
      <c r="AW219" s="877"/>
      <c r="AX219" s="877"/>
      <c r="AY219" s="877"/>
      <c r="AZ219" s="877"/>
      <c r="BA219" s="260"/>
      <c r="BB219" s="260"/>
      <c r="BC219" s="260"/>
      <c r="BD219" s="260"/>
      <c r="BE219" s="260"/>
      <c r="BF219" s="260"/>
    </row>
    <row r="220" spans="1:58" ht="24" customHeight="1" x14ac:dyDescent="0.25">
      <c r="A220" s="74"/>
      <c r="B220" s="867"/>
      <c r="C220" s="892"/>
      <c r="D220" s="892"/>
      <c r="E220" s="892"/>
      <c r="F220" s="892"/>
      <c r="G220" s="892"/>
      <c r="H220" s="892"/>
      <c r="I220" s="892"/>
      <c r="J220" s="892"/>
      <c r="K220" s="892"/>
      <c r="L220" s="892"/>
      <c r="M220" s="892"/>
      <c r="N220" s="892"/>
      <c r="O220" s="892"/>
      <c r="P220" s="892"/>
      <c r="Q220" s="892"/>
      <c r="R220" s="892"/>
      <c r="S220" s="892"/>
      <c r="T220" s="892"/>
      <c r="U220" s="892"/>
      <c r="V220" s="892"/>
      <c r="W220" s="897"/>
      <c r="X220" s="874"/>
      <c r="Y220" s="875"/>
      <c r="Z220" s="874"/>
      <c r="AA220" s="874"/>
      <c r="AB220" s="875"/>
      <c r="AC220" s="879"/>
      <c r="AD220" s="880"/>
      <c r="AE220" s="880"/>
      <c r="AF220" s="880"/>
      <c r="AG220" s="880"/>
      <c r="AH220" s="880"/>
      <c r="AI220" s="880"/>
      <c r="AJ220" s="881"/>
      <c r="AK220" s="879"/>
      <c r="AL220" s="880"/>
      <c r="AM220" s="880"/>
      <c r="AN220" s="880"/>
      <c r="AO220" s="880"/>
      <c r="AP220" s="880"/>
      <c r="AQ220" s="880"/>
      <c r="AR220" s="881"/>
      <c r="AS220" s="879"/>
      <c r="AT220" s="880"/>
      <c r="AU220" s="880"/>
      <c r="AV220" s="880"/>
      <c r="AW220" s="880"/>
      <c r="AX220" s="880"/>
      <c r="AY220" s="880"/>
      <c r="AZ220" s="880"/>
      <c r="BA220" s="260"/>
      <c r="BB220" s="260"/>
      <c r="BC220" s="260"/>
      <c r="BD220" s="260"/>
      <c r="BE220" s="260"/>
      <c r="BF220" s="260"/>
    </row>
    <row r="221" spans="1:58" s="194" customFormat="1" ht="11.25" customHeight="1" thickBot="1" x14ac:dyDescent="0.25">
      <c r="A221" s="74"/>
      <c r="B221" s="883">
        <v>1</v>
      </c>
      <c r="C221" s="898"/>
      <c r="D221" s="898"/>
      <c r="E221" s="898"/>
      <c r="F221" s="898"/>
      <c r="G221" s="898"/>
      <c r="H221" s="898"/>
      <c r="I221" s="898"/>
      <c r="J221" s="898"/>
      <c r="K221" s="898"/>
      <c r="L221" s="898"/>
      <c r="M221" s="898"/>
      <c r="N221" s="898"/>
      <c r="O221" s="898"/>
      <c r="P221" s="898"/>
      <c r="Q221" s="898"/>
      <c r="R221" s="898"/>
      <c r="S221" s="898"/>
      <c r="T221" s="898"/>
      <c r="U221" s="898"/>
      <c r="V221" s="898"/>
      <c r="W221" s="953" t="s">
        <v>36</v>
      </c>
      <c r="X221" s="884"/>
      <c r="Y221" s="885"/>
      <c r="Z221" s="884" t="s">
        <v>7</v>
      </c>
      <c r="AA221" s="884"/>
      <c r="AB221" s="885"/>
      <c r="AC221" s="953" t="s">
        <v>8</v>
      </c>
      <c r="AD221" s="884"/>
      <c r="AE221" s="884"/>
      <c r="AF221" s="884"/>
      <c r="AG221" s="884"/>
      <c r="AH221" s="884"/>
      <c r="AI221" s="884"/>
      <c r="AJ221" s="885"/>
      <c r="AK221" s="953" t="s">
        <v>9</v>
      </c>
      <c r="AL221" s="884"/>
      <c r="AM221" s="884"/>
      <c r="AN221" s="884"/>
      <c r="AO221" s="884"/>
      <c r="AP221" s="884"/>
      <c r="AQ221" s="884"/>
      <c r="AR221" s="885"/>
      <c r="AS221" s="953" t="s">
        <v>10</v>
      </c>
      <c r="AT221" s="884"/>
      <c r="AU221" s="884"/>
      <c r="AV221" s="884"/>
      <c r="AW221" s="884"/>
      <c r="AX221" s="884"/>
      <c r="AY221" s="884"/>
      <c r="AZ221" s="884"/>
      <c r="BA221" s="260"/>
      <c r="BB221" s="260"/>
      <c r="BC221" s="260"/>
      <c r="BD221" s="260"/>
      <c r="BE221" s="260"/>
      <c r="BF221" s="260"/>
    </row>
    <row r="222" spans="1:58" ht="18" customHeight="1" x14ac:dyDescent="0.25">
      <c r="A222" s="74"/>
      <c r="B222" s="968" t="s">
        <v>976</v>
      </c>
      <c r="C222" s="969"/>
      <c r="D222" s="969"/>
      <c r="E222" s="969"/>
      <c r="F222" s="969"/>
      <c r="G222" s="969"/>
      <c r="H222" s="969"/>
      <c r="I222" s="969"/>
      <c r="J222" s="969"/>
      <c r="K222" s="969"/>
      <c r="L222" s="969"/>
      <c r="M222" s="969"/>
      <c r="N222" s="969"/>
      <c r="O222" s="969"/>
      <c r="P222" s="969"/>
      <c r="Q222" s="969"/>
      <c r="R222" s="969"/>
      <c r="S222" s="969"/>
      <c r="T222" s="969"/>
      <c r="U222" s="969"/>
      <c r="V222" s="970"/>
      <c r="W222" s="856" t="s">
        <v>977</v>
      </c>
      <c r="X222" s="857"/>
      <c r="Y222" s="857"/>
      <c r="Z222" s="971" t="s">
        <v>21</v>
      </c>
      <c r="AA222" s="857"/>
      <c r="AB222" s="972"/>
      <c r="AC222" s="858">
        <f>AC39</f>
        <v>34899923.200000003</v>
      </c>
      <c r="AD222" s="859"/>
      <c r="AE222" s="859"/>
      <c r="AF222" s="859"/>
      <c r="AG222" s="859"/>
      <c r="AH222" s="859"/>
      <c r="AI222" s="859"/>
      <c r="AJ222" s="860"/>
      <c r="AK222" s="858">
        <f t="shared" ref="AK222" si="18">AK39</f>
        <v>34900000</v>
      </c>
      <c r="AL222" s="859"/>
      <c r="AM222" s="859"/>
      <c r="AN222" s="859"/>
      <c r="AO222" s="859"/>
      <c r="AP222" s="859"/>
      <c r="AQ222" s="859"/>
      <c r="AR222" s="860"/>
      <c r="AS222" s="858">
        <f t="shared" ref="AS222" si="19">AS39</f>
        <v>34900000</v>
      </c>
      <c r="AT222" s="859"/>
      <c r="AU222" s="859"/>
      <c r="AV222" s="859"/>
      <c r="AW222" s="859"/>
      <c r="AX222" s="859"/>
      <c r="AY222" s="859"/>
      <c r="AZ222" s="860"/>
      <c r="BA222" s="260"/>
      <c r="BB222" s="260"/>
      <c r="BC222" s="260"/>
      <c r="BD222" s="260"/>
      <c r="BE222" s="260"/>
      <c r="BF222" s="260"/>
    </row>
    <row r="223" spans="1:58" ht="18" customHeight="1" x14ac:dyDescent="0.25">
      <c r="A223" s="74"/>
      <c r="B223" s="867"/>
      <c r="C223" s="892"/>
      <c r="D223" s="892"/>
      <c r="E223" s="892"/>
      <c r="F223" s="892"/>
      <c r="G223" s="892"/>
      <c r="H223" s="892"/>
      <c r="I223" s="892"/>
      <c r="J223" s="892"/>
      <c r="K223" s="892"/>
      <c r="L223" s="892"/>
      <c r="M223" s="892"/>
      <c r="N223" s="892"/>
      <c r="O223" s="892"/>
      <c r="P223" s="892"/>
      <c r="Q223" s="892"/>
      <c r="R223" s="892"/>
      <c r="S223" s="892"/>
      <c r="T223" s="892"/>
      <c r="U223" s="892"/>
      <c r="V223" s="865"/>
      <c r="W223" s="893"/>
      <c r="X223" s="866"/>
      <c r="Y223" s="866"/>
      <c r="Z223" s="894" t="s">
        <v>22</v>
      </c>
      <c r="AA223" s="842"/>
      <c r="AB223" s="843"/>
      <c r="AC223" s="865"/>
      <c r="AD223" s="866"/>
      <c r="AE223" s="866"/>
      <c r="AF223" s="866"/>
      <c r="AG223" s="866"/>
      <c r="AH223" s="866"/>
      <c r="AI223" s="866"/>
      <c r="AJ223" s="867"/>
      <c r="AK223" s="865"/>
      <c r="AL223" s="866"/>
      <c r="AM223" s="866"/>
      <c r="AN223" s="866"/>
      <c r="AO223" s="866"/>
      <c r="AP223" s="866"/>
      <c r="AQ223" s="866"/>
      <c r="AR223" s="867"/>
      <c r="AS223" s="865"/>
      <c r="AT223" s="866"/>
      <c r="AU223" s="866"/>
      <c r="AV223" s="866"/>
      <c r="AW223" s="866"/>
      <c r="AX223" s="866"/>
      <c r="AY223" s="866"/>
      <c r="AZ223" s="868"/>
      <c r="BA223" s="260"/>
      <c r="BB223" s="260"/>
      <c r="BC223" s="260"/>
      <c r="BD223" s="260"/>
      <c r="BE223" s="260"/>
      <c r="BF223" s="260"/>
    </row>
    <row r="224" spans="1:58" ht="18" customHeight="1" thickBot="1" x14ac:dyDescent="0.3">
      <c r="A224" s="74"/>
      <c r="B224" s="968"/>
      <c r="C224" s="969"/>
      <c r="D224" s="969"/>
      <c r="E224" s="969"/>
      <c r="F224" s="969"/>
      <c r="G224" s="969"/>
      <c r="H224" s="969"/>
      <c r="I224" s="969"/>
      <c r="J224" s="969"/>
      <c r="K224" s="969"/>
      <c r="L224" s="969"/>
      <c r="M224" s="969"/>
      <c r="N224" s="969"/>
      <c r="O224" s="969"/>
      <c r="P224" s="969"/>
      <c r="Q224" s="969"/>
      <c r="R224" s="969"/>
      <c r="S224" s="969"/>
      <c r="T224" s="969"/>
      <c r="U224" s="969"/>
      <c r="V224" s="970"/>
      <c r="W224" s="974"/>
      <c r="X224" s="975"/>
      <c r="Y224" s="975"/>
      <c r="Z224" s="976"/>
      <c r="AA224" s="848"/>
      <c r="AB224" s="849"/>
      <c r="AC224" s="850"/>
      <c r="AD224" s="851"/>
      <c r="AE224" s="851"/>
      <c r="AF224" s="851"/>
      <c r="AG224" s="851"/>
      <c r="AH224" s="851"/>
      <c r="AI224" s="851"/>
      <c r="AJ224" s="852"/>
      <c r="AK224" s="850"/>
      <c r="AL224" s="851"/>
      <c r="AM224" s="851"/>
      <c r="AN224" s="851"/>
      <c r="AO224" s="851"/>
      <c r="AP224" s="851"/>
      <c r="AQ224" s="851"/>
      <c r="AR224" s="852"/>
      <c r="AS224" s="850"/>
      <c r="AT224" s="851"/>
      <c r="AU224" s="851"/>
      <c r="AV224" s="851"/>
      <c r="AW224" s="851"/>
      <c r="AX224" s="851"/>
      <c r="AY224" s="851"/>
      <c r="AZ224" s="853"/>
      <c r="BA224" s="260"/>
      <c r="BB224" s="260"/>
      <c r="BC224" s="260"/>
      <c r="BD224" s="260"/>
      <c r="BE224" s="260"/>
      <c r="BF224" s="260"/>
    </row>
    <row r="225" spans="1:58" x14ac:dyDescent="0.25">
      <c r="A225" s="74"/>
      <c r="B225" s="248"/>
      <c r="C225" s="248"/>
      <c r="D225" s="248"/>
      <c r="E225" s="248"/>
      <c r="F225" s="248"/>
      <c r="G225" s="248"/>
      <c r="H225" s="248"/>
      <c r="I225" s="248"/>
      <c r="J225" s="248"/>
      <c r="K225" s="248"/>
      <c r="L225" s="248"/>
      <c r="M225" s="248"/>
      <c r="N225" s="248"/>
      <c r="O225" s="471"/>
      <c r="P225" s="471"/>
      <c r="Q225" s="248"/>
      <c r="R225" s="248"/>
      <c r="S225" s="248"/>
      <c r="T225" s="248"/>
      <c r="U225" s="248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238"/>
      <c r="AI225" s="238"/>
      <c r="AJ225" s="238"/>
      <c r="AK225" s="238"/>
      <c r="AL225" s="238"/>
      <c r="AM225" s="238"/>
      <c r="AN225" s="248"/>
      <c r="AO225" s="248"/>
      <c r="AP225" s="248"/>
      <c r="AQ225" s="248"/>
      <c r="AR225" s="248"/>
      <c r="AS225" s="248"/>
      <c r="AT225" s="248"/>
      <c r="AU225" s="248"/>
      <c r="AV225" s="248"/>
      <c r="AW225" s="248"/>
      <c r="AX225" s="248"/>
      <c r="AY225" s="248"/>
      <c r="AZ225" s="248"/>
      <c r="BA225" s="260"/>
      <c r="BB225" s="260"/>
      <c r="BC225" s="260"/>
      <c r="BD225" s="260"/>
      <c r="BE225" s="260"/>
      <c r="BF225" s="260"/>
    </row>
    <row r="226" spans="1:58" ht="36" customHeight="1" x14ac:dyDescent="0.25">
      <c r="A226" s="74"/>
      <c r="B226" s="956" t="s">
        <v>915</v>
      </c>
      <c r="C226" s="956"/>
      <c r="D226" s="956"/>
      <c r="E226" s="956"/>
      <c r="F226" s="956"/>
      <c r="G226" s="956"/>
      <c r="H226" s="956"/>
      <c r="I226" s="956"/>
      <c r="J226" s="956"/>
      <c r="K226" s="956"/>
      <c r="L226" s="956"/>
      <c r="M226" s="956"/>
      <c r="N226" s="956"/>
      <c r="O226" s="956"/>
      <c r="P226" s="956"/>
      <c r="Q226" s="956"/>
      <c r="R226" s="956"/>
      <c r="S226" s="956"/>
      <c r="T226" s="956"/>
      <c r="U226" s="956"/>
      <c r="V226" s="956"/>
      <c r="W226" s="956"/>
      <c r="X226" s="956"/>
      <c r="Y226" s="956"/>
      <c r="Z226" s="956"/>
      <c r="AA226" s="956"/>
      <c r="AB226" s="956"/>
      <c r="AC226" s="956"/>
      <c r="AD226" s="956"/>
      <c r="AE226" s="956"/>
      <c r="AF226" s="956"/>
      <c r="AG226" s="956"/>
      <c r="AH226" s="956"/>
      <c r="AI226" s="956"/>
      <c r="AJ226" s="956"/>
      <c r="AK226" s="956"/>
      <c r="AL226" s="956"/>
      <c r="AM226" s="956"/>
      <c r="AN226" s="956"/>
      <c r="AO226" s="956"/>
      <c r="AP226" s="956"/>
      <c r="AQ226" s="956"/>
      <c r="AR226" s="956"/>
      <c r="AS226" s="956"/>
      <c r="AT226" s="956"/>
      <c r="AU226" s="956"/>
      <c r="AV226" s="956"/>
      <c r="AW226" s="956"/>
      <c r="AX226" s="956"/>
      <c r="AY226" s="956"/>
      <c r="AZ226" s="956"/>
      <c r="BA226" s="260"/>
      <c r="BB226" s="260"/>
      <c r="BC226" s="260"/>
      <c r="BD226" s="260"/>
      <c r="BE226" s="260"/>
      <c r="BF226" s="260"/>
    </row>
    <row r="228" spans="1:58" x14ac:dyDescent="0.25">
      <c r="B228" s="869" t="s">
        <v>673</v>
      </c>
      <c r="C228" s="869"/>
      <c r="D228" s="869"/>
      <c r="E228" s="869"/>
      <c r="F228" s="869"/>
      <c r="G228" s="869"/>
      <c r="H228" s="869"/>
      <c r="I228" s="869"/>
      <c r="J228" s="869"/>
      <c r="K228" s="869"/>
      <c r="L228" s="869"/>
      <c r="M228" s="869"/>
      <c r="N228" s="869"/>
      <c r="O228" s="869"/>
      <c r="P228" s="869"/>
      <c r="Q228" s="869"/>
      <c r="R228" s="869"/>
      <c r="S228" s="869"/>
      <c r="T228" s="869"/>
      <c r="U228" s="869"/>
      <c r="V228" s="869"/>
      <c r="W228" s="869"/>
      <c r="X228" s="869"/>
      <c r="Y228" s="869"/>
      <c r="Z228" s="869"/>
      <c r="AA228" s="869"/>
      <c r="AB228" s="869"/>
      <c r="AC228" s="869"/>
      <c r="AD228" s="869"/>
      <c r="AE228" s="869"/>
      <c r="AF228" s="869"/>
      <c r="AG228" s="869"/>
      <c r="AH228" s="869"/>
      <c r="AI228" s="869"/>
      <c r="AJ228" s="869"/>
      <c r="AK228" s="869"/>
      <c r="AL228" s="869"/>
      <c r="AM228" s="869"/>
      <c r="AN228" s="869"/>
      <c r="AO228" s="869"/>
      <c r="AP228" s="869"/>
      <c r="AQ228" s="869"/>
      <c r="AR228" s="869"/>
      <c r="AS228" s="869"/>
      <c r="AT228" s="869"/>
      <c r="AU228" s="869"/>
      <c r="AV228" s="869"/>
      <c r="AW228" s="869"/>
      <c r="AX228" s="869"/>
      <c r="AY228" s="869"/>
      <c r="AZ228" s="869"/>
    </row>
    <row r="229" spans="1:58" x14ac:dyDescent="0.25">
      <c r="B229" s="282"/>
      <c r="C229" s="282"/>
      <c r="D229" s="282"/>
      <c r="E229" s="282"/>
      <c r="F229" s="282"/>
      <c r="G229" s="282"/>
      <c r="H229" s="282"/>
      <c r="I229" s="282"/>
      <c r="J229" s="282"/>
      <c r="K229" s="282"/>
      <c r="L229" s="282"/>
      <c r="M229" s="282"/>
      <c r="N229" s="282"/>
      <c r="O229" s="282"/>
      <c r="P229" s="282"/>
      <c r="Q229" s="282"/>
      <c r="R229" s="282"/>
      <c r="S229" s="282"/>
      <c r="T229" s="282"/>
      <c r="U229" s="282"/>
      <c r="V229" s="282"/>
      <c r="W229" s="282"/>
      <c r="X229" s="282"/>
      <c r="Y229" s="282"/>
      <c r="Z229" s="282"/>
      <c r="AA229" s="282"/>
      <c r="AB229" s="282"/>
      <c r="AC229" s="282"/>
      <c r="AD229" s="282"/>
      <c r="AE229" s="282"/>
      <c r="AF229" s="282"/>
      <c r="AG229" s="282"/>
      <c r="AH229" s="282"/>
      <c r="AI229" s="282"/>
      <c r="AJ229" s="282"/>
      <c r="AK229" s="282"/>
      <c r="AL229" s="282"/>
      <c r="AM229" s="282"/>
      <c r="AN229" s="282"/>
      <c r="AO229" s="282"/>
      <c r="AP229" s="282"/>
      <c r="AQ229" s="282"/>
      <c r="AR229" s="282"/>
      <c r="AS229" s="282"/>
      <c r="AT229" s="282"/>
      <c r="AU229" s="282"/>
      <c r="AV229" s="282"/>
      <c r="AW229" s="282"/>
      <c r="AX229" s="282"/>
      <c r="AY229" s="282"/>
      <c r="AZ229" s="282"/>
    </row>
    <row r="230" spans="1:58" x14ac:dyDescent="0.25">
      <c r="B230" s="870" t="s">
        <v>2</v>
      </c>
      <c r="C230" s="870"/>
      <c r="D230" s="870"/>
      <c r="E230" s="870"/>
      <c r="F230" s="870"/>
      <c r="G230" s="870"/>
      <c r="H230" s="870"/>
      <c r="I230" s="870"/>
      <c r="J230" s="870"/>
      <c r="K230" s="870"/>
      <c r="L230" s="870"/>
      <c r="M230" s="870"/>
      <c r="N230" s="870"/>
      <c r="O230" s="870"/>
      <c r="P230" s="870"/>
      <c r="Q230" s="870"/>
      <c r="R230" s="870"/>
      <c r="S230" s="870"/>
      <c r="T230" s="870"/>
      <c r="U230" s="870"/>
      <c r="V230" s="870"/>
      <c r="W230" s="870"/>
      <c r="X230" s="870"/>
      <c r="Y230" s="871"/>
      <c r="Z230" s="870" t="s">
        <v>33</v>
      </c>
      <c r="AA230" s="870"/>
      <c r="AB230" s="871"/>
      <c r="AC230" s="865" t="s">
        <v>99</v>
      </c>
      <c r="AD230" s="866"/>
      <c r="AE230" s="866"/>
      <c r="AF230" s="866"/>
      <c r="AG230" s="866"/>
      <c r="AH230" s="866"/>
      <c r="AI230" s="866"/>
      <c r="AJ230" s="866"/>
      <c r="AK230" s="866"/>
      <c r="AL230" s="866"/>
      <c r="AM230" s="866"/>
      <c r="AN230" s="866"/>
      <c r="AO230" s="866"/>
      <c r="AP230" s="866"/>
      <c r="AQ230" s="866"/>
      <c r="AR230" s="866"/>
      <c r="AS230" s="866"/>
      <c r="AT230" s="866"/>
      <c r="AU230" s="866"/>
      <c r="AV230" s="866"/>
      <c r="AW230" s="866"/>
      <c r="AX230" s="866"/>
      <c r="AY230" s="866"/>
      <c r="AZ230" s="866"/>
    </row>
    <row r="231" spans="1:58" ht="15" customHeight="1" x14ac:dyDescent="0.25">
      <c r="B231" s="872"/>
      <c r="C231" s="872"/>
      <c r="D231" s="872"/>
      <c r="E231" s="872"/>
      <c r="F231" s="872"/>
      <c r="G231" s="872"/>
      <c r="H231" s="872"/>
      <c r="I231" s="872"/>
      <c r="J231" s="872"/>
      <c r="K231" s="872"/>
      <c r="L231" s="872"/>
      <c r="M231" s="872"/>
      <c r="N231" s="872"/>
      <c r="O231" s="872"/>
      <c r="P231" s="872"/>
      <c r="Q231" s="872"/>
      <c r="R231" s="872"/>
      <c r="S231" s="872"/>
      <c r="T231" s="872"/>
      <c r="U231" s="872"/>
      <c r="V231" s="872"/>
      <c r="W231" s="872"/>
      <c r="X231" s="872"/>
      <c r="Y231" s="873"/>
      <c r="Z231" s="872"/>
      <c r="AA231" s="872"/>
      <c r="AB231" s="873"/>
      <c r="AC231" s="876" t="s">
        <v>1057</v>
      </c>
      <c r="AD231" s="877"/>
      <c r="AE231" s="877"/>
      <c r="AF231" s="877"/>
      <c r="AG231" s="877"/>
      <c r="AH231" s="877"/>
      <c r="AI231" s="877"/>
      <c r="AJ231" s="878"/>
      <c r="AK231" s="876" t="s">
        <v>1058</v>
      </c>
      <c r="AL231" s="877"/>
      <c r="AM231" s="877"/>
      <c r="AN231" s="877"/>
      <c r="AO231" s="877"/>
      <c r="AP231" s="877"/>
      <c r="AQ231" s="877"/>
      <c r="AR231" s="878"/>
      <c r="AS231" s="876" t="s">
        <v>1059</v>
      </c>
      <c r="AT231" s="877"/>
      <c r="AU231" s="877"/>
      <c r="AV231" s="877"/>
      <c r="AW231" s="877"/>
      <c r="AX231" s="877"/>
      <c r="AY231" s="877"/>
      <c r="AZ231" s="877"/>
    </row>
    <row r="232" spans="1:58" ht="27.75" customHeight="1" x14ac:dyDescent="0.25">
      <c r="B232" s="874"/>
      <c r="C232" s="874"/>
      <c r="D232" s="874"/>
      <c r="E232" s="874"/>
      <c r="F232" s="874"/>
      <c r="G232" s="874"/>
      <c r="H232" s="874"/>
      <c r="I232" s="874"/>
      <c r="J232" s="874"/>
      <c r="K232" s="874"/>
      <c r="L232" s="874"/>
      <c r="M232" s="874"/>
      <c r="N232" s="874"/>
      <c r="O232" s="874"/>
      <c r="P232" s="874"/>
      <c r="Q232" s="874"/>
      <c r="R232" s="874"/>
      <c r="S232" s="874"/>
      <c r="T232" s="874"/>
      <c r="U232" s="874"/>
      <c r="V232" s="874"/>
      <c r="W232" s="874"/>
      <c r="X232" s="874"/>
      <c r="Y232" s="875"/>
      <c r="Z232" s="874"/>
      <c r="AA232" s="874"/>
      <c r="AB232" s="875"/>
      <c r="AC232" s="879"/>
      <c r="AD232" s="880"/>
      <c r="AE232" s="880"/>
      <c r="AF232" s="880"/>
      <c r="AG232" s="880"/>
      <c r="AH232" s="880"/>
      <c r="AI232" s="880"/>
      <c r="AJ232" s="881"/>
      <c r="AK232" s="879"/>
      <c r="AL232" s="880"/>
      <c r="AM232" s="880"/>
      <c r="AN232" s="880"/>
      <c r="AO232" s="880"/>
      <c r="AP232" s="880"/>
      <c r="AQ232" s="880"/>
      <c r="AR232" s="881"/>
      <c r="AS232" s="879"/>
      <c r="AT232" s="880"/>
      <c r="AU232" s="880"/>
      <c r="AV232" s="880"/>
      <c r="AW232" s="880"/>
      <c r="AX232" s="880"/>
      <c r="AY232" s="880"/>
      <c r="AZ232" s="880"/>
    </row>
    <row r="233" spans="1:58" s="391" customFormat="1" ht="12" thickBot="1" x14ac:dyDescent="0.25">
      <c r="A233" s="346"/>
      <c r="B233" s="882">
        <v>1</v>
      </c>
      <c r="C233" s="882"/>
      <c r="D233" s="882"/>
      <c r="E233" s="882"/>
      <c r="F233" s="882"/>
      <c r="G233" s="882"/>
      <c r="H233" s="882"/>
      <c r="I233" s="882"/>
      <c r="J233" s="882"/>
      <c r="K233" s="882"/>
      <c r="L233" s="882"/>
      <c r="M233" s="882"/>
      <c r="N233" s="882"/>
      <c r="O233" s="882"/>
      <c r="P233" s="882"/>
      <c r="Q233" s="882"/>
      <c r="R233" s="882"/>
      <c r="S233" s="882"/>
      <c r="T233" s="882"/>
      <c r="U233" s="882"/>
      <c r="V233" s="882"/>
      <c r="W233" s="882"/>
      <c r="X233" s="882"/>
      <c r="Y233" s="883"/>
      <c r="Z233" s="884" t="s">
        <v>7</v>
      </c>
      <c r="AA233" s="884"/>
      <c r="AB233" s="885"/>
      <c r="AC233" s="886" t="s">
        <v>8</v>
      </c>
      <c r="AD233" s="887"/>
      <c r="AE233" s="887"/>
      <c r="AF233" s="887"/>
      <c r="AG233" s="887"/>
      <c r="AH233" s="887"/>
      <c r="AI233" s="887"/>
      <c r="AJ233" s="888"/>
      <c r="AK233" s="886" t="s">
        <v>9</v>
      </c>
      <c r="AL233" s="887"/>
      <c r="AM233" s="887"/>
      <c r="AN233" s="887"/>
      <c r="AO233" s="887"/>
      <c r="AP233" s="887"/>
      <c r="AQ233" s="887"/>
      <c r="AR233" s="888"/>
      <c r="AS233" s="886" t="s">
        <v>10</v>
      </c>
      <c r="AT233" s="887"/>
      <c r="AU233" s="887"/>
      <c r="AV233" s="887"/>
      <c r="AW233" s="887"/>
      <c r="AX233" s="887"/>
      <c r="AY233" s="887"/>
      <c r="AZ233" s="887"/>
    </row>
    <row r="234" spans="1:58" ht="27" customHeight="1" x14ac:dyDescent="0.25">
      <c r="B234" s="854" t="s">
        <v>771</v>
      </c>
      <c r="C234" s="854"/>
      <c r="D234" s="854"/>
      <c r="E234" s="854"/>
      <c r="F234" s="854"/>
      <c r="G234" s="854"/>
      <c r="H234" s="854"/>
      <c r="I234" s="854"/>
      <c r="J234" s="854"/>
      <c r="K234" s="854"/>
      <c r="L234" s="854"/>
      <c r="M234" s="854"/>
      <c r="N234" s="854"/>
      <c r="O234" s="854"/>
      <c r="P234" s="854"/>
      <c r="Q234" s="854"/>
      <c r="R234" s="854"/>
      <c r="S234" s="854"/>
      <c r="T234" s="854"/>
      <c r="U234" s="854"/>
      <c r="V234" s="854"/>
      <c r="W234" s="854"/>
      <c r="X234" s="854"/>
      <c r="Y234" s="855"/>
      <c r="Z234" s="856" t="s">
        <v>21</v>
      </c>
      <c r="AA234" s="857"/>
      <c r="AB234" s="857"/>
      <c r="AC234" s="858">
        <f>AC222</f>
        <v>34899923.200000003</v>
      </c>
      <c r="AD234" s="859"/>
      <c r="AE234" s="859"/>
      <c r="AF234" s="859"/>
      <c r="AG234" s="859"/>
      <c r="AH234" s="859"/>
      <c r="AI234" s="859"/>
      <c r="AJ234" s="860"/>
      <c r="AK234" s="858">
        <f>AK222</f>
        <v>34900000</v>
      </c>
      <c r="AL234" s="859"/>
      <c r="AM234" s="859"/>
      <c r="AN234" s="859"/>
      <c r="AO234" s="859"/>
      <c r="AP234" s="859"/>
      <c r="AQ234" s="859"/>
      <c r="AR234" s="860"/>
      <c r="AS234" s="858">
        <f>AS222</f>
        <v>34900000</v>
      </c>
      <c r="AT234" s="859"/>
      <c r="AU234" s="859"/>
      <c r="AV234" s="859"/>
      <c r="AW234" s="859"/>
      <c r="AX234" s="859"/>
      <c r="AY234" s="859"/>
      <c r="AZ234" s="861"/>
    </row>
    <row r="235" spans="1:58" ht="15" customHeight="1" x14ac:dyDescent="0.25">
      <c r="B235" s="839" t="s">
        <v>765</v>
      </c>
      <c r="C235" s="839"/>
      <c r="D235" s="839"/>
      <c r="E235" s="839"/>
      <c r="F235" s="839"/>
      <c r="G235" s="839"/>
      <c r="H235" s="839"/>
      <c r="I235" s="839"/>
      <c r="J235" s="839"/>
      <c r="K235" s="839"/>
      <c r="L235" s="839"/>
      <c r="M235" s="839"/>
      <c r="N235" s="839"/>
      <c r="O235" s="839"/>
      <c r="P235" s="839"/>
      <c r="Q235" s="839"/>
      <c r="R235" s="839"/>
      <c r="S235" s="839"/>
      <c r="T235" s="839"/>
      <c r="U235" s="839"/>
      <c r="V235" s="839"/>
      <c r="W235" s="839"/>
      <c r="X235" s="839"/>
      <c r="Y235" s="840"/>
      <c r="Z235" s="841" t="s">
        <v>22</v>
      </c>
      <c r="AA235" s="842"/>
      <c r="AB235" s="843"/>
      <c r="AC235" s="865"/>
      <c r="AD235" s="866"/>
      <c r="AE235" s="866"/>
      <c r="AF235" s="866"/>
      <c r="AG235" s="866"/>
      <c r="AH235" s="866"/>
      <c r="AI235" s="866"/>
      <c r="AJ235" s="867"/>
      <c r="AK235" s="865"/>
      <c r="AL235" s="866"/>
      <c r="AM235" s="866"/>
      <c r="AN235" s="866"/>
      <c r="AO235" s="866"/>
      <c r="AP235" s="866"/>
      <c r="AQ235" s="866"/>
      <c r="AR235" s="867"/>
      <c r="AS235" s="865"/>
      <c r="AT235" s="866"/>
      <c r="AU235" s="866"/>
      <c r="AV235" s="866"/>
      <c r="AW235" s="866"/>
      <c r="AX235" s="866"/>
      <c r="AY235" s="866"/>
      <c r="AZ235" s="868"/>
    </row>
    <row r="236" spans="1:58" ht="15.75" customHeight="1" x14ac:dyDescent="0.25">
      <c r="B236" s="839" t="s">
        <v>766</v>
      </c>
      <c r="C236" s="839"/>
      <c r="D236" s="839"/>
      <c r="E236" s="839"/>
      <c r="F236" s="839"/>
      <c r="G236" s="839"/>
      <c r="H236" s="839"/>
      <c r="I236" s="839"/>
      <c r="J236" s="839"/>
      <c r="K236" s="839"/>
      <c r="L236" s="839"/>
      <c r="M236" s="839"/>
      <c r="N236" s="839"/>
      <c r="O236" s="839"/>
      <c r="P236" s="839"/>
      <c r="Q236" s="839"/>
      <c r="R236" s="839"/>
      <c r="S236" s="839"/>
      <c r="T236" s="839"/>
      <c r="U236" s="839"/>
      <c r="V236" s="839"/>
      <c r="W236" s="839"/>
      <c r="X236" s="839"/>
      <c r="Y236" s="840"/>
      <c r="Z236" s="841" t="s">
        <v>23</v>
      </c>
      <c r="AA236" s="842"/>
      <c r="AB236" s="843"/>
      <c r="AC236" s="493"/>
      <c r="AD236" s="491"/>
      <c r="AE236" s="491"/>
      <c r="AF236" s="491"/>
      <c r="AG236" s="491"/>
      <c r="AH236" s="491"/>
      <c r="AI236" s="491"/>
      <c r="AJ236" s="492"/>
      <c r="AK236" s="493"/>
      <c r="AL236" s="491"/>
      <c r="AM236" s="491"/>
      <c r="AN236" s="491"/>
      <c r="AO236" s="491"/>
      <c r="AP236" s="491"/>
      <c r="AQ236" s="491"/>
      <c r="AR236" s="492"/>
      <c r="AS236" s="493"/>
      <c r="AT236" s="491"/>
      <c r="AU236" s="491"/>
      <c r="AV236" s="491"/>
      <c r="AW236" s="491"/>
      <c r="AX236" s="491"/>
      <c r="AY236" s="491"/>
      <c r="AZ236" s="494"/>
    </row>
    <row r="237" spans="1:58" ht="16.5" customHeight="1" x14ac:dyDescent="0.25">
      <c r="B237" s="839" t="s">
        <v>767</v>
      </c>
      <c r="C237" s="839"/>
      <c r="D237" s="839"/>
      <c r="E237" s="839"/>
      <c r="F237" s="839"/>
      <c r="G237" s="839"/>
      <c r="H237" s="839"/>
      <c r="I237" s="839"/>
      <c r="J237" s="839"/>
      <c r="K237" s="839"/>
      <c r="L237" s="839"/>
      <c r="M237" s="839"/>
      <c r="N237" s="839"/>
      <c r="O237" s="839"/>
      <c r="P237" s="839"/>
      <c r="Q237" s="839"/>
      <c r="R237" s="839"/>
      <c r="S237" s="839"/>
      <c r="T237" s="839"/>
      <c r="U237" s="839"/>
      <c r="V237" s="839"/>
      <c r="W237" s="839"/>
      <c r="X237" s="839"/>
      <c r="Y237" s="840"/>
      <c r="Z237" s="844" t="s">
        <v>460</v>
      </c>
      <c r="AA237" s="845"/>
      <c r="AB237" s="846"/>
      <c r="AC237" s="493"/>
      <c r="AD237" s="491"/>
      <c r="AE237" s="491"/>
      <c r="AF237" s="491"/>
      <c r="AG237" s="491"/>
      <c r="AH237" s="491"/>
      <c r="AI237" s="491"/>
      <c r="AJ237" s="492"/>
      <c r="AK237" s="493"/>
      <c r="AL237" s="491"/>
      <c r="AM237" s="491"/>
      <c r="AN237" s="491"/>
      <c r="AO237" s="491"/>
      <c r="AP237" s="491"/>
      <c r="AQ237" s="491"/>
      <c r="AR237" s="492"/>
      <c r="AS237" s="493"/>
      <c r="AT237" s="491"/>
      <c r="AU237" s="491"/>
      <c r="AV237" s="491"/>
      <c r="AW237" s="491"/>
      <c r="AX237" s="491"/>
      <c r="AY237" s="491"/>
      <c r="AZ237" s="494"/>
    </row>
    <row r="238" spans="1:58" ht="17.25" customHeight="1" thickBot="1" x14ac:dyDescent="0.3">
      <c r="B238" s="839" t="s">
        <v>768</v>
      </c>
      <c r="C238" s="839"/>
      <c r="D238" s="839"/>
      <c r="E238" s="839"/>
      <c r="F238" s="839"/>
      <c r="G238" s="839"/>
      <c r="H238" s="839"/>
      <c r="I238" s="839"/>
      <c r="J238" s="839"/>
      <c r="K238" s="839"/>
      <c r="L238" s="839"/>
      <c r="M238" s="839"/>
      <c r="N238" s="839"/>
      <c r="O238" s="839"/>
      <c r="P238" s="839"/>
      <c r="Q238" s="839"/>
      <c r="R238" s="839"/>
      <c r="S238" s="839"/>
      <c r="T238" s="839"/>
      <c r="U238" s="839"/>
      <c r="V238" s="839"/>
      <c r="W238" s="839"/>
      <c r="X238" s="839"/>
      <c r="Y238" s="840"/>
      <c r="Z238" s="847" t="s">
        <v>461</v>
      </c>
      <c r="AA238" s="848"/>
      <c r="AB238" s="849"/>
      <c r="AC238" s="850"/>
      <c r="AD238" s="851"/>
      <c r="AE238" s="851"/>
      <c r="AF238" s="851"/>
      <c r="AG238" s="851"/>
      <c r="AH238" s="851"/>
      <c r="AI238" s="851"/>
      <c r="AJ238" s="852"/>
      <c r="AK238" s="850"/>
      <c r="AL238" s="851"/>
      <c r="AM238" s="851"/>
      <c r="AN238" s="851"/>
      <c r="AO238" s="851"/>
      <c r="AP238" s="851"/>
      <c r="AQ238" s="851"/>
      <c r="AR238" s="852"/>
      <c r="AS238" s="850"/>
      <c r="AT238" s="851"/>
      <c r="AU238" s="851"/>
      <c r="AV238" s="851"/>
      <c r="AW238" s="851"/>
      <c r="AX238" s="851"/>
      <c r="AY238" s="851"/>
      <c r="AZ238" s="853"/>
    </row>
    <row r="239" spans="1:58" ht="11.25" customHeight="1" x14ac:dyDescent="0.25">
      <c r="B239" s="820"/>
      <c r="C239" s="821"/>
      <c r="D239" s="821"/>
      <c r="E239" s="821"/>
      <c r="F239" s="821"/>
      <c r="G239" s="821"/>
      <c r="H239" s="821"/>
      <c r="I239" s="821"/>
      <c r="J239" s="821"/>
      <c r="K239" s="821"/>
      <c r="L239" s="821"/>
      <c r="M239" s="821"/>
      <c r="N239" s="821"/>
      <c r="O239" s="821"/>
      <c r="P239" s="821"/>
      <c r="Q239" s="821"/>
      <c r="R239" s="821"/>
      <c r="S239" s="821"/>
      <c r="T239" s="821"/>
      <c r="U239" s="821"/>
      <c r="V239" s="821"/>
      <c r="W239" s="821"/>
      <c r="X239" s="821"/>
      <c r="Y239" s="821"/>
      <c r="Z239" s="821"/>
      <c r="AA239" s="821"/>
      <c r="AB239" s="821"/>
      <c r="AC239" s="821"/>
      <c r="AD239" s="821"/>
      <c r="AE239" s="821"/>
      <c r="AF239" s="821"/>
      <c r="AG239" s="821"/>
      <c r="AH239" s="821"/>
      <c r="AI239" s="821"/>
      <c r="AJ239" s="821"/>
      <c r="AK239" s="821"/>
      <c r="AL239" s="821"/>
      <c r="AM239" s="821"/>
      <c r="AN239" s="821"/>
      <c r="AO239" s="821"/>
      <c r="AP239" s="821"/>
      <c r="AQ239" s="821"/>
      <c r="AR239" s="821"/>
      <c r="AS239" s="821"/>
      <c r="AT239" s="821"/>
      <c r="AU239" s="821"/>
      <c r="AV239" s="821"/>
      <c r="AW239" s="821"/>
      <c r="AX239" s="821"/>
      <c r="AY239" s="821"/>
      <c r="AZ239" s="821"/>
    </row>
    <row r="240" spans="1:58" ht="27" customHeight="1" x14ac:dyDescent="0.25">
      <c r="B240" s="822" t="s">
        <v>914</v>
      </c>
      <c r="C240" s="822"/>
      <c r="D240" s="822"/>
      <c r="E240" s="822"/>
      <c r="F240" s="822"/>
      <c r="G240" s="822"/>
      <c r="H240" s="822"/>
      <c r="I240" s="822"/>
      <c r="J240" s="822"/>
      <c r="K240" s="822"/>
      <c r="L240" s="822"/>
      <c r="M240" s="822"/>
      <c r="N240" s="822"/>
      <c r="O240" s="822"/>
      <c r="P240" s="822"/>
      <c r="Q240" s="822"/>
      <c r="R240" s="822"/>
      <c r="S240" s="822"/>
      <c r="T240" s="822"/>
      <c r="U240" s="822"/>
      <c r="V240" s="822"/>
      <c r="W240" s="822"/>
      <c r="X240" s="822"/>
      <c r="Y240" s="822"/>
      <c r="Z240" s="822"/>
      <c r="AA240" s="822"/>
      <c r="AB240" s="822"/>
      <c r="AC240" s="822"/>
      <c r="AD240" s="822"/>
      <c r="AE240" s="822"/>
      <c r="AF240" s="822"/>
      <c r="AG240" s="822"/>
      <c r="AH240" s="822"/>
      <c r="AI240" s="822"/>
      <c r="AJ240" s="822"/>
      <c r="AK240" s="822"/>
      <c r="AL240" s="822"/>
      <c r="AM240" s="822"/>
      <c r="AN240" s="822"/>
      <c r="AO240" s="822"/>
      <c r="AP240" s="822"/>
      <c r="AQ240" s="822"/>
      <c r="AR240" s="822"/>
      <c r="AS240" s="822"/>
      <c r="AT240" s="822"/>
      <c r="AU240" s="822"/>
      <c r="AV240" s="822"/>
      <c r="AW240" s="822"/>
      <c r="AX240" s="822"/>
      <c r="AY240" s="822"/>
      <c r="AZ240" s="822"/>
    </row>
  </sheetData>
  <mergeCells count="1427">
    <mergeCell ref="AW82:AZ82"/>
    <mergeCell ref="K69:S69"/>
    <mergeCell ref="T69:U69"/>
    <mergeCell ref="V69:Y69"/>
    <mergeCell ref="Z69:AE69"/>
    <mergeCell ref="AF69:AJ69"/>
    <mergeCell ref="AK69:AP69"/>
    <mergeCell ref="AQ69:AV69"/>
    <mergeCell ref="AW69:AZ69"/>
    <mergeCell ref="AW65:AZ65"/>
    <mergeCell ref="AQ65:AV65"/>
    <mergeCell ref="AW122:AZ122"/>
    <mergeCell ref="AW96:AZ96"/>
    <mergeCell ref="Z97:AE97"/>
    <mergeCell ref="AF97:AJ97"/>
    <mergeCell ref="AK97:AP97"/>
    <mergeCell ref="AQ97:AV97"/>
    <mergeCell ref="AW97:AZ97"/>
    <mergeCell ref="V100:Y100"/>
    <mergeCell ref="Z100:AE100"/>
    <mergeCell ref="AF100:AJ100"/>
    <mergeCell ref="AK100:AP100"/>
    <mergeCell ref="K75:S75"/>
    <mergeCell ref="T75:U75"/>
    <mergeCell ref="V75:Y75"/>
    <mergeCell ref="Z75:AE75"/>
    <mergeCell ref="AF75:AJ75"/>
    <mergeCell ref="AK75:AP75"/>
    <mergeCell ref="AQ75:AV75"/>
    <mergeCell ref="AQ94:AV94"/>
    <mergeCell ref="V80:Y80"/>
    <mergeCell ref="Z80:AE80"/>
    <mergeCell ref="B51:J57"/>
    <mergeCell ref="A58:J59"/>
    <mergeCell ref="A60:J72"/>
    <mergeCell ref="A73:J74"/>
    <mergeCell ref="B75:J81"/>
    <mergeCell ref="K80:S80"/>
    <mergeCell ref="K81:S81"/>
    <mergeCell ref="T81:U81"/>
    <mergeCell ref="V81:Y81"/>
    <mergeCell ref="Z81:AE81"/>
    <mergeCell ref="AF81:AJ81"/>
    <mergeCell ref="AK81:AP81"/>
    <mergeCell ref="AQ81:AV81"/>
    <mergeCell ref="AW81:AZ81"/>
    <mergeCell ref="B82:S82"/>
    <mergeCell ref="T82:U82"/>
    <mergeCell ref="V82:Y82"/>
    <mergeCell ref="Z82:AE82"/>
    <mergeCell ref="AF82:AJ82"/>
    <mergeCell ref="AK82:AP82"/>
    <mergeCell ref="AQ82:AV82"/>
    <mergeCell ref="K68:S68"/>
    <mergeCell ref="T68:U68"/>
    <mergeCell ref="V68:Y68"/>
    <mergeCell ref="Z68:AE68"/>
    <mergeCell ref="AF68:AJ68"/>
    <mergeCell ref="AK68:AP68"/>
    <mergeCell ref="AQ68:AV68"/>
    <mergeCell ref="AQ67:AV67"/>
    <mergeCell ref="AW67:AZ67"/>
    <mergeCell ref="K64:S64"/>
    <mergeCell ref="T64:U64"/>
    <mergeCell ref="B91:J97"/>
    <mergeCell ref="A98:J99"/>
    <mergeCell ref="A100:J112"/>
    <mergeCell ref="A113:J114"/>
    <mergeCell ref="B115:J121"/>
    <mergeCell ref="K120:S120"/>
    <mergeCell ref="K121:S121"/>
    <mergeCell ref="T121:U121"/>
    <mergeCell ref="V121:Y121"/>
    <mergeCell ref="Z121:AE121"/>
    <mergeCell ref="AF121:AJ121"/>
    <mergeCell ref="AK121:AP121"/>
    <mergeCell ref="AQ121:AV121"/>
    <mergeCell ref="Z56:AE56"/>
    <mergeCell ref="AF56:AJ56"/>
    <mergeCell ref="AK56:AP56"/>
    <mergeCell ref="AQ56:AV56"/>
    <mergeCell ref="K57:S57"/>
    <mergeCell ref="T57:U57"/>
    <mergeCell ref="V57:Y57"/>
    <mergeCell ref="Z57:AE57"/>
    <mergeCell ref="AF57:AJ57"/>
    <mergeCell ref="K63:S63"/>
    <mergeCell ref="T63:U63"/>
    <mergeCell ref="V63:Y63"/>
    <mergeCell ref="Z63:AE63"/>
    <mergeCell ref="AF63:AJ63"/>
    <mergeCell ref="AK63:AP63"/>
    <mergeCell ref="AQ63:AV63"/>
    <mergeCell ref="AQ61:AV61"/>
    <mergeCell ref="AF67:AJ67"/>
    <mergeCell ref="AK67:AP67"/>
    <mergeCell ref="V64:Y64"/>
    <mergeCell ref="Z64:AE64"/>
    <mergeCell ref="AF64:AJ64"/>
    <mergeCell ref="AK64:AP64"/>
    <mergeCell ref="AQ64:AV64"/>
    <mergeCell ref="K66:S66"/>
    <mergeCell ref="T66:U66"/>
    <mergeCell ref="V66:Y66"/>
    <mergeCell ref="Z66:AE66"/>
    <mergeCell ref="AF66:AJ66"/>
    <mergeCell ref="AK66:AP66"/>
    <mergeCell ref="AQ66:AV66"/>
    <mergeCell ref="AW66:AZ66"/>
    <mergeCell ref="T54:U54"/>
    <mergeCell ref="V54:Y54"/>
    <mergeCell ref="Z54:AE54"/>
    <mergeCell ref="AF54:AJ54"/>
    <mergeCell ref="AK54:AP54"/>
    <mergeCell ref="AQ54:AV54"/>
    <mergeCell ref="AW54:AZ54"/>
    <mergeCell ref="AK52:AP52"/>
    <mergeCell ref="AW52:AZ52"/>
    <mergeCell ref="AW61:AZ61"/>
    <mergeCell ref="K62:S62"/>
    <mergeCell ref="T62:U62"/>
    <mergeCell ref="V62:Y62"/>
    <mergeCell ref="Z62:AE62"/>
    <mergeCell ref="AF62:AJ62"/>
    <mergeCell ref="AK62:AP62"/>
    <mergeCell ref="AQ62:AV62"/>
    <mergeCell ref="AW62:AZ62"/>
    <mergeCell ref="K61:S61"/>
    <mergeCell ref="T61:U61"/>
    <mergeCell ref="V61:Y61"/>
    <mergeCell ref="T59:U59"/>
    <mergeCell ref="V59:Y59"/>
    <mergeCell ref="Z59:AE59"/>
    <mergeCell ref="AF59:AJ59"/>
    <mergeCell ref="AK59:AP59"/>
    <mergeCell ref="AQ59:AV59"/>
    <mergeCell ref="AW59:AZ59"/>
    <mergeCell ref="AQ60:AV60"/>
    <mergeCell ref="K56:S56"/>
    <mergeCell ref="T56:U56"/>
    <mergeCell ref="V56:Y56"/>
    <mergeCell ref="AQ52:AV52"/>
    <mergeCell ref="AA212:AE212"/>
    <mergeCell ref="V58:Y58"/>
    <mergeCell ref="Z58:AE58"/>
    <mergeCell ref="AF58:AJ58"/>
    <mergeCell ref="AJ212:AM212"/>
    <mergeCell ref="AN212:AR212"/>
    <mergeCell ref="AS211:AV211"/>
    <mergeCell ref="AW211:AZ211"/>
    <mergeCell ref="W194:Z194"/>
    <mergeCell ref="AF194:AI194"/>
    <mergeCell ref="AS194:AV194"/>
    <mergeCell ref="L210:M210"/>
    <mergeCell ref="N210:R210"/>
    <mergeCell ref="S210:V210"/>
    <mergeCell ref="W210:Z210"/>
    <mergeCell ref="AA210:AE210"/>
    <mergeCell ref="AF210:AI210"/>
    <mergeCell ref="AJ210:AM210"/>
    <mergeCell ref="AN210:AR210"/>
    <mergeCell ref="B206:AZ206"/>
    <mergeCell ref="B208:K209"/>
    <mergeCell ref="L208:M209"/>
    <mergeCell ref="N208:Z208"/>
    <mergeCell ref="Z61:AE61"/>
    <mergeCell ref="AF61:AJ61"/>
    <mergeCell ref="AK61:AP61"/>
    <mergeCell ref="AW63:AZ63"/>
    <mergeCell ref="AW64:AZ64"/>
    <mergeCell ref="K67:S67"/>
    <mergeCell ref="T67:U67"/>
    <mergeCell ref="V67:Y67"/>
    <mergeCell ref="Z67:AE67"/>
    <mergeCell ref="AQ51:AV51"/>
    <mergeCell ref="AW51:AZ51"/>
    <mergeCell ref="K55:S55"/>
    <mergeCell ref="T55:U55"/>
    <mergeCell ref="V55:Y55"/>
    <mergeCell ref="Z55:AE55"/>
    <mergeCell ref="AF55:AJ55"/>
    <mergeCell ref="AK55:AP55"/>
    <mergeCell ref="AQ55:AV55"/>
    <mergeCell ref="AW55:AZ55"/>
    <mergeCell ref="K52:S52"/>
    <mergeCell ref="K65:S65"/>
    <mergeCell ref="T65:U65"/>
    <mergeCell ref="V65:Y65"/>
    <mergeCell ref="Z65:AE65"/>
    <mergeCell ref="AF65:AJ65"/>
    <mergeCell ref="Z60:AE60"/>
    <mergeCell ref="AF60:AJ60"/>
    <mergeCell ref="AK60:AP60"/>
    <mergeCell ref="K59:S59"/>
    <mergeCell ref="K60:S60"/>
    <mergeCell ref="T60:U60"/>
    <mergeCell ref="V60:Y60"/>
    <mergeCell ref="AK65:AP65"/>
    <mergeCell ref="AK58:AP58"/>
    <mergeCell ref="AQ58:AV58"/>
    <mergeCell ref="AW58:AZ58"/>
    <mergeCell ref="AW56:AZ56"/>
    <mergeCell ref="AK57:AP57"/>
    <mergeCell ref="AQ57:AV57"/>
    <mergeCell ref="AW57:AZ57"/>
    <mergeCell ref="K58:S58"/>
    <mergeCell ref="AN214:AR214"/>
    <mergeCell ref="AS212:AV212"/>
    <mergeCell ref="AW212:AZ212"/>
    <mergeCell ref="B213:K213"/>
    <mergeCell ref="L213:M213"/>
    <mergeCell ref="N213:R213"/>
    <mergeCell ref="S213:V213"/>
    <mergeCell ref="W213:Z213"/>
    <mergeCell ref="AA213:AE213"/>
    <mergeCell ref="AS210:AV210"/>
    <mergeCell ref="AW210:AZ210"/>
    <mergeCell ref="B211:K211"/>
    <mergeCell ref="L211:M211"/>
    <mergeCell ref="N211:R211"/>
    <mergeCell ref="S211:V211"/>
    <mergeCell ref="W211:Z211"/>
    <mergeCell ref="AA211:AE211"/>
    <mergeCell ref="AF211:AI211"/>
    <mergeCell ref="AJ211:AM211"/>
    <mergeCell ref="AN211:AR211"/>
    <mergeCell ref="AF213:AI213"/>
    <mergeCell ref="AJ213:AM213"/>
    <mergeCell ref="AN213:AR213"/>
    <mergeCell ref="AS213:AV213"/>
    <mergeCell ref="AW213:AZ213"/>
    <mergeCell ref="B212:K212"/>
    <mergeCell ref="L212:M212"/>
    <mergeCell ref="N212:R212"/>
    <mergeCell ref="S212:V212"/>
    <mergeCell ref="W212:Z212"/>
    <mergeCell ref="AF212:AI212"/>
    <mergeCell ref="B210:K210"/>
    <mergeCell ref="AN208:AZ208"/>
    <mergeCell ref="N209:R209"/>
    <mergeCell ref="S209:V209"/>
    <mergeCell ref="W209:Z209"/>
    <mergeCell ref="AA209:AE209"/>
    <mergeCell ref="AF209:AI209"/>
    <mergeCell ref="AJ209:AM209"/>
    <mergeCell ref="AN209:AR209"/>
    <mergeCell ref="AS209:AV209"/>
    <mergeCell ref="AW209:AZ209"/>
    <mergeCell ref="AW194:AZ194"/>
    <mergeCell ref="B194:K194"/>
    <mergeCell ref="L194:M194"/>
    <mergeCell ref="N194:R194"/>
    <mergeCell ref="S194:V194"/>
    <mergeCell ref="L190:M190"/>
    <mergeCell ref="N190:R190"/>
    <mergeCell ref="S190:V190"/>
    <mergeCell ref="W190:Z190"/>
    <mergeCell ref="AA190:AE190"/>
    <mergeCell ref="AF190:AI190"/>
    <mergeCell ref="AJ190:AM190"/>
    <mergeCell ref="AN190:AR190"/>
    <mergeCell ref="AS192:AV192"/>
    <mergeCell ref="AW192:AZ192"/>
    <mergeCell ref="B193:K193"/>
    <mergeCell ref="L193:M193"/>
    <mergeCell ref="N193:R193"/>
    <mergeCell ref="S193:V193"/>
    <mergeCell ref="W193:Z193"/>
    <mergeCell ref="AA193:AE193"/>
    <mergeCell ref="AJ194:AM194"/>
    <mergeCell ref="AN194:AR194"/>
    <mergeCell ref="B186:AZ186"/>
    <mergeCell ref="B188:K189"/>
    <mergeCell ref="L188:M189"/>
    <mergeCell ref="N188:Z188"/>
    <mergeCell ref="AA188:AM188"/>
    <mergeCell ref="AN188:AZ188"/>
    <mergeCell ref="N189:R189"/>
    <mergeCell ref="S189:V189"/>
    <mergeCell ref="W189:Z189"/>
    <mergeCell ref="AA189:AE189"/>
    <mergeCell ref="AF189:AI189"/>
    <mergeCell ref="AJ189:AM189"/>
    <mergeCell ref="AN189:AR189"/>
    <mergeCell ref="AS189:AV189"/>
    <mergeCell ref="AW189:AZ189"/>
    <mergeCell ref="AS190:AV190"/>
    <mergeCell ref="AW190:AZ190"/>
    <mergeCell ref="B191:K191"/>
    <mergeCell ref="L191:M191"/>
    <mergeCell ref="N191:R191"/>
    <mergeCell ref="S191:V191"/>
    <mergeCell ref="W191:Z191"/>
    <mergeCell ref="AA191:AE191"/>
    <mergeCell ref="AF191:AI191"/>
    <mergeCell ref="AJ191:AM191"/>
    <mergeCell ref="AN191:AR191"/>
    <mergeCell ref="AS191:AV191"/>
    <mergeCell ref="AW191:AZ191"/>
    <mergeCell ref="B190:K190"/>
    <mergeCell ref="AA194:AE194"/>
    <mergeCell ref="B184:K184"/>
    <mergeCell ref="L184:M184"/>
    <mergeCell ref="N184:R184"/>
    <mergeCell ref="S184:V184"/>
    <mergeCell ref="W184:Z184"/>
    <mergeCell ref="AA184:AE184"/>
    <mergeCell ref="AF184:AI184"/>
    <mergeCell ref="AJ184:AM184"/>
    <mergeCell ref="AN184:AR184"/>
    <mergeCell ref="AS184:AV184"/>
    <mergeCell ref="AW184:AZ184"/>
    <mergeCell ref="AF193:AI193"/>
    <mergeCell ref="AJ193:AM193"/>
    <mergeCell ref="AN193:AR193"/>
    <mergeCell ref="AS193:AV193"/>
    <mergeCell ref="AW193:AZ193"/>
    <mergeCell ref="B192:K192"/>
    <mergeCell ref="L192:M192"/>
    <mergeCell ref="N192:R192"/>
    <mergeCell ref="S192:V192"/>
    <mergeCell ref="W192:Z192"/>
    <mergeCell ref="AA192:AE192"/>
    <mergeCell ref="AF192:AI192"/>
    <mergeCell ref="AJ192:AM192"/>
    <mergeCell ref="AN192:AR192"/>
    <mergeCell ref="AS182:AV182"/>
    <mergeCell ref="AW182:AZ182"/>
    <mergeCell ref="B183:K183"/>
    <mergeCell ref="L183:M183"/>
    <mergeCell ref="N183:R183"/>
    <mergeCell ref="S183:V183"/>
    <mergeCell ref="W183:Z183"/>
    <mergeCell ref="AA183:AE183"/>
    <mergeCell ref="AF183:AI183"/>
    <mergeCell ref="AJ183:AM183"/>
    <mergeCell ref="AN183:AR183"/>
    <mergeCell ref="AS183:AV183"/>
    <mergeCell ref="AW183:AZ183"/>
    <mergeCell ref="B182:K182"/>
    <mergeCell ref="L182:M182"/>
    <mergeCell ref="N182:R182"/>
    <mergeCell ref="S182:V182"/>
    <mergeCell ref="W182:Z182"/>
    <mergeCell ref="AA182:AE182"/>
    <mergeCell ref="AF182:AI182"/>
    <mergeCell ref="AJ182:AM182"/>
    <mergeCell ref="AN182:AR182"/>
    <mergeCell ref="AS180:AV180"/>
    <mergeCell ref="AW180:AZ180"/>
    <mergeCell ref="B181:K181"/>
    <mergeCell ref="L181:M181"/>
    <mergeCell ref="N181:R181"/>
    <mergeCell ref="S181:V181"/>
    <mergeCell ref="W181:Z181"/>
    <mergeCell ref="AA181:AE181"/>
    <mergeCell ref="AF181:AI181"/>
    <mergeCell ref="AJ181:AM181"/>
    <mergeCell ref="AN181:AR181"/>
    <mergeCell ref="AS181:AV181"/>
    <mergeCell ref="AW181:AZ181"/>
    <mergeCell ref="B180:K180"/>
    <mergeCell ref="L180:M180"/>
    <mergeCell ref="N180:R180"/>
    <mergeCell ref="S180:V180"/>
    <mergeCell ref="W180:Z180"/>
    <mergeCell ref="AA180:AE180"/>
    <mergeCell ref="AF180:AI180"/>
    <mergeCell ref="AJ180:AM180"/>
    <mergeCell ref="AN180:AR180"/>
    <mergeCell ref="B176:AZ176"/>
    <mergeCell ref="B178:K179"/>
    <mergeCell ref="L178:M179"/>
    <mergeCell ref="N178:Z178"/>
    <mergeCell ref="AA178:AM178"/>
    <mergeCell ref="AN178:AZ178"/>
    <mergeCell ref="N179:R179"/>
    <mergeCell ref="S179:V179"/>
    <mergeCell ref="W179:Z179"/>
    <mergeCell ref="AA179:AE179"/>
    <mergeCell ref="AF179:AI179"/>
    <mergeCell ref="AJ179:AM179"/>
    <mergeCell ref="AN179:AR179"/>
    <mergeCell ref="AS179:AV179"/>
    <mergeCell ref="AW179:AZ179"/>
    <mergeCell ref="B174:K174"/>
    <mergeCell ref="L174:M174"/>
    <mergeCell ref="N174:R174"/>
    <mergeCell ref="S174:V174"/>
    <mergeCell ref="W174:Z174"/>
    <mergeCell ref="AA174:AE174"/>
    <mergeCell ref="AF174:AI174"/>
    <mergeCell ref="AJ174:AM174"/>
    <mergeCell ref="AN174:AR174"/>
    <mergeCell ref="AS174:AV174"/>
    <mergeCell ref="AW174:AZ174"/>
    <mergeCell ref="AW173:AZ173"/>
    <mergeCell ref="B172:K172"/>
    <mergeCell ref="L172:M172"/>
    <mergeCell ref="N172:R172"/>
    <mergeCell ref="AS169:AV169"/>
    <mergeCell ref="AW169:AZ169"/>
    <mergeCell ref="AA170:AE170"/>
    <mergeCell ref="AF170:AI170"/>
    <mergeCell ref="AJ170:AM170"/>
    <mergeCell ref="AN170:AR170"/>
    <mergeCell ref="N169:R169"/>
    <mergeCell ref="S169:V169"/>
    <mergeCell ref="W169:Z169"/>
    <mergeCell ref="AA169:AE169"/>
    <mergeCell ref="AJ171:AM171"/>
    <mergeCell ref="AN171:AR171"/>
    <mergeCell ref="AS171:AV171"/>
    <mergeCell ref="AW171:AZ171"/>
    <mergeCell ref="B170:K170"/>
    <mergeCell ref="L170:M170"/>
    <mergeCell ref="N170:R170"/>
    <mergeCell ref="S170:V170"/>
    <mergeCell ref="S172:V172"/>
    <mergeCell ref="W172:Z172"/>
    <mergeCell ref="AA172:AE172"/>
    <mergeCell ref="AF172:AI172"/>
    <mergeCell ref="AJ172:AM172"/>
    <mergeCell ref="AN172:AR172"/>
    <mergeCell ref="AS170:AV170"/>
    <mergeCell ref="AW170:AZ170"/>
    <mergeCell ref="B171:K171"/>
    <mergeCell ref="L171:M171"/>
    <mergeCell ref="K51:S51"/>
    <mergeCell ref="AS172:AV172"/>
    <mergeCell ref="AW172:AZ172"/>
    <mergeCell ref="B166:AZ166"/>
    <mergeCell ref="B168:K169"/>
    <mergeCell ref="L168:M169"/>
    <mergeCell ref="N168:Z168"/>
    <mergeCell ref="AA168:AM168"/>
    <mergeCell ref="AN168:AZ168"/>
    <mergeCell ref="K76:S76"/>
    <mergeCell ref="T76:U76"/>
    <mergeCell ref="V76:Y76"/>
    <mergeCell ref="Z76:AE76"/>
    <mergeCell ref="AF76:AJ76"/>
    <mergeCell ref="AK76:AP76"/>
    <mergeCell ref="AQ76:AV76"/>
    <mergeCell ref="AW76:AZ76"/>
    <mergeCell ref="V92:Y92"/>
    <mergeCell ref="Z92:AE92"/>
    <mergeCell ref="AF92:AJ92"/>
    <mergeCell ref="AK92:AP92"/>
    <mergeCell ref="AQ92:AV92"/>
    <mergeCell ref="AW92:AZ92"/>
    <mergeCell ref="K93:S93"/>
    <mergeCell ref="T93:U93"/>
    <mergeCell ref="V93:Y93"/>
    <mergeCell ref="B164:AZ164"/>
    <mergeCell ref="T51:U51"/>
    <mergeCell ref="V51:Y51"/>
    <mergeCell ref="Z51:AE51"/>
    <mergeCell ref="AF51:AJ51"/>
    <mergeCell ref="AK51:AP51"/>
    <mergeCell ref="N171:R171"/>
    <mergeCell ref="S171:V171"/>
    <mergeCell ref="W171:Z171"/>
    <mergeCell ref="AA171:AE171"/>
    <mergeCell ref="AF171:AI171"/>
    <mergeCell ref="W170:Z170"/>
    <mergeCell ref="AW60:AZ60"/>
    <mergeCell ref="K53:S53"/>
    <mergeCell ref="T53:U53"/>
    <mergeCell ref="V53:Y53"/>
    <mergeCell ref="T58:U58"/>
    <mergeCell ref="T52:U52"/>
    <mergeCell ref="V52:Y52"/>
    <mergeCell ref="Z52:AE52"/>
    <mergeCell ref="AF52:AJ52"/>
    <mergeCell ref="Z53:AE53"/>
    <mergeCell ref="AF53:AJ53"/>
    <mergeCell ref="AK53:AP53"/>
    <mergeCell ref="AQ53:AV53"/>
    <mergeCell ref="AW53:AZ53"/>
    <mergeCell ref="K54:S54"/>
    <mergeCell ref="AF169:AI169"/>
    <mergeCell ref="AJ169:AM169"/>
    <mergeCell ref="AN169:AR169"/>
    <mergeCell ref="K73:S73"/>
    <mergeCell ref="T73:U73"/>
    <mergeCell ref="V73:Y73"/>
    <mergeCell ref="Z73:AE73"/>
    <mergeCell ref="AF73:AJ73"/>
    <mergeCell ref="AK73:AP73"/>
    <mergeCell ref="K92:S92"/>
    <mergeCell ref="T92:U92"/>
    <mergeCell ref="B89:J90"/>
    <mergeCell ref="K78:S78"/>
    <mergeCell ref="T78:U78"/>
    <mergeCell ref="K97:S97"/>
    <mergeCell ref="T97:U97"/>
    <mergeCell ref="V97:Y97"/>
    <mergeCell ref="B224:V224"/>
    <mergeCell ref="W224:Y224"/>
    <mergeCell ref="Z224:AB224"/>
    <mergeCell ref="AC224:AJ224"/>
    <mergeCell ref="AK224:AR224"/>
    <mergeCell ref="AS224:AZ224"/>
    <mergeCell ref="AF91:AJ91"/>
    <mergeCell ref="AK91:AP91"/>
    <mergeCell ref="AQ91:AV91"/>
    <mergeCell ref="AW91:AZ91"/>
    <mergeCell ref="AF200:AI200"/>
    <mergeCell ref="AJ200:AM200"/>
    <mergeCell ref="AN200:AR200"/>
    <mergeCell ref="AS200:AV200"/>
    <mergeCell ref="AW200:AZ200"/>
    <mergeCell ref="B201:K201"/>
    <mergeCell ref="B173:K173"/>
    <mergeCell ref="L173:M173"/>
    <mergeCell ref="N173:R173"/>
    <mergeCell ref="S173:V173"/>
    <mergeCell ref="W173:Z173"/>
    <mergeCell ref="AA173:AE173"/>
    <mergeCell ref="AF173:AI173"/>
    <mergeCell ref="AJ173:AM173"/>
    <mergeCell ref="AN173:AR173"/>
    <mergeCell ref="AS173:AV173"/>
    <mergeCell ref="AF80:AJ80"/>
    <mergeCell ref="AK80:AP80"/>
    <mergeCell ref="AF86:AJ87"/>
    <mergeCell ref="AK86:AV86"/>
    <mergeCell ref="B122:S122"/>
    <mergeCell ref="T122:U122"/>
    <mergeCell ref="V122:Y122"/>
    <mergeCell ref="Z122:AE122"/>
    <mergeCell ref="AF122:AJ122"/>
    <mergeCell ref="AK122:AP122"/>
    <mergeCell ref="AQ122:AV122"/>
    <mergeCell ref="AK87:AP87"/>
    <mergeCell ref="AQ87:AV87"/>
    <mergeCell ref="B88:J88"/>
    <mergeCell ref="K88:S88"/>
    <mergeCell ref="T88:U88"/>
    <mergeCell ref="V88:Y88"/>
    <mergeCell ref="Z88:AE88"/>
    <mergeCell ref="AF88:AJ88"/>
    <mergeCell ref="AK88:AP88"/>
    <mergeCell ref="AQ88:AV88"/>
    <mergeCell ref="B84:J87"/>
    <mergeCell ref="K84:S87"/>
    <mergeCell ref="T84:U87"/>
    <mergeCell ref="V84:Y87"/>
    <mergeCell ref="Z84:AV84"/>
    <mergeCell ref="K108:S108"/>
    <mergeCell ref="T108:U108"/>
    <mergeCell ref="V108:Y108"/>
    <mergeCell ref="Z108:AE108"/>
    <mergeCell ref="AF108:AJ108"/>
    <mergeCell ref="AK108:AP108"/>
    <mergeCell ref="AW88:AZ88"/>
    <mergeCell ref="B226:AZ226"/>
    <mergeCell ref="B27:AZ27"/>
    <mergeCell ref="B29:Y31"/>
    <mergeCell ref="Z29:AB31"/>
    <mergeCell ref="AC29:AZ29"/>
    <mergeCell ref="AC30:AJ31"/>
    <mergeCell ref="AK30:AR31"/>
    <mergeCell ref="AS30:AZ31"/>
    <mergeCell ref="AJ199:AM199"/>
    <mergeCell ref="AN199:AR199"/>
    <mergeCell ref="AS199:AV199"/>
    <mergeCell ref="AW199:AZ199"/>
    <mergeCell ref="B200:K200"/>
    <mergeCell ref="L200:M200"/>
    <mergeCell ref="N200:R200"/>
    <mergeCell ref="S200:V200"/>
    <mergeCell ref="W200:Z200"/>
    <mergeCell ref="AA200:AE200"/>
    <mergeCell ref="B36:Y36"/>
    <mergeCell ref="Z36:AB36"/>
    <mergeCell ref="B128:J128"/>
    <mergeCell ref="B222:V222"/>
    <mergeCell ref="W222:Y222"/>
    <mergeCell ref="Z222:AB222"/>
    <mergeCell ref="AC222:AJ222"/>
    <mergeCell ref="AK222:AR222"/>
    <mergeCell ref="AS222:AZ222"/>
    <mergeCell ref="B196:AZ196"/>
    <mergeCell ref="B198:K199"/>
    <mergeCell ref="L198:M199"/>
    <mergeCell ref="N198:Z198"/>
    <mergeCell ref="AA198:AM198"/>
    <mergeCell ref="AN198:AZ198"/>
    <mergeCell ref="N199:R199"/>
    <mergeCell ref="S199:V199"/>
    <mergeCell ref="W199:Z199"/>
    <mergeCell ref="AA199:AE199"/>
    <mergeCell ref="AF199:AI199"/>
    <mergeCell ref="W221:Y221"/>
    <mergeCell ref="Z221:AB221"/>
    <mergeCell ref="AC221:AJ221"/>
    <mergeCell ref="AK221:AR221"/>
    <mergeCell ref="AS221:AZ221"/>
    <mergeCell ref="AS214:AV214"/>
    <mergeCell ref="AW214:AZ214"/>
    <mergeCell ref="B214:K214"/>
    <mergeCell ref="L214:M214"/>
    <mergeCell ref="N214:R214"/>
    <mergeCell ref="S214:V214"/>
    <mergeCell ref="W214:Z214"/>
    <mergeCell ref="AA214:AE214"/>
    <mergeCell ref="AF214:AI214"/>
    <mergeCell ref="AA208:AM208"/>
    <mergeCell ref="AJ214:AM214"/>
    <mergeCell ref="L201:M201"/>
    <mergeCell ref="N201:R201"/>
    <mergeCell ref="S201:V201"/>
    <mergeCell ref="W201:Z201"/>
    <mergeCell ref="AA201:AE201"/>
    <mergeCell ref="AF201:AI201"/>
    <mergeCell ref="AJ201:AM201"/>
    <mergeCell ref="AN201:AR201"/>
    <mergeCell ref="AS201:AV201"/>
    <mergeCell ref="AW201:AZ201"/>
    <mergeCell ref="K50:S50"/>
    <mergeCell ref="T50:U50"/>
    <mergeCell ref="V50:Y50"/>
    <mergeCell ref="Z50:AE50"/>
    <mergeCell ref="AF50:AJ50"/>
    <mergeCell ref="AK50:AP50"/>
    <mergeCell ref="AQ50:AV50"/>
    <mergeCell ref="AW50:AZ50"/>
    <mergeCell ref="AF203:AI203"/>
    <mergeCell ref="AJ203:AM203"/>
    <mergeCell ref="AN203:AR203"/>
    <mergeCell ref="AS203:AV203"/>
    <mergeCell ref="AW203:AZ203"/>
    <mergeCell ref="B202:K202"/>
    <mergeCell ref="L202:M202"/>
    <mergeCell ref="N202:R202"/>
    <mergeCell ref="S202:V202"/>
    <mergeCell ref="W202:Z202"/>
    <mergeCell ref="AA202:AE202"/>
    <mergeCell ref="AF202:AI202"/>
    <mergeCell ref="AJ202:AM202"/>
    <mergeCell ref="B49:J50"/>
    <mergeCell ref="K49:S49"/>
    <mergeCell ref="T49:U49"/>
    <mergeCell ref="V49:Y49"/>
    <mergeCell ref="Z49:AE49"/>
    <mergeCell ref="AF49:AJ49"/>
    <mergeCell ref="AK49:AP49"/>
    <mergeCell ref="AQ49:AV49"/>
    <mergeCell ref="AW49:AZ49"/>
    <mergeCell ref="AW80:AZ80"/>
    <mergeCell ref="B48:J48"/>
    <mergeCell ref="K48:S48"/>
    <mergeCell ref="T48:U48"/>
    <mergeCell ref="V48:Y48"/>
    <mergeCell ref="Z48:AE48"/>
    <mergeCell ref="AF48:AJ48"/>
    <mergeCell ref="AK48:AP48"/>
    <mergeCell ref="AQ48:AV48"/>
    <mergeCell ref="AW48:AZ48"/>
    <mergeCell ref="AK35:AR35"/>
    <mergeCell ref="AS35:AZ35"/>
    <mergeCell ref="AC36:AJ36"/>
    <mergeCell ref="AK36:AR36"/>
    <mergeCell ref="AS36:AZ36"/>
    <mergeCell ref="Z33:AB33"/>
    <mergeCell ref="AC33:AJ33"/>
    <mergeCell ref="AK33:AR33"/>
    <mergeCell ref="AC37:AJ37"/>
    <mergeCell ref="AK37:AR37"/>
    <mergeCell ref="AS37:AZ37"/>
    <mergeCell ref="Z38:AB38"/>
    <mergeCell ref="AC38:AJ38"/>
    <mergeCell ref="AK38:AR38"/>
    <mergeCell ref="AS38:AZ38"/>
    <mergeCell ref="B41:AZ41"/>
    <mergeCell ref="B32:Y32"/>
    <mergeCell ref="B33:Y33"/>
    <mergeCell ref="AK17:AR17"/>
    <mergeCell ref="B14:Y16"/>
    <mergeCell ref="AC14:AZ14"/>
    <mergeCell ref="AC15:AJ16"/>
    <mergeCell ref="AK15:AR16"/>
    <mergeCell ref="AS15:AZ16"/>
    <mergeCell ref="B25:AZ25"/>
    <mergeCell ref="B24:AZ24"/>
    <mergeCell ref="AK19:AR19"/>
    <mergeCell ref="AS19:AZ19"/>
    <mergeCell ref="AQ4:AU5"/>
    <mergeCell ref="AF46:AJ47"/>
    <mergeCell ref="AK46:AV46"/>
    <mergeCell ref="AK47:AP47"/>
    <mergeCell ref="AQ47:AV47"/>
    <mergeCell ref="AK32:AR32"/>
    <mergeCell ref="AS32:AZ32"/>
    <mergeCell ref="AS33:AZ33"/>
    <mergeCell ref="B34:Y34"/>
    <mergeCell ref="Z34:AB34"/>
    <mergeCell ref="AC34:AJ34"/>
    <mergeCell ref="AK34:AR34"/>
    <mergeCell ref="AS34:AZ34"/>
    <mergeCell ref="B35:Y35"/>
    <mergeCell ref="Z37:AB37"/>
    <mergeCell ref="AF45:AV45"/>
    <mergeCell ref="AC39:AJ39"/>
    <mergeCell ref="AK39:AR39"/>
    <mergeCell ref="AS39:AZ39"/>
    <mergeCell ref="B38:Y38"/>
    <mergeCell ref="Z14:AB16"/>
    <mergeCell ref="AS23:AZ23"/>
    <mergeCell ref="Z32:AB32"/>
    <mergeCell ref="AC32:AJ32"/>
    <mergeCell ref="Z35:AB35"/>
    <mergeCell ref="B37:Y37"/>
    <mergeCell ref="AC35:AJ35"/>
    <mergeCell ref="AC19:AJ19"/>
    <mergeCell ref="B1:AZ1"/>
    <mergeCell ref="B21:Y21"/>
    <mergeCell ref="B23:Y23"/>
    <mergeCell ref="AK20:AR20"/>
    <mergeCell ref="AS20:AZ20"/>
    <mergeCell ref="AS17:AZ17"/>
    <mergeCell ref="B18:Y18"/>
    <mergeCell ref="Z18:AB18"/>
    <mergeCell ref="AC18:AJ18"/>
    <mergeCell ref="AK18:AR18"/>
    <mergeCell ref="AS18:AZ18"/>
    <mergeCell ref="A8:K8"/>
    <mergeCell ref="A9:K9"/>
    <mergeCell ref="Z23:AB23"/>
    <mergeCell ref="AC23:AJ23"/>
    <mergeCell ref="Z19:AB19"/>
    <mergeCell ref="B22:Y22"/>
    <mergeCell ref="Z22:AB22"/>
    <mergeCell ref="AC22:AJ22"/>
    <mergeCell ref="AK22:AR22"/>
    <mergeCell ref="AS22:AZ22"/>
    <mergeCell ref="B19:Y19"/>
    <mergeCell ref="A7:K7"/>
    <mergeCell ref="B17:Y17"/>
    <mergeCell ref="A10:K10"/>
    <mergeCell ref="AC20:AJ20"/>
    <mergeCell ref="AK23:AR23"/>
    <mergeCell ref="B20:Y20"/>
    <mergeCell ref="Z20:AB20"/>
    <mergeCell ref="Z21:AB21"/>
    <mergeCell ref="AV5:AZ5"/>
    <mergeCell ref="B204:K204"/>
    <mergeCell ref="L204:M204"/>
    <mergeCell ref="N204:R204"/>
    <mergeCell ref="S204:V204"/>
    <mergeCell ref="W204:Z204"/>
    <mergeCell ref="AA204:AE204"/>
    <mergeCell ref="AF204:AI204"/>
    <mergeCell ref="AJ204:AM204"/>
    <mergeCell ref="AN204:AR204"/>
    <mergeCell ref="AS202:AV202"/>
    <mergeCell ref="AW202:AZ202"/>
    <mergeCell ref="B203:K203"/>
    <mergeCell ref="L203:M203"/>
    <mergeCell ref="N203:R203"/>
    <mergeCell ref="S203:V203"/>
    <mergeCell ref="W203:Z203"/>
    <mergeCell ref="AA203:AE203"/>
    <mergeCell ref="AN202:AR202"/>
    <mergeCell ref="B124:J127"/>
    <mergeCell ref="K124:S127"/>
    <mergeCell ref="T124:U127"/>
    <mergeCell ref="V124:Y127"/>
    <mergeCell ref="Z124:AV124"/>
    <mergeCell ref="Z125:AE127"/>
    <mergeCell ref="AQ80:AV80"/>
    <mergeCell ref="AC235:AJ235"/>
    <mergeCell ref="AK235:AR235"/>
    <mergeCell ref="AS235:AZ235"/>
    <mergeCell ref="B228:AZ228"/>
    <mergeCell ref="B230:Y232"/>
    <mergeCell ref="Z230:AB232"/>
    <mergeCell ref="AC230:AZ230"/>
    <mergeCell ref="AC231:AJ232"/>
    <mergeCell ref="AK231:AR232"/>
    <mergeCell ref="AS231:AZ232"/>
    <mergeCell ref="B233:Y233"/>
    <mergeCell ref="Z233:AB233"/>
    <mergeCell ref="AC233:AJ233"/>
    <mergeCell ref="AK233:AR233"/>
    <mergeCell ref="AS233:AZ233"/>
    <mergeCell ref="AS204:AV204"/>
    <mergeCell ref="AW204:AZ204"/>
    <mergeCell ref="B223:V223"/>
    <mergeCell ref="W223:Y223"/>
    <mergeCell ref="Z223:AB223"/>
    <mergeCell ref="AC223:AJ223"/>
    <mergeCell ref="AK223:AR223"/>
    <mergeCell ref="AS223:AZ223"/>
    <mergeCell ref="B216:AZ216"/>
    <mergeCell ref="B218:V220"/>
    <mergeCell ref="W218:Y220"/>
    <mergeCell ref="Z218:AB220"/>
    <mergeCell ref="AC218:AZ218"/>
    <mergeCell ref="AC219:AJ220"/>
    <mergeCell ref="AK219:AR220"/>
    <mergeCell ref="AS219:AZ220"/>
    <mergeCell ref="B221:V221"/>
    <mergeCell ref="B239:AZ239"/>
    <mergeCell ref="B240:AZ240"/>
    <mergeCell ref="AV2:AZ2"/>
    <mergeCell ref="V3:AH3"/>
    <mergeCell ref="AR3:AU3"/>
    <mergeCell ref="AV4:AZ4"/>
    <mergeCell ref="AR6:AU6"/>
    <mergeCell ref="AV6:AZ6"/>
    <mergeCell ref="AR7:AU7"/>
    <mergeCell ref="AV7:AZ7"/>
    <mergeCell ref="AV8:AZ8"/>
    <mergeCell ref="L9:AQ9"/>
    <mergeCell ref="AV10:AZ10"/>
    <mergeCell ref="B236:Y236"/>
    <mergeCell ref="Z236:AB236"/>
    <mergeCell ref="B237:Y237"/>
    <mergeCell ref="Z237:AB237"/>
    <mergeCell ref="B238:Y238"/>
    <mergeCell ref="Z238:AB238"/>
    <mergeCell ref="AC238:AJ238"/>
    <mergeCell ref="AK238:AR238"/>
    <mergeCell ref="AS238:AZ238"/>
    <mergeCell ref="B234:Y234"/>
    <mergeCell ref="AW124:AZ127"/>
    <mergeCell ref="Z234:AB234"/>
    <mergeCell ref="AC234:AJ234"/>
    <mergeCell ref="AK234:AR234"/>
    <mergeCell ref="AS234:AZ234"/>
    <mergeCell ref="B235:Y235"/>
    <mergeCell ref="Z235:AB235"/>
    <mergeCell ref="AK94:AP94"/>
    <mergeCell ref="B44:J47"/>
    <mergeCell ref="AW84:AZ87"/>
    <mergeCell ref="Z85:AE87"/>
    <mergeCell ref="AF85:AV85"/>
    <mergeCell ref="T80:U80"/>
    <mergeCell ref="K91:S91"/>
    <mergeCell ref="T91:U91"/>
    <mergeCell ref="V91:Y91"/>
    <mergeCell ref="Z91:AE91"/>
    <mergeCell ref="AF125:AV125"/>
    <mergeCell ref="AF126:AJ127"/>
    <mergeCell ref="AK126:AV126"/>
    <mergeCell ref="AK127:AP127"/>
    <mergeCell ref="AQ127:AV127"/>
    <mergeCell ref="T99:U99"/>
    <mergeCell ref="V99:Y99"/>
    <mergeCell ref="Z99:AE99"/>
    <mergeCell ref="AF99:AJ99"/>
    <mergeCell ref="AQ100:AV100"/>
    <mergeCell ref="K102:S102"/>
    <mergeCell ref="K101:S101"/>
    <mergeCell ref="T101:U101"/>
    <mergeCell ref="V101:Y101"/>
    <mergeCell ref="Z101:AE101"/>
    <mergeCell ref="AF101:AJ101"/>
    <mergeCell ref="AK101:AP101"/>
    <mergeCell ref="AQ101:AV101"/>
    <mergeCell ref="V96:Y96"/>
    <mergeCell ref="AK99:AP99"/>
    <mergeCell ref="AQ99:AV99"/>
    <mergeCell ref="AF105:AJ105"/>
    <mergeCell ref="AK105:AP105"/>
    <mergeCell ref="AQ105:AV105"/>
    <mergeCell ref="AV3:AZ3"/>
    <mergeCell ref="K89:S89"/>
    <mergeCell ref="T89:U89"/>
    <mergeCell ref="V89:Y89"/>
    <mergeCell ref="Z89:AE89"/>
    <mergeCell ref="AF89:AJ89"/>
    <mergeCell ref="AK89:AP89"/>
    <mergeCell ref="AQ89:AV89"/>
    <mergeCell ref="AW89:AZ89"/>
    <mergeCell ref="K90:S90"/>
    <mergeCell ref="T90:U90"/>
    <mergeCell ref="V90:Y90"/>
    <mergeCell ref="Z90:AE90"/>
    <mergeCell ref="AF90:AJ90"/>
    <mergeCell ref="AK90:AP90"/>
    <mergeCell ref="AQ90:AV90"/>
    <mergeCell ref="B42:AZ42"/>
    <mergeCell ref="Z17:AB17"/>
    <mergeCell ref="AC17:AJ17"/>
    <mergeCell ref="AR10:AU10"/>
    <mergeCell ref="AC21:AJ21"/>
    <mergeCell ref="AK21:AR21"/>
    <mergeCell ref="AS21:AZ21"/>
    <mergeCell ref="B12:AZ12"/>
    <mergeCell ref="B39:Y39"/>
    <mergeCell ref="Z39:AB39"/>
    <mergeCell ref="K44:S47"/>
    <mergeCell ref="T44:U47"/>
    <mergeCell ref="V44:Y47"/>
    <mergeCell ref="Z44:AV44"/>
    <mergeCell ref="AW44:AZ47"/>
    <mergeCell ref="Z45:AE47"/>
    <mergeCell ref="K79:S79"/>
    <mergeCell ref="T79:U79"/>
    <mergeCell ref="V79:Y79"/>
    <mergeCell ref="Z79:AE79"/>
    <mergeCell ref="AF79:AJ79"/>
    <mergeCell ref="AK79:AP79"/>
    <mergeCell ref="AQ79:AV79"/>
    <mergeCell ref="AW79:AZ79"/>
    <mergeCell ref="K105:S105"/>
    <mergeCell ref="T105:U105"/>
    <mergeCell ref="V105:Y105"/>
    <mergeCell ref="Z105:AE105"/>
    <mergeCell ref="K98:S98"/>
    <mergeCell ref="T98:U98"/>
    <mergeCell ref="V98:Y98"/>
    <mergeCell ref="Z98:AE98"/>
    <mergeCell ref="AF98:AJ98"/>
    <mergeCell ref="AK98:AP98"/>
    <mergeCell ref="AQ98:AV98"/>
    <mergeCell ref="K100:S100"/>
    <mergeCell ref="T100:U100"/>
    <mergeCell ref="AW90:AZ90"/>
    <mergeCell ref="AK96:AP96"/>
    <mergeCell ref="AQ96:AV96"/>
    <mergeCell ref="AW99:AZ99"/>
    <mergeCell ref="T104:U104"/>
    <mergeCell ref="V104:Y104"/>
    <mergeCell ref="Z104:AE104"/>
    <mergeCell ref="Z96:AE96"/>
    <mergeCell ref="AF96:AJ96"/>
    <mergeCell ref="AW98:AZ98"/>
    <mergeCell ref="K99:S99"/>
    <mergeCell ref="AQ128:AV128"/>
    <mergeCell ref="K128:S128"/>
    <mergeCell ref="T128:U128"/>
    <mergeCell ref="V128:Y128"/>
    <mergeCell ref="AF128:AJ128"/>
    <mergeCell ref="AK128:AP128"/>
    <mergeCell ref="Z93:AE93"/>
    <mergeCell ref="AF93:AJ93"/>
    <mergeCell ref="AK93:AP93"/>
    <mergeCell ref="AQ93:AV93"/>
    <mergeCell ref="AW93:AZ93"/>
    <mergeCell ref="K94:S94"/>
    <mergeCell ref="T94:U94"/>
    <mergeCell ref="V94:Y94"/>
    <mergeCell ref="Z94:AE94"/>
    <mergeCell ref="AF94:AJ94"/>
    <mergeCell ref="AW100:AZ100"/>
    <mergeCell ref="AW101:AZ101"/>
    <mergeCell ref="AW128:AZ128"/>
    <mergeCell ref="Z128:AE128"/>
    <mergeCell ref="AW94:AZ94"/>
    <mergeCell ref="K95:S95"/>
    <mergeCell ref="T95:U95"/>
    <mergeCell ref="V95:Y95"/>
    <mergeCell ref="Z95:AE95"/>
    <mergeCell ref="AF95:AJ95"/>
    <mergeCell ref="AK95:AP95"/>
    <mergeCell ref="AQ95:AV95"/>
    <mergeCell ref="AW95:AZ95"/>
    <mergeCell ref="K96:S96"/>
    <mergeCell ref="T96:U96"/>
    <mergeCell ref="AW121:AZ121"/>
    <mergeCell ref="V78:Y78"/>
    <mergeCell ref="Z78:AE78"/>
    <mergeCell ref="AF78:AJ78"/>
    <mergeCell ref="AK78:AP78"/>
    <mergeCell ref="AQ78:AV78"/>
    <mergeCell ref="AW78:AZ78"/>
    <mergeCell ref="K77:S77"/>
    <mergeCell ref="T77:U77"/>
    <mergeCell ref="V77:Y77"/>
    <mergeCell ref="Z77:AE77"/>
    <mergeCell ref="AF77:AJ77"/>
    <mergeCell ref="AK77:AP77"/>
    <mergeCell ref="AQ77:AV77"/>
    <mergeCell ref="AW77:AZ77"/>
    <mergeCell ref="AW75:AZ75"/>
    <mergeCell ref="V71:Y71"/>
    <mergeCell ref="Z71:AE71"/>
    <mergeCell ref="AF71:AJ71"/>
    <mergeCell ref="AK71:AP71"/>
    <mergeCell ref="AQ71:AV71"/>
    <mergeCell ref="AW68:AZ68"/>
    <mergeCell ref="K70:S70"/>
    <mergeCell ref="T70:U70"/>
    <mergeCell ref="V70:Y70"/>
    <mergeCell ref="Z70:AE70"/>
    <mergeCell ref="AF70:AJ70"/>
    <mergeCell ref="AK70:AP70"/>
    <mergeCell ref="AQ70:AV70"/>
    <mergeCell ref="AW70:AZ70"/>
    <mergeCell ref="K74:S74"/>
    <mergeCell ref="T74:U74"/>
    <mergeCell ref="V74:Y74"/>
    <mergeCell ref="Z74:AE74"/>
    <mergeCell ref="AF74:AJ74"/>
    <mergeCell ref="AK74:AP74"/>
    <mergeCell ref="AQ74:AV74"/>
    <mergeCell ref="AW74:AZ74"/>
    <mergeCell ref="AW71:AZ71"/>
    <mergeCell ref="K72:S72"/>
    <mergeCell ref="T72:U72"/>
    <mergeCell ref="V72:Y72"/>
    <mergeCell ref="Z72:AE72"/>
    <mergeCell ref="AF72:AJ72"/>
    <mergeCell ref="AK72:AP72"/>
    <mergeCell ref="AQ72:AV72"/>
    <mergeCell ref="AW72:AZ72"/>
    <mergeCell ref="AQ73:AV73"/>
    <mergeCell ref="AW73:AZ73"/>
    <mergeCell ref="K71:S71"/>
    <mergeCell ref="T71:U71"/>
    <mergeCell ref="AW105:AZ105"/>
    <mergeCell ref="AW102:AZ102"/>
    <mergeCell ref="K103:S103"/>
    <mergeCell ref="T103:U103"/>
    <mergeCell ref="V103:Y103"/>
    <mergeCell ref="Z103:AE103"/>
    <mergeCell ref="AF103:AJ103"/>
    <mergeCell ref="AK103:AP103"/>
    <mergeCell ref="AQ103:AV103"/>
    <mergeCell ref="AW103:AZ103"/>
    <mergeCell ref="AF104:AJ104"/>
    <mergeCell ref="AK104:AP104"/>
    <mergeCell ref="AQ104:AV104"/>
    <mergeCell ref="AW104:AZ104"/>
    <mergeCell ref="T102:U102"/>
    <mergeCell ref="V102:Y102"/>
    <mergeCell ref="Z102:AE102"/>
    <mergeCell ref="AF102:AJ102"/>
    <mergeCell ref="AK102:AP102"/>
    <mergeCell ref="AQ102:AV102"/>
    <mergeCell ref="K104:S104"/>
    <mergeCell ref="AQ108:AV108"/>
    <mergeCell ref="AW108:AZ108"/>
    <mergeCell ref="K109:S109"/>
    <mergeCell ref="T109:U109"/>
    <mergeCell ref="V109:Y109"/>
    <mergeCell ref="Z109:AE109"/>
    <mergeCell ref="AF109:AJ109"/>
    <mergeCell ref="AK109:AP109"/>
    <mergeCell ref="AQ109:AV109"/>
    <mergeCell ref="AW109:AZ109"/>
    <mergeCell ref="K106:S106"/>
    <mergeCell ref="T106:U106"/>
    <mergeCell ref="V106:Y106"/>
    <mergeCell ref="Z106:AE106"/>
    <mergeCell ref="AF106:AJ106"/>
    <mergeCell ref="AK106:AP106"/>
    <mergeCell ref="AQ106:AV106"/>
    <mergeCell ref="AW106:AZ106"/>
    <mergeCell ref="K107:S107"/>
    <mergeCell ref="T107:U107"/>
    <mergeCell ref="V107:Y107"/>
    <mergeCell ref="Z107:AE107"/>
    <mergeCell ref="AF107:AJ107"/>
    <mergeCell ref="AK107:AP107"/>
    <mergeCell ref="AQ107:AV107"/>
    <mergeCell ref="AW107:AZ107"/>
    <mergeCell ref="K110:S110"/>
    <mergeCell ref="T110:U110"/>
    <mergeCell ref="V110:Y110"/>
    <mergeCell ref="Z110:AE110"/>
    <mergeCell ref="AF110:AJ110"/>
    <mergeCell ref="AK110:AP110"/>
    <mergeCell ref="AQ110:AV110"/>
    <mergeCell ref="AW110:AZ110"/>
    <mergeCell ref="K111:S111"/>
    <mergeCell ref="T111:U111"/>
    <mergeCell ref="V111:Y111"/>
    <mergeCell ref="Z111:AE111"/>
    <mergeCell ref="AF111:AJ111"/>
    <mergeCell ref="AK111:AP111"/>
    <mergeCell ref="AQ111:AV111"/>
    <mergeCell ref="AW111:AZ111"/>
    <mergeCell ref="K112:S112"/>
    <mergeCell ref="T112:U112"/>
    <mergeCell ref="V112:Y112"/>
    <mergeCell ref="Z112:AE112"/>
    <mergeCell ref="AF112:AJ112"/>
    <mergeCell ref="AK112:AP112"/>
    <mergeCell ref="AQ112:AV112"/>
    <mergeCell ref="AW112:AZ112"/>
    <mergeCell ref="AQ117:AV117"/>
    <mergeCell ref="AW117:AZ117"/>
    <mergeCell ref="K118:S118"/>
    <mergeCell ref="T118:U118"/>
    <mergeCell ref="V118:Y118"/>
    <mergeCell ref="Z118:AE118"/>
    <mergeCell ref="AF118:AJ118"/>
    <mergeCell ref="AK118:AP118"/>
    <mergeCell ref="AQ118:AV118"/>
    <mergeCell ref="AW118:AZ118"/>
    <mergeCell ref="AQ115:AV115"/>
    <mergeCell ref="AW115:AZ115"/>
    <mergeCell ref="K116:S116"/>
    <mergeCell ref="T116:U116"/>
    <mergeCell ref="V116:Y116"/>
    <mergeCell ref="Z116:AE116"/>
    <mergeCell ref="AF116:AJ116"/>
    <mergeCell ref="AK116:AP116"/>
    <mergeCell ref="Z120:AE120"/>
    <mergeCell ref="AF120:AJ120"/>
    <mergeCell ref="AK120:AP120"/>
    <mergeCell ref="AQ120:AV120"/>
    <mergeCell ref="AW120:AZ120"/>
    <mergeCell ref="K113:S113"/>
    <mergeCell ref="T113:U113"/>
    <mergeCell ref="V113:Y113"/>
    <mergeCell ref="Z113:AE113"/>
    <mergeCell ref="AF113:AJ113"/>
    <mergeCell ref="AK113:AP113"/>
    <mergeCell ref="AQ113:AV113"/>
    <mergeCell ref="AW113:AZ113"/>
    <mergeCell ref="K114:S114"/>
    <mergeCell ref="T114:U114"/>
    <mergeCell ref="V114:Y114"/>
    <mergeCell ref="Z114:AE114"/>
    <mergeCell ref="AQ114:AV114"/>
    <mergeCell ref="AW114:AZ114"/>
    <mergeCell ref="K115:S115"/>
    <mergeCell ref="T115:U115"/>
    <mergeCell ref="V115:Y115"/>
    <mergeCell ref="Z115:AE115"/>
    <mergeCell ref="AF115:AJ115"/>
    <mergeCell ref="AK115:AP115"/>
    <mergeCell ref="K117:S117"/>
    <mergeCell ref="T117:U117"/>
    <mergeCell ref="V117:Y117"/>
    <mergeCell ref="Z117:AE117"/>
    <mergeCell ref="AF117:AJ117"/>
    <mergeCell ref="AK117:AP117"/>
    <mergeCell ref="AF114:AJ114"/>
    <mergeCell ref="AK114:AP114"/>
    <mergeCell ref="AW131:AZ131"/>
    <mergeCell ref="K132:S132"/>
    <mergeCell ref="T132:U132"/>
    <mergeCell ref="V132:Y132"/>
    <mergeCell ref="Z132:AE132"/>
    <mergeCell ref="AF132:AJ132"/>
    <mergeCell ref="AK132:AP132"/>
    <mergeCell ref="AQ132:AV132"/>
    <mergeCell ref="AW132:AZ132"/>
    <mergeCell ref="K135:S135"/>
    <mergeCell ref="T135:U135"/>
    <mergeCell ref="V135:Y135"/>
    <mergeCell ref="Z135:AE135"/>
    <mergeCell ref="AF135:AJ135"/>
    <mergeCell ref="AK135:AP135"/>
    <mergeCell ref="AQ135:AV135"/>
    <mergeCell ref="AQ116:AV116"/>
    <mergeCell ref="AW116:AZ116"/>
    <mergeCell ref="AW130:AZ130"/>
    <mergeCell ref="K119:S119"/>
    <mergeCell ref="T119:U119"/>
    <mergeCell ref="V119:Y119"/>
    <mergeCell ref="Z119:AE119"/>
    <mergeCell ref="AF119:AJ119"/>
    <mergeCell ref="AK119:AP119"/>
    <mergeCell ref="AQ119:AV119"/>
    <mergeCell ref="AW119:AZ119"/>
    <mergeCell ref="T120:U120"/>
    <mergeCell ref="V120:Y120"/>
    <mergeCell ref="AF133:AJ133"/>
    <mergeCell ref="AK133:AP133"/>
    <mergeCell ref="B129:J130"/>
    <mergeCell ref="K129:S129"/>
    <mergeCell ref="T129:U129"/>
    <mergeCell ref="V129:Y129"/>
    <mergeCell ref="Z129:AE129"/>
    <mergeCell ref="AF129:AJ129"/>
    <mergeCell ref="AK129:AP129"/>
    <mergeCell ref="AQ129:AV129"/>
    <mergeCell ref="AW129:AZ129"/>
    <mergeCell ref="K130:S130"/>
    <mergeCell ref="T130:U130"/>
    <mergeCell ref="V130:Y130"/>
    <mergeCell ref="Z130:AE130"/>
    <mergeCell ref="AF130:AJ130"/>
    <mergeCell ref="AK130:AP130"/>
    <mergeCell ref="AQ130:AV130"/>
    <mergeCell ref="AQ142:AV142"/>
    <mergeCell ref="V137:Y137"/>
    <mergeCell ref="Z137:AE137"/>
    <mergeCell ref="AF137:AJ137"/>
    <mergeCell ref="AK137:AP137"/>
    <mergeCell ref="AQ137:AV137"/>
    <mergeCell ref="AW137:AZ137"/>
    <mergeCell ref="A138:J139"/>
    <mergeCell ref="K138:S138"/>
    <mergeCell ref="T138:U138"/>
    <mergeCell ref="V138:Y138"/>
    <mergeCell ref="Z138:AE138"/>
    <mergeCell ref="AF138:AJ138"/>
    <mergeCell ref="AK138:AP138"/>
    <mergeCell ref="AQ138:AV138"/>
    <mergeCell ref="AW138:AZ138"/>
    <mergeCell ref="K139:S139"/>
    <mergeCell ref="T139:U139"/>
    <mergeCell ref="V139:Y139"/>
    <mergeCell ref="Z139:AE139"/>
    <mergeCell ref="AF139:AJ139"/>
    <mergeCell ref="AK139:AP139"/>
    <mergeCell ref="AQ139:AV139"/>
    <mergeCell ref="AW139:AZ139"/>
    <mergeCell ref="B131:J137"/>
    <mergeCell ref="K131:S131"/>
    <mergeCell ref="T131:U131"/>
    <mergeCell ref="V131:Y131"/>
    <mergeCell ref="Z131:AE131"/>
    <mergeCell ref="AF131:AJ131"/>
    <mergeCell ref="AK131:AP131"/>
    <mergeCell ref="AQ131:AV131"/>
    <mergeCell ref="AW142:AZ142"/>
    <mergeCell ref="AW135:AZ135"/>
    <mergeCell ref="K136:S136"/>
    <mergeCell ref="T136:U136"/>
    <mergeCell ref="V136:Y136"/>
    <mergeCell ref="Z136:AE136"/>
    <mergeCell ref="AF136:AJ136"/>
    <mergeCell ref="AK136:AP136"/>
    <mergeCell ref="AQ136:AV136"/>
    <mergeCell ref="AW136:AZ136"/>
    <mergeCell ref="K137:S137"/>
    <mergeCell ref="T137:U137"/>
    <mergeCell ref="K133:S133"/>
    <mergeCell ref="T133:U133"/>
    <mergeCell ref="V133:Y133"/>
    <mergeCell ref="Z133:AE133"/>
    <mergeCell ref="A140:J152"/>
    <mergeCell ref="K140:S140"/>
    <mergeCell ref="T140:U140"/>
    <mergeCell ref="V140:Y140"/>
    <mergeCell ref="Z140:AE140"/>
    <mergeCell ref="AF140:AJ140"/>
    <mergeCell ref="AK140:AP140"/>
    <mergeCell ref="AQ140:AV140"/>
    <mergeCell ref="AW140:AZ140"/>
    <mergeCell ref="K141:S141"/>
    <mergeCell ref="T141:U141"/>
    <mergeCell ref="V141:Y141"/>
    <mergeCell ref="Z141:AE141"/>
    <mergeCell ref="AF141:AJ141"/>
    <mergeCell ref="AK141:AP141"/>
    <mergeCell ref="AQ141:AV141"/>
    <mergeCell ref="AW141:AZ141"/>
    <mergeCell ref="K142:S142"/>
    <mergeCell ref="T142:U142"/>
    <mergeCell ref="V142:Y142"/>
    <mergeCell ref="Z142:AE142"/>
    <mergeCell ref="AF142:AJ142"/>
    <mergeCell ref="AK142:AP142"/>
    <mergeCell ref="K146:S146"/>
    <mergeCell ref="K144:S144"/>
    <mergeCell ref="T144:U144"/>
    <mergeCell ref="V144:Y144"/>
    <mergeCell ref="Z144:AE144"/>
    <mergeCell ref="AF144:AJ144"/>
    <mergeCell ref="AK144:AP144"/>
    <mergeCell ref="AQ144:AV144"/>
    <mergeCell ref="AW144:AZ144"/>
    <mergeCell ref="K145:S145"/>
    <mergeCell ref="T145:U145"/>
    <mergeCell ref="V145:Y145"/>
    <mergeCell ref="Z145:AE145"/>
    <mergeCell ref="AF145:AJ145"/>
    <mergeCell ref="AK145:AP145"/>
    <mergeCell ref="AQ145:AV145"/>
    <mergeCell ref="AW145:AZ145"/>
    <mergeCell ref="K143:S143"/>
    <mergeCell ref="T143:U143"/>
    <mergeCell ref="V143:Y143"/>
    <mergeCell ref="Z143:AE143"/>
    <mergeCell ref="AF143:AJ143"/>
    <mergeCell ref="AK143:AP143"/>
    <mergeCell ref="AQ143:AV143"/>
    <mergeCell ref="AW143:AZ143"/>
    <mergeCell ref="K148:S148"/>
    <mergeCell ref="T148:U148"/>
    <mergeCell ref="V148:Y148"/>
    <mergeCell ref="Z148:AE148"/>
    <mergeCell ref="AF148:AJ148"/>
    <mergeCell ref="AK148:AP148"/>
    <mergeCell ref="AQ148:AV148"/>
    <mergeCell ref="AW148:AZ148"/>
    <mergeCell ref="K149:S149"/>
    <mergeCell ref="T149:U149"/>
    <mergeCell ref="V149:Y149"/>
    <mergeCell ref="Z149:AE149"/>
    <mergeCell ref="AF149:AJ149"/>
    <mergeCell ref="AK149:AP149"/>
    <mergeCell ref="AQ149:AV149"/>
    <mergeCell ref="AW149:AZ149"/>
    <mergeCell ref="T146:U146"/>
    <mergeCell ref="V146:Y146"/>
    <mergeCell ref="Z146:AE146"/>
    <mergeCell ref="AF146:AJ146"/>
    <mergeCell ref="AK146:AP146"/>
    <mergeCell ref="AQ146:AV146"/>
    <mergeCell ref="AW146:AZ146"/>
    <mergeCell ref="K147:S147"/>
    <mergeCell ref="T147:U147"/>
    <mergeCell ref="V147:Y147"/>
    <mergeCell ref="Z147:AE147"/>
    <mergeCell ref="AF147:AJ147"/>
    <mergeCell ref="AK147:AP147"/>
    <mergeCell ref="AQ147:AV147"/>
    <mergeCell ref="AW147:AZ147"/>
    <mergeCell ref="T154:U154"/>
    <mergeCell ref="V154:Y154"/>
    <mergeCell ref="Z154:AE154"/>
    <mergeCell ref="AF154:AJ154"/>
    <mergeCell ref="AK154:AP154"/>
    <mergeCell ref="AQ154:AV154"/>
    <mergeCell ref="AQ157:AV157"/>
    <mergeCell ref="AW157:AZ157"/>
    <mergeCell ref="AF156:AJ156"/>
    <mergeCell ref="AK156:AP156"/>
    <mergeCell ref="AQ156:AV156"/>
    <mergeCell ref="AW156:AZ156"/>
    <mergeCell ref="K157:S157"/>
    <mergeCell ref="T157:U157"/>
    <mergeCell ref="V157:Y157"/>
    <mergeCell ref="Z157:AE157"/>
    <mergeCell ref="K150:S150"/>
    <mergeCell ref="T150:U150"/>
    <mergeCell ref="V150:Y150"/>
    <mergeCell ref="Z150:AE150"/>
    <mergeCell ref="AF150:AJ150"/>
    <mergeCell ref="AK150:AP150"/>
    <mergeCell ref="AQ150:AV150"/>
    <mergeCell ref="AW150:AZ150"/>
    <mergeCell ref="K151:S151"/>
    <mergeCell ref="T151:U151"/>
    <mergeCell ref="V151:Y151"/>
    <mergeCell ref="Z151:AE151"/>
    <mergeCell ref="AF151:AJ151"/>
    <mergeCell ref="AK151:AP151"/>
    <mergeCell ref="AQ151:AV151"/>
    <mergeCell ref="AW151:AZ151"/>
    <mergeCell ref="B162:S162"/>
    <mergeCell ref="T162:U162"/>
    <mergeCell ref="V162:Y162"/>
    <mergeCell ref="Z162:AE162"/>
    <mergeCell ref="AF162:AJ162"/>
    <mergeCell ref="AK162:AP162"/>
    <mergeCell ref="AQ162:AV162"/>
    <mergeCell ref="AW162:AZ162"/>
    <mergeCell ref="K159:S159"/>
    <mergeCell ref="T159:U159"/>
    <mergeCell ref="V159:Y159"/>
    <mergeCell ref="Z159:AE159"/>
    <mergeCell ref="AF159:AJ159"/>
    <mergeCell ref="AK159:AP159"/>
    <mergeCell ref="AQ159:AV159"/>
    <mergeCell ref="AW159:AZ159"/>
    <mergeCell ref="K160:S160"/>
    <mergeCell ref="T160:U160"/>
    <mergeCell ref="V160:Y160"/>
    <mergeCell ref="Z160:AE160"/>
    <mergeCell ref="AQ133:AV133"/>
    <mergeCell ref="AW133:AZ133"/>
    <mergeCell ref="K134:S134"/>
    <mergeCell ref="T134:U134"/>
    <mergeCell ref="V134:Y134"/>
    <mergeCell ref="Z134:AE134"/>
    <mergeCell ref="AF134:AJ134"/>
    <mergeCell ref="AK134:AP134"/>
    <mergeCell ref="AQ134:AV134"/>
    <mergeCell ref="AW134:AZ134"/>
    <mergeCell ref="V161:Y161"/>
    <mergeCell ref="Z161:AE161"/>
    <mergeCell ref="AF161:AJ161"/>
    <mergeCell ref="AK161:AP161"/>
    <mergeCell ref="AQ161:AV161"/>
    <mergeCell ref="AW161:AZ161"/>
    <mergeCell ref="K158:S158"/>
    <mergeCell ref="T158:U158"/>
    <mergeCell ref="K161:S161"/>
    <mergeCell ref="T161:U161"/>
    <mergeCell ref="AF157:AJ157"/>
    <mergeCell ref="AK157:AP157"/>
    <mergeCell ref="K152:S152"/>
    <mergeCell ref="T152:U152"/>
    <mergeCell ref="V152:Y152"/>
    <mergeCell ref="Z152:AE152"/>
    <mergeCell ref="AF152:AJ152"/>
    <mergeCell ref="AK152:AP152"/>
    <mergeCell ref="AQ152:AV152"/>
    <mergeCell ref="AW152:AZ152"/>
    <mergeCell ref="V158:Y158"/>
    <mergeCell ref="Z158:AE158"/>
    <mergeCell ref="AF158:AJ158"/>
    <mergeCell ref="AK158:AP158"/>
    <mergeCell ref="AQ158:AV158"/>
    <mergeCell ref="AW158:AZ158"/>
    <mergeCell ref="AW154:AZ154"/>
    <mergeCell ref="AW155:AZ155"/>
    <mergeCell ref="K156:S156"/>
    <mergeCell ref="T156:U156"/>
    <mergeCell ref="V156:Y156"/>
    <mergeCell ref="Z156:AE156"/>
    <mergeCell ref="AF160:AJ160"/>
    <mergeCell ref="AK160:AP160"/>
    <mergeCell ref="AQ160:AV160"/>
    <mergeCell ref="AW160:AZ160"/>
    <mergeCell ref="B155:J161"/>
    <mergeCell ref="K155:S155"/>
    <mergeCell ref="T155:U155"/>
    <mergeCell ref="V155:Y155"/>
    <mergeCell ref="Z155:AE155"/>
    <mergeCell ref="AF155:AJ155"/>
    <mergeCell ref="AK155:AP155"/>
    <mergeCell ref="AQ155:AV155"/>
    <mergeCell ref="A153:J154"/>
    <mergeCell ref="K153:S153"/>
    <mergeCell ref="T153:U153"/>
    <mergeCell ref="V153:Y153"/>
    <mergeCell ref="Z153:AE153"/>
    <mergeCell ref="AF153:AJ153"/>
    <mergeCell ref="AK153:AP153"/>
    <mergeCell ref="AQ153:AV153"/>
    <mergeCell ref="AW153:AZ153"/>
    <mergeCell ref="K154:S154"/>
  </mergeCells>
  <pageMargins left="0.70866141732283472" right="0.39370078740157483" top="0.70866141732283472" bottom="0.39370078740157483" header="0.19685039370078741" footer="0"/>
  <pageSetup paperSize="9" firstPageNumber="82" fitToWidth="0" fitToHeight="7" orientation="landscape" useFirstPageNumber="1" r:id="rId1"/>
  <headerFooter>
    <oddHeader>&amp;C&amp;"Times New Roman,обычный"&amp;10&amp;P</oddHeader>
  </headerFooter>
  <rowBreaks count="6" manualBreakCount="6">
    <brk id="26" max="51" man="1"/>
    <brk id="80" max="51" man="1"/>
    <brk id="165" max="51" man="1"/>
    <brk id="185" max="51" man="1"/>
    <brk id="205" max="51" man="1"/>
    <brk id="22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1"/>
  <sheetViews>
    <sheetView showGridLines="0" topLeftCell="A55" zoomScaleSheetLayoutView="130" workbookViewId="0">
      <selection activeCell="B56" sqref="B56:Y56"/>
    </sheetView>
  </sheetViews>
  <sheetFormatPr defaultColWidth="0.85546875" defaultRowHeight="15" x14ac:dyDescent="0.25"/>
  <cols>
    <col min="1" max="1" width="1.85546875" style="45" customWidth="1"/>
    <col min="2" max="11" width="2.28515625" style="45" customWidth="1"/>
    <col min="12" max="13" width="3.140625" style="45" customWidth="1"/>
    <col min="14" max="18" width="2.5703125" style="45" customWidth="1"/>
    <col min="19" max="22" width="2.7109375" style="45" customWidth="1"/>
    <col min="23" max="31" width="2.5703125" style="45" customWidth="1"/>
    <col min="32" max="35" width="2.7109375" style="45" customWidth="1"/>
    <col min="36" max="44" width="2.5703125" style="45" customWidth="1"/>
    <col min="45" max="48" width="2.7109375" style="45" customWidth="1"/>
    <col min="49" max="52" width="2.5703125" style="45" customWidth="1"/>
    <col min="53" max="16384" width="0.85546875" style="45"/>
  </cols>
  <sheetData>
    <row r="1" spans="1:58" ht="42.75" customHeight="1" x14ac:dyDescent="0.25">
      <c r="A1" s="993" t="s">
        <v>674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8" customFormat="1" ht="14.25" customHeight="1" thickBot="1" x14ac:dyDescent="0.3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  <c r="V2" s="406"/>
      <c r="W2" s="406"/>
      <c r="X2" s="406"/>
      <c r="Y2" s="406"/>
      <c r="Z2" s="406"/>
      <c r="AA2" s="406"/>
      <c r="AB2" s="406"/>
      <c r="AC2" s="406"/>
      <c r="AD2" s="406"/>
      <c r="AE2" s="406"/>
      <c r="AF2" s="406"/>
      <c r="AG2" s="406"/>
      <c r="AH2" s="406"/>
      <c r="AI2" s="406"/>
      <c r="AJ2" s="406"/>
      <c r="AK2" s="406"/>
      <c r="AL2" s="406"/>
      <c r="AM2" s="406"/>
      <c r="AN2" s="406"/>
      <c r="AO2" s="406"/>
      <c r="AP2" s="406"/>
      <c r="AQ2" s="406"/>
      <c r="AR2" s="406"/>
      <c r="AS2" s="406"/>
      <c r="AT2" s="406"/>
      <c r="AU2" s="406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06"/>
      <c r="B3" s="406"/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406"/>
      <c r="Q3" s="406"/>
      <c r="R3" s="406"/>
      <c r="S3" s="406"/>
      <c r="T3" s="406"/>
      <c r="U3" s="406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06"/>
      <c r="AJ3" s="406"/>
      <c r="AK3" s="406"/>
      <c r="AL3" s="406"/>
      <c r="AM3" s="406"/>
      <c r="AN3" s="406"/>
      <c r="AO3" s="406"/>
      <c r="AP3" s="406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2.75" customHeight="1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  <c r="M4" s="406"/>
      <c r="N4" s="406"/>
      <c r="O4" s="406"/>
      <c r="P4" s="406"/>
      <c r="Q4" s="406"/>
      <c r="R4" s="406"/>
      <c r="S4" s="406"/>
      <c r="T4" s="406"/>
      <c r="U4" s="406"/>
      <c r="V4" s="409"/>
      <c r="W4" s="409"/>
      <c r="X4" s="409"/>
      <c r="Y4" s="409"/>
      <c r="Z4" s="409"/>
      <c r="AA4" s="409"/>
      <c r="AB4" s="409"/>
      <c r="AC4" s="409"/>
      <c r="AD4" s="409"/>
      <c r="AE4" s="409"/>
      <c r="AF4" s="409"/>
      <c r="AG4" s="409"/>
      <c r="AH4" s="409"/>
      <c r="AI4" s="406"/>
      <c r="AJ4" s="406"/>
      <c r="AK4" s="406"/>
      <c r="AL4" s="406"/>
      <c r="AM4" s="406"/>
      <c r="AN4" s="406"/>
      <c r="AO4" s="406"/>
      <c r="AP4" s="406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K5" s="406"/>
      <c r="L5" s="406"/>
      <c r="M5" s="406"/>
      <c r="N5" s="406"/>
      <c r="O5" s="406"/>
      <c r="P5" s="406"/>
      <c r="Q5" s="406"/>
      <c r="R5" s="406"/>
      <c r="S5" s="406"/>
      <c r="T5" s="406"/>
      <c r="U5" s="406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09"/>
      <c r="AI5" s="406"/>
      <c r="AJ5" s="406"/>
      <c r="AK5" s="406"/>
      <c r="AL5" s="406"/>
      <c r="AM5" s="406"/>
      <c r="AN5" s="406"/>
      <c r="AO5" s="406"/>
      <c r="AP5" s="406"/>
      <c r="AQ5" s="986"/>
      <c r="AR5" s="986"/>
      <c r="AS5" s="986"/>
      <c r="AT5" s="986"/>
      <c r="AU5" s="987"/>
      <c r="AV5" s="413"/>
      <c r="AW5" s="407"/>
      <c r="AX5" s="407"/>
      <c r="AY5" s="407"/>
      <c r="AZ5" s="41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06"/>
      <c r="B6" s="406"/>
      <c r="C6" s="406"/>
      <c r="D6" s="406"/>
      <c r="E6" s="406"/>
      <c r="F6" s="406"/>
      <c r="G6" s="406"/>
      <c r="H6" s="406"/>
      <c r="I6" s="406"/>
      <c r="J6" s="406"/>
      <c r="K6" s="406"/>
      <c r="L6" s="406"/>
      <c r="M6" s="406"/>
      <c r="N6" s="406"/>
      <c r="O6" s="406"/>
      <c r="P6" s="406"/>
      <c r="Q6" s="406"/>
      <c r="R6" s="406"/>
      <c r="S6" s="406"/>
      <c r="T6" s="406"/>
      <c r="U6" s="406"/>
      <c r="V6" s="409"/>
      <c r="W6" s="409"/>
      <c r="X6" s="409"/>
      <c r="Y6" s="409"/>
      <c r="Z6" s="409"/>
      <c r="AA6" s="409"/>
      <c r="AB6" s="409"/>
      <c r="AC6" s="409"/>
      <c r="AD6" s="409"/>
      <c r="AE6" s="409"/>
      <c r="AF6" s="409"/>
      <c r="AG6" s="409"/>
      <c r="AH6" s="409"/>
      <c r="AI6" s="406"/>
      <c r="AJ6" s="406"/>
      <c r="AK6" s="406"/>
      <c r="AL6" s="406"/>
      <c r="AM6" s="406"/>
      <c r="AN6" s="406"/>
      <c r="AO6" s="406"/>
      <c r="AP6" s="406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</row>
    <row r="12" spans="1:58" s="53" customFormat="1" ht="24.75" customHeight="1" x14ac:dyDescent="0.25">
      <c r="A12" s="119"/>
      <c r="B12" s="869" t="s">
        <v>362</v>
      </c>
      <c r="C12" s="869"/>
      <c r="D12" s="869"/>
      <c r="E12" s="869"/>
      <c r="F12" s="869"/>
      <c r="G12" s="869"/>
      <c r="H12" s="869"/>
      <c r="I12" s="869"/>
      <c r="J12" s="869"/>
      <c r="K12" s="869"/>
      <c r="L12" s="869"/>
      <c r="M12" s="869"/>
      <c r="N12" s="869"/>
      <c r="O12" s="869"/>
      <c r="P12" s="869"/>
      <c r="Q12" s="869"/>
      <c r="R12" s="869"/>
      <c r="S12" s="869"/>
      <c r="T12" s="869"/>
      <c r="U12" s="869"/>
      <c r="V12" s="869"/>
      <c r="W12" s="869"/>
      <c r="X12" s="869"/>
      <c r="Y12" s="869"/>
      <c r="Z12" s="869"/>
      <c r="AA12" s="869"/>
      <c r="AB12" s="869"/>
      <c r="AC12" s="869"/>
      <c r="AD12" s="869"/>
      <c r="AE12" s="869"/>
      <c r="AF12" s="869"/>
      <c r="AG12" s="869"/>
      <c r="AH12" s="869"/>
      <c r="AI12" s="869"/>
      <c r="AJ12" s="869"/>
      <c r="AK12" s="869"/>
      <c r="AL12" s="869"/>
      <c r="AM12" s="869"/>
      <c r="AN12" s="869"/>
      <c r="AO12" s="869"/>
      <c r="AP12" s="869"/>
      <c r="AQ12" s="869"/>
      <c r="AR12" s="869"/>
      <c r="AS12" s="869"/>
      <c r="AT12" s="869"/>
      <c r="AU12" s="869"/>
      <c r="AV12" s="869"/>
      <c r="AW12" s="869"/>
      <c r="AX12" s="869"/>
      <c r="AY12" s="869"/>
      <c r="AZ12" s="869"/>
    </row>
    <row r="13" spans="1:58" s="53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8" s="53" customFormat="1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53" customFormat="1" ht="24.9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8" s="53" customFormat="1" ht="16.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60" s="198" customFormat="1" ht="11.25" customHeight="1" thickBot="1" x14ac:dyDescent="0.3">
      <c r="A17" s="116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886" t="s">
        <v>7</v>
      </c>
      <c r="AD17" s="887"/>
      <c r="AE17" s="887"/>
      <c r="AF17" s="887"/>
      <c r="AG17" s="887"/>
      <c r="AH17" s="887"/>
      <c r="AI17" s="887"/>
      <c r="AJ17" s="888"/>
      <c r="AK17" s="886" t="s">
        <v>8</v>
      </c>
      <c r="AL17" s="887"/>
      <c r="AM17" s="887"/>
      <c r="AN17" s="887"/>
      <c r="AO17" s="887"/>
      <c r="AP17" s="887"/>
      <c r="AQ17" s="887"/>
      <c r="AR17" s="888"/>
      <c r="AS17" s="886" t="s">
        <v>9</v>
      </c>
      <c r="AT17" s="887"/>
      <c r="AU17" s="887"/>
      <c r="AV17" s="887"/>
      <c r="AW17" s="887"/>
      <c r="AX17" s="887"/>
      <c r="AY17" s="887"/>
      <c r="AZ17" s="887"/>
      <c r="BA17" s="197"/>
    </row>
    <row r="18" spans="1:60" s="61" customFormat="1" ht="16.5" customHeight="1" x14ac:dyDescent="0.25">
      <c r="A18" s="179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60" s="61" customFormat="1" x14ac:dyDescent="0.25">
      <c r="A19" s="179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60" s="61" customFormat="1" ht="39" customHeight="1" x14ac:dyDescent="0.25">
      <c r="A20" s="179"/>
      <c r="B20" s="906" t="s">
        <v>354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</row>
    <row r="21" spans="1:60" s="61" customFormat="1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312"/>
      <c r="AD21" s="310"/>
      <c r="AE21" s="310"/>
      <c r="AF21" s="310"/>
      <c r="AG21" s="310"/>
      <c r="AH21" s="310"/>
      <c r="AI21" s="310"/>
      <c r="AJ21" s="311"/>
      <c r="AK21" s="312"/>
      <c r="AL21" s="310"/>
      <c r="AM21" s="310"/>
      <c r="AN21" s="310"/>
      <c r="AO21" s="310"/>
      <c r="AP21" s="310"/>
      <c r="AQ21" s="310"/>
      <c r="AR21" s="311"/>
      <c r="AS21" s="312"/>
      <c r="AT21" s="310"/>
      <c r="AU21" s="310"/>
      <c r="AV21" s="310"/>
      <c r="AW21" s="310"/>
      <c r="AX21" s="310"/>
      <c r="AY21" s="310"/>
      <c r="AZ21" s="317"/>
    </row>
    <row r="22" spans="1:60" s="61" customFormat="1" x14ac:dyDescent="0.25">
      <c r="A22" s="17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312"/>
      <c r="AD22" s="310"/>
      <c r="AE22" s="310"/>
      <c r="AF22" s="310"/>
      <c r="AG22" s="310"/>
      <c r="AH22" s="310"/>
      <c r="AI22" s="310"/>
      <c r="AJ22" s="311"/>
      <c r="AK22" s="312"/>
      <c r="AL22" s="310"/>
      <c r="AM22" s="310"/>
      <c r="AN22" s="310"/>
      <c r="AO22" s="310"/>
      <c r="AP22" s="310"/>
      <c r="AQ22" s="310"/>
      <c r="AR22" s="311"/>
      <c r="AS22" s="312"/>
      <c r="AT22" s="310"/>
      <c r="AU22" s="310"/>
      <c r="AV22" s="310"/>
      <c r="AW22" s="310"/>
      <c r="AX22" s="310"/>
      <c r="AY22" s="310"/>
      <c r="AZ22" s="317"/>
    </row>
    <row r="23" spans="1:60" s="61" customFormat="1" ht="41.25" customHeight="1" thickBot="1" x14ac:dyDescent="0.3">
      <c r="A23" s="179"/>
      <c r="B23" s="906" t="s">
        <v>593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795" t="s">
        <v>142</v>
      </c>
      <c r="AA23" s="796"/>
      <c r="AB23" s="796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60" s="53" customFormat="1" ht="10.5" customHeight="1" x14ac:dyDescent="0.25">
      <c r="A24" s="119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</row>
    <row r="25" spans="1:60" s="201" customFormat="1" ht="27.75" customHeight="1" x14ac:dyDescent="0.25">
      <c r="A25" s="318"/>
      <c r="B25" s="983" t="s">
        <v>675</v>
      </c>
      <c r="C25" s="984"/>
      <c r="D25" s="984"/>
      <c r="E25" s="984"/>
      <c r="F25" s="984"/>
      <c r="G25" s="984"/>
      <c r="H25" s="984"/>
      <c r="I25" s="984"/>
      <c r="J25" s="984"/>
      <c r="K25" s="984"/>
      <c r="L25" s="984"/>
      <c r="M25" s="984"/>
      <c r="N25" s="984"/>
      <c r="O25" s="984"/>
      <c r="P25" s="984"/>
      <c r="Q25" s="984"/>
      <c r="R25" s="984"/>
      <c r="S25" s="984"/>
      <c r="T25" s="984"/>
      <c r="U25" s="984"/>
      <c r="V25" s="984"/>
      <c r="W25" s="984"/>
      <c r="X25" s="984"/>
      <c r="Y25" s="984"/>
      <c r="Z25" s="984"/>
      <c r="AA25" s="984"/>
      <c r="AB25" s="984"/>
      <c r="AC25" s="984"/>
      <c r="AD25" s="984"/>
      <c r="AE25" s="984"/>
      <c r="AF25" s="984"/>
      <c r="AG25" s="984"/>
      <c r="AH25" s="984"/>
      <c r="AI25" s="984"/>
      <c r="AJ25" s="984"/>
      <c r="AK25" s="984"/>
      <c r="AL25" s="984"/>
      <c r="AM25" s="984"/>
      <c r="AN25" s="984"/>
      <c r="AO25" s="984"/>
      <c r="AP25" s="984"/>
      <c r="AQ25" s="984"/>
      <c r="AR25" s="984"/>
      <c r="AS25" s="984"/>
      <c r="AT25" s="984"/>
      <c r="AU25" s="984"/>
      <c r="AV25" s="984"/>
      <c r="AW25" s="984"/>
      <c r="AX25" s="984"/>
      <c r="AY25" s="984"/>
      <c r="AZ25" s="984"/>
    </row>
    <row r="26" spans="1:60" s="201" customFormat="1" ht="7.5" customHeight="1" x14ac:dyDescent="0.25">
      <c r="A26" s="318"/>
      <c r="B26" s="292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</row>
    <row r="27" spans="1:60" s="53" customFormat="1" ht="27" customHeight="1" x14ac:dyDescent="0.25">
      <c r="A27" s="119"/>
      <c r="B27" s="992" t="s">
        <v>159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</row>
    <row r="28" spans="1:60" s="53" customFormat="1" ht="8.1" customHeight="1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</row>
    <row r="29" spans="1:60" s="53" customFormat="1" ht="27.75" customHeight="1" x14ac:dyDescent="0.25">
      <c r="A29" s="150"/>
      <c r="B29" s="870" t="s">
        <v>44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95" t="s">
        <v>3</v>
      </c>
      <c r="M29" s="871"/>
      <c r="N29" s="865" t="s">
        <v>34</v>
      </c>
      <c r="O29" s="866"/>
      <c r="P29" s="866"/>
      <c r="Q29" s="866"/>
      <c r="R29" s="866"/>
      <c r="S29" s="866"/>
      <c r="T29" s="866"/>
      <c r="U29" s="866"/>
      <c r="V29" s="866"/>
      <c r="W29" s="866"/>
      <c r="X29" s="866"/>
      <c r="Y29" s="866"/>
      <c r="Z29" s="867"/>
      <c r="AA29" s="865" t="s">
        <v>65</v>
      </c>
      <c r="AB29" s="866"/>
      <c r="AC29" s="866"/>
      <c r="AD29" s="866"/>
      <c r="AE29" s="866"/>
      <c r="AF29" s="866"/>
      <c r="AG29" s="866"/>
      <c r="AH29" s="866"/>
      <c r="AI29" s="866"/>
      <c r="AJ29" s="866"/>
      <c r="AK29" s="866"/>
      <c r="AL29" s="866"/>
      <c r="AM29" s="867"/>
      <c r="AN29" s="865" t="s">
        <v>66</v>
      </c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56"/>
      <c r="BB29" s="56"/>
      <c r="BC29" s="56"/>
      <c r="BD29" s="56"/>
      <c r="BE29" s="56"/>
      <c r="BF29" s="56"/>
      <c r="BG29" s="55"/>
      <c r="BH29" s="55"/>
    </row>
    <row r="30" spans="1:60" s="53" customFormat="1" ht="53.25" customHeight="1" x14ac:dyDescent="0.25">
      <c r="A30" s="150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97"/>
      <c r="M30" s="875"/>
      <c r="N30" s="865" t="s">
        <v>451</v>
      </c>
      <c r="O30" s="866"/>
      <c r="P30" s="866"/>
      <c r="Q30" s="866"/>
      <c r="R30" s="867"/>
      <c r="S30" s="865" t="s">
        <v>217</v>
      </c>
      <c r="T30" s="866"/>
      <c r="U30" s="866"/>
      <c r="V30" s="867"/>
      <c r="W30" s="865" t="s">
        <v>213</v>
      </c>
      <c r="X30" s="866"/>
      <c r="Y30" s="866"/>
      <c r="Z30" s="867"/>
      <c r="AA30" s="865" t="s">
        <v>451</v>
      </c>
      <c r="AB30" s="866"/>
      <c r="AC30" s="866"/>
      <c r="AD30" s="866"/>
      <c r="AE30" s="867"/>
      <c r="AF30" s="865" t="s">
        <v>217</v>
      </c>
      <c r="AG30" s="866"/>
      <c r="AH30" s="866"/>
      <c r="AI30" s="867"/>
      <c r="AJ30" s="865" t="s">
        <v>213</v>
      </c>
      <c r="AK30" s="866"/>
      <c r="AL30" s="866"/>
      <c r="AM30" s="867"/>
      <c r="AN30" s="865" t="s">
        <v>451</v>
      </c>
      <c r="AO30" s="866"/>
      <c r="AP30" s="866"/>
      <c r="AQ30" s="866"/>
      <c r="AR30" s="867"/>
      <c r="AS30" s="865" t="s">
        <v>217</v>
      </c>
      <c r="AT30" s="866"/>
      <c r="AU30" s="866"/>
      <c r="AV30" s="867"/>
      <c r="AW30" s="865" t="s">
        <v>213</v>
      </c>
      <c r="AX30" s="866"/>
      <c r="AY30" s="866"/>
      <c r="AZ30" s="866"/>
      <c r="BA30" s="62"/>
      <c r="BB30" s="62"/>
      <c r="BC30" s="62"/>
      <c r="BD30" s="56"/>
      <c r="BE30" s="56"/>
      <c r="BF30" s="56"/>
      <c r="BG30" s="55"/>
      <c r="BH30" s="55"/>
    </row>
    <row r="31" spans="1:60" s="200" customFormat="1" ht="11.25" customHeight="1" thickBot="1" x14ac:dyDescent="0.25">
      <c r="A31" s="150"/>
      <c r="B31" s="958">
        <v>1</v>
      </c>
      <c r="C31" s="958"/>
      <c r="D31" s="958"/>
      <c r="E31" s="958"/>
      <c r="F31" s="958"/>
      <c r="G31" s="958"/>
      <c r="H31" s="958"/>
      <c r="I31" s="958"/>
      <c r="J31" s="958"/>
      <c r="K31" s="959"/>
      <c r="L31" s="960">
        <v>2</v>
      </c>
      <c r="M31" s="961"/>
      <c r="N31" s="962">
        <v>3</v>
      </c>
      <c r="O31" s="963"/>
      <c r="P31" s="963"/>
      <c r="Q31" s="963"/>
      <c r="R31" s="964"/>
      <c r="S31" s="962">
        <v>4</v>
      </c>
      <c r="T31" s="963"/>
      <c r="U31" s="963"/>
      <c r="V31" s="964"/>
      <c r="W31" s="965">
        <v>5</v>
      </c>
      <c r="X31" s="966"/>
      <c r="Y31" s="966"/>
      <c r="Z31" s="967"/>
      <c r="AA31" s="962">
        <v>6</v>
      </c>
      <c r="AB31" s="963"/>
      <c r="AC31" s="963"/>
      <c r="AD31" s="963"/>
      <c r="AE31" s="964"/>
      <c r="AF31" s="962">
        <v>7</v>
      </c>
      <c r="AG31" s="963"/>
      <c r="AH31" s="963"/>
      <c r="AI31" s="964"/>
      <c r="AJ31" s="962">
        <v>8</v>
      </c>
      <c r="AK31" s="963"/>
      <c r="AL31" s="963"/>
      <c r="AM31" s="964"/>
      <c r="AN31" s="965">
        <v>9</v>
      </c>
      <c r="AO31" s="966"/>
      <c r="AP31" s="966"/>
      <c r="AQ31" s="966"/>
      <c r="AR31" s="967"/>
      <c r="AS31" s="965">
        <v>10</v>
      </c>
      <c r="AT31" s="966"/>
      <c r="AU31" s="966"/>
      <c r="AV31" s="967"/>
      <c r="AW31" s="965">
        <v>11</v>
      </c>
      <c r="AX31" s="966"/>
      <c r="AY31" s="966"/>
      <c r="AZ31" s="966"/>
      <c r="BA31" s="197"/>
      <c r="BB31" s="197"/>
      <c r="BC31" s="197"/>
      <c r="BD31" s="197"/>
      <c r="BE31" s="197"/>
      <c r="BF31" s="197"/>
      <c r="BG31" s="199"/>
      <c r="BH31" s="199"/>
    </row>
    <row r="32" spans="1:60" s="53" customFormat="1" ht="18" customHeight="1" x14ac:dyDescent="0.25">
      <c r="A32" s="150"/>
      <c r="B32" s="915"/>
      <c r="C32" s="915"/>
      <c r="D32" s="915"/>
      <c r="E32" s="915"/>
      <c r="F32" s="915"/>
      <c r="G32" s="915"/>
      <c r="H32" s="915"/>
      <c r="I32" s="915"/>
      <c r="J32" s="915"/>
      <c r="K32" s="916"/>
      <c r="L32" s="954" t="s">
        <v>21</v>
      </c>
      <c r="M32" s="955"/>
      <c r="N32" s="858"/>
      <c r="O32" s="859"/>
      <c r="P32" s="859"/>
      <c r="Q32" s="859"/>
      <c r="R32" s="860"/>
      <c r="S32" s="858"/>
      <c r="T32" s="859"/>
      <c r="U32" s="859"/>
      <c r="V32" s="860"/>
      <c r="W32" s="858"/>
      <c r="X32" s="859"/>
      <c r="Y32" s="859"/>
      <c r="Z32" s="860"/>
      <c r="AA32" s="858"/>
      <c r="AB32" s="859"/>
      <c r="AC32" s="859"/>
      <c r="AD32" s="859"/>
      <c r="AE32" s="860"/>
      <c r="AF32" s="858"/>
      <c r="AG32" s="859"/>
      <c r="AH32" s="859"/>
      <c r="AI32" s="860"/>
      <c r="AJ32" s="858"/>
      <c r="AK32" s="859"/>
      <c r="AL32" s="859"/>
      <c r="AM32" s="860"/>
      <c r="AN32" s="858"/>
      <c r="AO32" s="859"/>
      <c r="AP32" s="859"/>
      <c r="AQ32" s="859"/>
      <c r="AR32" s="860"/>
      <c r="AS32" s="858"/>
      <c r="AT32" s="859"/>
      <c r="AU32" s="859"/>
      <c r="AV32" s="860"/>
      <c r="AW32" s="858"/>
      <c r="AX32" s="859"/>
      <c r="AY32" s="859"/>
      <c r="AZ32" s="861"/>
      <c r="BA32" s="54"/>
      <c r="BB32" s="54"/>
      <c r="BC32" s="54"/>
      <c r="BD32" s="54"/>
      <c r="BE32" s="54"/>
      <c r="BF32" s="54"/>
      <c r="BG32" s="55"/>
      <c r="BH32" s="55"/>
    </row>
    <row r="33" spans="1:60" s="53" customFormat="1" ht="18" customHeight="1" x14ac:dyDescent="0.25">
      <c r="A33" s="150"/>
      <c r="B33" s="915"/>
      <c r="C33" s="915"/>
      <c r="D33" s="915"/>
      <c r="E33" s="915"/>
      <c r="F33" s="915"/>
      <c r="G33" s="915"/>
      <c r="H33" s="915"/>
      <c r="I33" s="915"/>
      <c r="J33" s="915"/>
      <c r="K33" s="916"/>
      <c r="L33" s="917" t="s">
        <v>22</v>
      </c>
      <c r="M33" s="918"/>
      <c r="N33" s="865"/>
      <c r="O33" s="866"/>
      <c r="P33" s="866"/>
      <c r="Q33" s="866"/>
      <c r="R33" s="867"/>
      <c r="S33" s="865"/>
      <c r="T33" s="866"/>
      <c r="U33" s="866"/>
      <c r="V33" s="867"/>
      <c r="W33" s="865"/>
      <c r="X33" s="866"/>
      <c r="Y33" s="866"/>
      <c r="Z33" s="867"/>
      <c r="AA33" s="865"/>
      <c r="AB33" s="866"/>
      <c r="AC33" s="866"/>
      <c r="AD33" s="866"/>
      <c r="AE33" s="867"/>
      <c r="AF33" s="865"/>
      <c r="AG33" s="866"/>
      <c r="AH33" s="866"/>
      <c r="AI33" s="867"/>
      <c r="AJ33" s="865"/>
      <c r="AK33" s="866"/>
      <c r="AL33" s="866"/>
      <c r="AM33" s="867"/>
      <c r="AN33" s="865"/>
      <c r="AO33" s="866"/>
      <c r="AP33" s="866"/>
      <c r="AQ33" s="866"/>
      <c r="AR33" s="867"/>
      <c r="AS33" s="865"/>
      <c r="AT33" s="866"/>
      <c r="AU33" s="866"/>
      <c r="AV33" s="867"/>
      <c r="AW33" s="865"/>
      <c r="AX33" s="866"/>
      <c r="AY33" s="866"/>
      <c r="AZ33" s="868"/>
      <c r="BA33" s="54"/>
      <c r="BB33" s="54"/>
      <c r="BC33" s="54"/>
      <c r="BD33" s="54"/>
      <c r="BE33" s="54"/>
      <c r="BF33" s="54"/>
      <c r="BG33" s="55"/>
      <c r="BH33" s="55"/>
    </row>
    <row r="34" spans="1:60" s="53" customFormat="1" ht="18" customHeight="1" x14ac:dyDescent="0.25">
      <c r="A34" s="150"/>
      <c r="B34" s="915"/>
      <c r="C34" s="915"/>
      <c r="D34" s="915"/>
      <c r="E34" s="915"/>
      <c r="F34" s="915"/>
      <c r="G34" s="915"/>
      <c r="H34" s="915"/>
      <c r="I34" s="915"/>
      <c r="J34" s="915"/>
      <c r="K34" s="916"/>
      <c r="L34" s="917"/>
      <c r="M34" s="918"/>
      <c r="N34" s="865"/>
      <c r="O34" s="866"/>
      <c r="P34" s="866"/>
      <c r="Q34" s="866"/>
      <c r="R34" s="867"/>
      <c r="S34" s="865"/>
      <c r="T34" s="866"/>
      <c r="U34" s="866"/>
      <c r="V34" s="867"/>
      <c r="W34" s="865"/>
      <c r="X34" s="866"/>
      <c r="Y34" s="866"/>
      <c r="Z34" s="867"/>
      <c r="AA34" s="865"/>
      <c r="AB34" s="866"/>
      <c r="AC34" s="866"/>
      <c r="AD34" s="866"/>
      <c r="AE34" s="867"/>
      <c r="AF34" s="865"/>
      <c r="AG34" s="866"/>
      <c r="AH34" s="866"/>
      <c r="AI34" s="867"/>
      <c r="AJ34" s="865"/>
      <c r="AK34" s="866"/>
      <c r="AL34" s="866"/>
      <c r="AM34" s="867"/>
      <c r="AN34" s="865"/>
      <c r="AO34" s="866"/>
      <c r="AP34" s="866"/>
      <c r="AQ34" s="866"/>
      <c r="AR34" s="867"/>
      <c r="AS34" s="865"/>
      <c r="AT34" s="866"/>
      <c r="AU34" s="866"/>
      <c r="AV34" s="867"/>
      <c r="AW34" s="865"/>
      <c r="AX34" s="866"/>
      <c r="AY34" s="866"/>
      <c r="AZ34" s="868"/>
      <c r="BA34" s="54"/>
      <c r="BB34" s="54"/>
      <c r="BC34" s="54"/>
      <c r="BD34" s="54"/>
      <c r="BE34" s="54"/>
      <c r="BF34" s="54"/>
      <c r="BG34" s="55"/>
      <c r="BH34" s="55"/>
    </row>
    <row r="35" spans="1:60" s="53" customFormat="1" ht="18" customHeight="1" thickBot="1" x14ac:dyDescent="0.3">
      <c r="A35" s="150"/>
      <c r="B35" s="911" t="s">
        <v>756</v>
      </c>
      <c r="C35" s="911"/>
      <c r="D35" s="911"/>
      <c r="E35" s="911"/>
      <c r="F35" s="911"/>
      <c r="G35" s="911"/>
      <c r="H35" s="911"/>
      <c r="I35" s="911"/>
      <c r="J35" s="911"/>
      <c r="K35" s="912"/>
      <c r="L35" s="913">
        <v>9000</v>
      </c>
      <c r="M35" s="914"/>
      <c r="N35" s="889" t="s">
        <v>24</v>
      </c>
      <c r="O35" s="890"/>
      <c r="P35" s="890"/>
      <c r="Q35" s="890"/>
      <c r="R35" s="891"/>
      <c r="S35" s="889" t="s">
        <v>24</v>
      </c>
      <c r="T35" s="890"/>
      <c r="U35" s="890"/>
      <c r="V35" s="891"/>
      <c r="W35" s="889"/>
      <c r="X35" s="890"/>
      <c r="Y35" s="890"/>
      <c r="Z35" s="891"/>
      <c r="AA35" s="889" t="s">
        <v>24</v>
      </c>
      <c r="AB35" s="890"/>
      <c r="AC35" s="890"/>
      <c r="AD35" s="890"/>
      <c r="AE35" s="891"/>
      <c r="AF35" s="889" t="s">
        <v>24</v>
      </c>
      <c r="AG35" s="890"/>
      <c r="AH35" s="890"/>
      <c r="AI35" s="891"/>
      <c r="AJ35" s="889"/>
      <c r="AK35" s="890"/>
      <c r="AL35" s="890"/>
      <c r="AM35" s="891"/>
      <c r="AN35" s="889" t="s">
        <v>24</v>
      </c>
      <c r="AO35" s="890"/>
      <c r="AP35" s="890"/>
      <c r="AQ35" s="890"/>
      <c r="AR35" s="891"/>
      <c r="AS35" s="889" t="s">
        <v>24</v>
      </c>
      <c r="AT35" s="890"/>
      <c r="AU35" s="890"/>
      <c r="AV35" s="891"/>
      <c r="AW35" s="850"/>
      <c r="AX35" s="851"/>
      <c r="AY35" s="851"/>
      <c r="AZ35" s="853"/>
      <c r="BA35" s="63"/>
      <c r="BB35" s="63"/>
      <c r="BC35" s="63"/>
      <c r="BD35" s="63"/>
      <c r="BE35" s="63"/>
      <c r="BF35" s="63"/>
      <c r="BG35" s="55"/>
      <c r="BH35" s="55"/>
    </row>
    <row r="36" spans="1:60" s="53" customFormat="1" ht="11.25" customHeight="1" x14ac:dyDescent="0.25">
      <c r="A36" s="119"/>
      <c r="B36" s="303"/>
      <c r="C36" s="303"/>
      <c r="D36" s="303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182"/>
      <c r="T36" s="182"/>
      <c r="U36" s="178"/>
      <c r="V36" s="178"/>
      <c r="W36" s="178"/>
      <c r="X36" s="178"/>
      <c r="Y36" s="178"/>
      <c r="Z36" s="178"/>
      <c r="AA36" s="178"/>
      <c r="AB36" s="178"/>
      <c r="AC36" s="183"/>
      <c r="AD36" s="183"/>
      <c r="AE36" s="183"/>
      <c r="AF36" s="183"/>
      <c r="AG36" s="183"/>
      <c r="AH36" s="183"/>
      <c r="AI36" s="183"/>
      <c r="AJ36" s="183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</row>
    <row r="37" spans="1:60" s="53" customFormat="1" ht="15" customHeight="1" x14ac:dyDescent="0.25">
      <c r="A37" s="119"/>
      <c r="B37" s="869" t="s">
        <v>676</v>
      </c>
      <c r="C37" s="869"/>
      <c r="D37" s="869"/>
      <c r="E37" s="869"/>
      <c r="F37" s="869"/>
      <c r="G37" s="869"/>
      <c r="H37" s="869"/>
      <c r="I37" s="869"/>
      <c r="J37" s="869"/>
      <c r="K37" s="869"/>
      <c r="L37" s="869"/>
      <c r="M37" s="869"/>
      <c r="N37" s="869"/>
      <c r="O37" s="869"/>
      <c r="P37" s="869"/>
      <c r="Q37" s="869"/>
      <c r="R37" s="869"/>
      <c r="S37" s="869"/>
      <c r="T37" s="869"/>
      <c r="U37" s="869"/>
      <c r="V37" s="869"/>
      <c r="W37" s="869"/>
      <c r="X37" s="869"/>
      <c r="Y37" s="869"/>
      <c r="Z37" s="869"/>
      <c r="AA37" s="869"/>
      <c r="AB37" s="869"/>
      <c r="AC37" s="869"/>
      <c r="AD37" s="869"/>
      <c r="AE37" s="869"/>
      <c r="AF37" s="869"/>
      <c r="AG37" s="869"/>
      <c r="AH37" s="869"/>
      <c r="AI37" s="869"/>
      <c r="AJ37" s="869"/>
      <c r="AK37" s="869"/>
      <c r="AL37" s="869"/>
      <c r="AM37" s="869"/>
      <c r="AN37" s="869"/>
      <c r="AO37" s="869"/>
      <c r="AP37" s="869"/>
      <c r="AQ37" s="869"/>
      <c r="AR37" s="869"/>
      <c r="AS37" s="869"/>
      <c r="AT37" s="869"/>
      <c r="AU37" s="869"/>
      <c r="AV37" s="869"/>
      <c r="AW37" s="869"/>
      <c r="AX37" s="869"/>
      <c r="AY37" s="869"/>
      <c r="AZ37" s="869"/>
      <c r="BA37" s="58"/>
    </row>
    <row r="38" spans="1:60" s="53" customFormat="1" ht="7.5" customHeight="1" x14ac:dyDescent="0.25">
      <c r="A38" s="119"/>
      <c r="B38" s="282"/>
      <c r="C38" s="282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2"/>
      <c r="AJ38" s="282"/>
      <c r="AK38" s="282"/>
      <c r="AL38" s="282"/>
      <c r="AM38" s="282"/>
      <c r="AN38" s="282"/>
      <c r="AO38" s="282"/>
      <c r="AP38" s="282"/>
      <c r="AQ38" s="282"/>
      <c r="AR38" s="282"/>
      <c r="AS38" s="282"/>
      <c r="AT38" s="282"/>
      <c r="AU38" s="282"/>
      <c r="AV38" s="282"/>
      <c r="AW38" s="282"/>
      <c r="AX38" s="282"/>
      <c r="AY38" s="282"/>
      <c r="AZ38" s="282"/>
      <c r="BA38" s="58"/>
    </row>
    <row r="39" spans="1:60" s="53" customFormat="1" ht="15" customHeight="1" x14ac:dyDescent="0.25">
      <c r="A39" s="119"/>
      <c r="B39" s="867" t="s">
        <v>2</v>
      </c>
      <c r="C39" s="892"/>
      <c r="D39" s="892"/>
      <c r="E39" s="892"/>
      <c r="F39" s="892"/>
      <c r="G39" s="892"/>
      <c r="H39" s="892"/>
      <c r="I39" s="892"/>
      <c r="J39" s="892"/>
      <c r="K39" s="892"/>
      <c r="L39" s="892"/>
      <c r="M39" s="892"/>
      <c r="N39" s="892"/>
      <c r="O39" s="892"/>
      <c r="P39" s="892"/>
      <c r="Q39" s="892"/>
      <c r="R39" s="892"/>
      <c r="S39" s="892"/>
      <c r="T39" s="892"/>
      <c r="U39" s="892"/>
      <c r="V39" s="892"/>
      <c r="W39" s="895" t="s">
        <v>502</v>
      </c>
      <c r="X39" s="870"/>
      <c r="Y39" s="871"/>
      <c r="Z39" s="870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8"/>
    </row>
    <row r="40" spans="1:60" s="53" customFormat="1" ht="15" customHeight="1" x14ac:dyDescent="0.25">
      <c r="A40" s="119"/>
      <c r="B40" s="867"/>
      <c r="C40" s="892"/>
      <c r="D40" s="892"/>
      <c r="E40" s="892"/>
      <c r="F40" s="892"/>
      <c r="G40" s="892"/>
      <c r="H40" s="892"/>
      <c r="I40" s="892"/>
      <c r="J40" s="892"/>
      <c r="K40" s="892"/>
      <c r="L40" s="892"/>
      <c r="M40" s="892"/>
      <c r="N40" s="892"/>
      <c r="O40" s="892"/>
      <c r="P40" s="892"/>
      <c r="Q40" s="892"/>
      <c r="R40" s="892"/>
      <c r="S40" s="892"/>
      <c r="T40" s="892"/>
      <c r="U40" s="892"/>
      <c r="V40" s="892"/>
      <c r="W40" s="896"/>
      <c r="X40" s="872"/>
      <c r="Y40" s="873"/>
      <c r="Z40" s="872"/>
      <c r="AA40" s="872"/>
      <c r="AB40" s="873"/>
      <c r="AC40" s="895" t="s">
        <v>271</v>
      </c>
      <c r="AD40" s="870"/>
      <c r="AE40" s="870"/>
      <c r="AF40" s="870"/>
      <c r="AG40" s="870"/>
      <c r="AH40" s="870"/>
      <c r="AI40" s="870"/>
      <c r="AJ40" s="871"/>
      <c r="AK40" s="892" t="s">
        <v>6</v>
      </c>
      <c r="AL40" s="892"/>
      <c r="AM40" s="892"/>
      <c r="AN40" s="892"/>
      <c r="AO40" s="892"/>
      <c r="AP40" s="892"/>
      <c r="AQ40" s="892"/>
      <c r="AR40" s="892"/>
      <c r="AS40" s="870" t="s">
        <v>35</v>
      </c>
      <c r="AT40" s="870"/>
      <c r="AU40" s="870"/>
      <c r="AV40" s="870"/>
      <c r="AW40" s="870"/>
      <c r="AX40" s="870"/>
      <c r="AY40" s="870"/>
      <c r="AZ40" s="870"/>
      <c r="BA40" s="58"/>
    </row>
    <row r="41" spans="1:60" s="53" customFormat="1" ht="28.5" customHeight="1" x14ac:dyDescent="0.25">
      <c r="A41" s="119"/>
      <c r="B41" s="867"/>
      <c r="C41" s="892"/>
      <c r="D41" s="892"/>
      <c r="E41" s="892"/>
      <c r="F41" s="892"/>
      <c r="G41" s="892"/>
      <c r="H41" s="892"/>
      <c r="I41" s="892"/>
      <c r="J41" s="892"/>
      <c r="K41" s="892"/>
      <c r="L41" s="892"/>
      <c r="M41" s="892"/>
      <c r="N41" s="892"/>
      <c r="O41" s="892"/>
      <c r="P41" s="892"/>
      <c r="Q41" s="892"/>
      <c r="R41" s="892"/>
      <c r="S41" s="892"/>
      <c r="T41" s="892"/>
      <c r="U41" s="892"/>
      <c r="V41" s="892"/>
      <c r="W41" s="897"/>
      <c r="X41" s="874"/>
      <c r="Y41" s="875"/>
      <c r="Z41" s="874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  <c r="BA41" s="58"/>
    </row>
    <row r="42" spans="1:60" s="53" customFormat="1" ht="11.25" customHeight="1" thickBot="1" x14ac:dyDescent="0.3">
      <c r="A42" s="119"/>
      <c r="B42" s="883">
        <v>1</v>
      </c>
      <c r="C42" s="898"/>
      <c r="D42" s="898"/>
      <c r="E42" s="898"/>
      <c r="F42" s="898"/>
      <c r="G42" s="898"/>
      <c r="H42" s="898"/>
      <c r="I42" s="898"/>
      <c r="J42" s="898"/>
      <c r="K42" s="898"/>
      <c r="L42" s="898"/>
      <c r="M42" s="898"/>
      <c r="N42" s="898"/>
      <c r="O42" s="898"/>
      <c r="P42" s="898"/>
      <c r="Q42" s="898"/>
      <c r="R42" s="898"/>
      <c r="S42" s="898"/>
      <c r="T42" s="898"/>
      <c r="U42" s="898"/>
      <c r="V42" s="898"/>
      <c r="W42" s="953" t="s">
        <v>36</v>
      </c>
      <c r="X42" s="884"/>
      <c r="Y42" s="885"/>
      <c r="Z42" s="884" t="s">
        <v>7</v>
      </c>
      <c r="AA42" s="884"/>
      <c r="AB42" s="885"/>
      <c r="AC42" s="953" t="s">
        <v>8</v>
      </c>
      <c r="AD42" s="884"/>
      <c r="AE42" s="884"/>
      <c r="AF42" s="884"/>
      <c r="AG42" s="884"/>
      <c r="AH42" s="884"/>
      <c r="AI42" s="884"/>
      <c r="AJ42" s="885"/>
      <c r="AK42" s="953" t="s">
        <v>9</v>
      </c>
      <c r="AL42" s="884"/>
      <c r="AM42" s="884"/>
      <c r="AN42" s="884"/>
      <c r="AO42" s="884"/>
      <c r="AP42" s="884"/>
      <c r="AQ42" s="884"/>
      <c r="AR42" s="885"/>
      <c r="AS42" s="953" t="s">
        <v>10</v>
      </c>
      <c r="AT42" s="884"/>
      <c r="AU42" s="884"/>
      <c r="AV42" s="884"/>
      <c r="AW42" s="884"/>
      <c r="AX42" s="884"/>
      <c r="AY42" s="884"/>
      <c r="AZ42" s="884"/>
      <c r="BA42" s="58"/>
    </row>
    <row r="43" spans="1:60" s="53" customFormat="1" ht="18" customHeight="1" x14ac:dyDescent="0.25">
      <c r="A43" s="119"/>
      <c r="B43" s="968"/>
      <c r="C43" s="969"/>
      <c r="D43" s="969"/>
      <c r="E43" s="969"/>
      <c r="F43" s="969"/>
      <c r="G43" s="969"/>
      <c r="H43" s="969"/>
      <c r="I43" s="969"/>
      <c r="J43" s="969"/>
      <c r="K43" s="969"/>
      <c r="L43" s="969"/>
      <c r="M43" s="969"/>
      <c r="N43" s="969"/>
      <c r="O43" s="969"/>
      <c r="P43" s="969"/>
      <c r="Q43" s="969"/>
      <c r="R43" s="969"/>
      <c r="S43" s="969"/>
      <c r="T43" s="969"/>
      <c r="U43" s="969"/>
      <c r="V43" s="970"/>
      <c r="W43" s="856"/>
      <c r="X43" s="857"/>
      <c r="Y43" s="857"/>
      <c r="Z43" s="971" t="s">
        <v>21</v>
      </c>
      <c r="AA43" s="857"/>
      <c r="AB43" s="972"/>
      <c r="AC43" s="858"/>
      <c r="AD43" s="859"/>
      <c r="AE43" s="859"/>
      <c r="AF43" s="859"/>
      <c r="AG43" s="859"/>
      <c r="AH43" s="859"/>
      <c r="AI43" s="859"/>
      <c r="AJ43" s="860"/>
      <c r="AK43" s="858"/>
      <c r="AL43" s="859"/>
      <c r="AM43" s="859"/>
      <c r="AN43" s="859"/>
      <c r="AO43" s="859"/>
      <c r="AP43" s="859"/>
      <c r="AQ43" s="859"/>
      <c r="AR43" s="860"/>
      <c r="AS43" s="858"/>
      <c r="AT43" s="859"/>
      <c r="AU43" s="859"/>
      <c r="AV43" s="859"/>
      <c r="AW43" s="859"/>
      <c r="AX43" s="859"/>
      <c r="AY43" s="859"/>
      <c r="AZ43" s="861"/>
      <c r="BA43" s="58"/>
    </row>
    <row r="44" spans="1:60" s="53" customFormat="1" ht="18" customHeight="1" x14ac:dyDescent="0.25">
      <c r="A44" s="119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92"/>
      <c r="O44" s="892"/>
      <c r="P44" s="892"/>
      <c r="Q44" s="892"/>
      <c r="R44" s="892"/>
      <c r="S44" s="892"/>
      <c r="T44" s="892"/>
      <c r="U44" s="892"/>
      <c r="V44" s="865"/>
      <c r="W44" s="893"/>
      <c r="X44" s="866"/>
      <c r="Y44" s="866"/>
      <c r="Z44" s="894" t="s">
        <v>22</v>
      </c>
      <c r="AA44" s="842"/>
      <c r="AB44" s="843"/>
      <c r="AC44" s="865"/>
      <c r="AD44" s="866"/>
      <c r="AE44" s="866"/>
      <c r="AF44" s="866"/>
      <c r="AG44" s="866"/>
      <c r="AH44" s="866"/>
      <c r="AI44" s="866"/>
      <c r="AJ44" s="867"/>
      <c r="AK44" s="865"/>
      <c r="AL44" s="866"/>
      <c r="AM44" s="866"/>
      <c r="AN44" s="866"/>
      <c r="AO44" s="866"/>
      <c r="AP44" s="866"/>
      <c r="AQ44" s="866"/>
      <c r="AR44" s="867"/>
      <c r="AS44" s="865"/>
      <c r="AT44" s="866"/>
      <c r="AU44" s="866"/>
      <c r="AV44" s="866"/>
      <c r="AW44" s="866"/>
      <c r="AX44" s="866"/>
      <c r="AY44" s="866"/>
      <c r="AZ44" s="868"/>
      <c r="BA44" s="58"/>
    </row>
    <row r="45" spans="1:60" s="53" customFormat="1" ht="18.75" customHeight="1" thickBot="1" x14ac:dyDescent="0.3">
      <c r="A45" s="119"/>
      <c r="B45" s="968"/>
      <c r="C45" s="969"/>
      <c r="D45" s="969"/>
      <c r="E45" s="969"/>
      <c r="F45" s="969"/>
      <c r="G45" s="969"/>
      <c r="H45" s="969"/>
      <c r="I45" s="969"/>
      <c r="J45" s="969"/>
      <c r="K45" s="969"/>
      <c r="L45" s="969"/>
      <c r="M45" s="969"/>
      <c r="N45" s="969"/>
      <c r="O45" s="969"/>
      <c r="P45" s="969"/>
      <c r="Q45" s="969"/>
      <c r="R45" s="969"/>
      <c r="S45" s="969"/>
      <c r="T45" s="969"/>
      <c r="U45" s="969"/>
      <c r="V45" s="970"/>
      <c r="W45" s="974"/>
      <c r="X45" s="975"/>
      <c r="Y45" s="975"/>
      <c r="Z45" s="976"/>
      <c r="AA45" s="848"/>
      <c r="AB45" s="849"/>
      <c r="AC45" s="850"/>
      <c r="AD45" s="851"/>
      <c r="AE45" s="851"/>
      <c r="AF45" s="851"/>
      <c r="AG45" s="851"/>
      <c r="AH45" s="851"/>
      <c r="AI45" s="851"/>
      <c r="AJ45" s="852"/>
      <c r="AK45" s="850"/>
      <c r="AL45" s="851"/>
      <c r="AM45" s="851"/>
      <c r="AN45" s="851"/>
      <c r="AO45" s="851"/>
      <c r="AP45" s="851"/>
      <c r="AQ45" s="851"/>
      <c r="AR45" s="852"/>
      <c r="AS45" s="850"/>
      <c r="AT45" s="851"/>
      <c r="AU45" s="851"/>
      <c r="AV45" s="851"/>
      <c r="AW45" s="851"/>
      <c r="AX45" s="851"/>
      <c r="AY45" s="851"/>
      <c r="AZ45" s="853"/>
      <c r="BA45" s="58"/>
    </row>
    <row r="46" spans="1:60" s="53" customFormat="1" ht="15" customHeight="1" x14ac:dyDescent="0.25">
      <c r="A46" s="119"/>
      <c r="B46" s="283"/>
      <c r="C46" s="283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4"/>
      <c r="P46" s="284"/>
      <c r="Q46" s="283"/>
      <c r="R46" s="283"/>
      <c r="S46" s="283"/>
      <c r="T46" s="283"/>
      <c r="U46" s="283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6"/>
      <c r="AI46" s="286"/>
      <c r="AJ46" s="286"/>
      <c r="AK46" s="286"/>
      <c r="AL46" s="286"/>
      <c r="AM46" s="286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58"/>
    </row>
    <row r="47" spans="1:60" s="53" customFormat="1" ht="36.75" customHeight="1" x14ac:dyDescent="0.25">
      <c r="A47" s="119"/>
      <c r="B47" s="994" t="s">
        <v>913</v>
      </c>
      <c r="C47" s="994"/>
      <c r="D47" s="994"/>
      <c r="E47" s="994"/>
      <c r="F47" s="994"/>
      <c r="G47" s="994"/>
      <c r="H47" s="994"/>
      <c r="I47" s="994"/>
      <c r="J47" s="994"/>
      <c r="K47" s="994"/>
      <c r="L47" s="994"/>
      <c r="M47" s="994"/>
      <c r="N47" s="994"/>
      <c r="O47" s="994"/>
      <c r="P47" s="994"/>
      <c r="Q47" s="994"/>
      <c r="R47" s="994"/>
      <c r="S47" s="994"/>
      <c r="T47" s="994"/>
      <c r="U47" s="994"/>
      <c r="V47" s="994"/>
      <c r="W47" s="994"/>
      <c r="X47" s="994"/>
      <c r="Y47" s="994"/>
      <c r="Z47" s="994"/>
      <c r="AA47" s="994"/>
      <c r="AB47" s="994"/>
      <c r="AC47" s="994"/>
      <c r="AD47" s="994"/>
      <c r="AE47" s="994"/>
      <c r="AF47" s="994"/>
      <c r="AG47" s="994"/>
      <c r="AH47" s="994"/>
      <c r="AI47" s="994"/>
      <c r="AJ47" s="994"/>
      <c r="AK47" s="994"/>
      <c r="AL47" s="994"/>
      <c r="AM47" s="994"/>
      <c r="AN47" s="994"/>
      <c r="AO47" s="994"/>
      <c r="AP47" s="994"/>
      <c r="AQ47" s="994"/>
      <c r="AR47" s="994"/>
      <c r="AS47" s="994"/>
      <c r="AT47" s="994"/>
      <c r="AU47" s="994"/>
      <c r="AV47" s="994"/>
      <c r="AW47" s="994"/>
      <c r="AX47" s="994"/>
      <c r="AY47" s="994"/>
      <c r="AZ47" s="994"/>
      <c r="BA47" s="58"/>
    </row>
    <row r="49" spans="2:52" x14ac:dyDescent="0.25">
      <c r="B49" s="869" t="s">
        <v>677</v>
      </c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69"/>
      <c r="Y49" s="869"/>
      <c r="Z49" s="869"/>
      <c r="AA49" s="869"/>
      <c r="AB49" s="869"/>
      <c r="AC49" s="869"/>
      <c r="AD49" s="869"/>
      <c r="AE49" s="869"/>
      <c r="AF49" s="869"/>
      <c r="AG49" s="869"/>
      <c r="AH49" s="869"/>
      <c r="AI49" s="869"/>
      <c r="AJ49" s="869"/>
      <c r="AK49" s="869"/>
      <c r="AL49" s="869"/>
      <c r="AM49" s="869"/>
      <c r="AN49" s="869"/>
      <c r="AO49" s="869"/>
      <c r="AP49" s="869"/>
      <c r="AQ49" s="869"/>
      <c r="AR49" s="869"/>
      <c r="AS49" s="869"/>
      <c r="AT49" s="869"/>
      <c r="AU49" s="869"/>
      <c r="AV49" s="869"/>
      <c r="AW49" s="869"/>
      <c r="AX49" s="869"/>
      <c r="AY49" s="869"/>
      <c r="AZ49" s="869"/>
    </row>
    <row r="50" spans="2:52" x14ac:dyDescent="0.25">
      <c r="B50" s="282"/>
      <c r="C50" s="282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2"/>
      <c r="AN50" s="282"/>
      <c r="AO50" s="282"/>
      <c r="AP50" s="282"/>
      <c r="AQ50" s="282"/>
      <c r="AR50" s="282"/>
      <c r="AS50" s="282"/>
      <c r="AT50" s="282"/>
      <c r="AU50" s="282"/>
      <c r="AV50" s="282"/>
      <c r="AW50" s="282"/>
      <c r="AX50" s="282"/>
      <c r="AY50" s="282"/>
      <c r="AZ50" s="282"/>
    </row>
    <row r="51" spans="2:52" x14ac:dyDescent="0.25">
      <c r="B51" s="870" t="s">
        <v>2</v>
      </c>
      <c r="C51" s="870"/>
      <c r="D51" s="870"/>
      <c r="E51" s="870"/>
      <c r="F51" s="870"/>
      <c r="G51" s="870"/>
      <c r="H51" s="870"/>
      <c r="I51" s="870"/>
      <c r="J51" s="870"/>
      <c r="K51" s="870"/>
      <c r="L51" s="870"/>
      <c r="M51" s="870"/>
      <c r="N51" s="870"/>
      <c r="O51" s="870"/>
      <c r="P51" s="870"/>
      <c r="Q51" s="870"/>
      <c r="R51" s="870"/>
      <c r="S51" s="870"/>
      <c r="T51" s="870"/>
      <c r="U51" s="870"/>
      <c r="V51" s="870"/>
      <c r="W51" s="870"/>
      <c r="X51" s="870"/>
      <c r="Y51" s="871"/>
      <c r="Z51" s="870" t="s">
        <v>33</v>
      </c>
      <c r="AA51" s="870"/>
      <c r="AB51" s="871"/>
      <c r="AC51" s="865" t="s">
        <v>99</v>
      </c>
      <c r="AD51" s="866"/>
      <c r="AE51" s="866"/>
      <c r="AF51" s="866"/>
      <c r="AG51" s="866"/>
      <c r="AH51" s="866"/>
      <c r="AI51" s="866"/>
      <c r="AJ51" s="866"/>
      <c r="AK51" s="866"/>
      <c r="AL51" s="866"/>
      <c r="AM51" s="866"/>
      <c r="AN51" s="866"/>
      <c r="AO51" s="866"/>
      <c r="AP51" s="866"/>
      <c r="AQ51" s="866"/>
      <c r="AR51" s="866"/>
      <c r="AS51" s="866"/>
      <c r="AT51" s="866"/>
      <c r="AU51" s="866"/>
      <c r="AV51" s="866"/>
      <c r="AW51" s="866"/>
      <c r="AX51" s="866"/>
      <c r="AY51" s="866"/>
      <c r="AZ51" s="866"/>
    </row>
    <row r="52" spans="2:52" x14ac:dyDescent="0.25">
      <c r="B52" s="872"/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872"/>
      <c r="P52" s="872"/>
      <c r="Q52" s="872"/>
      <c r="R52" s="872"/>
      <c r="S52" s="872"/>
      <c r="T52" s="872"/>
      <c r="U52" s="872"/>
      <c r="V52" s="872"/>
      <c r="W52" s="872"/>
      <c r="X52" s="872"/>
      <c r="Y52" s="873"/>
      <c r="Z52" s="872"/>
      <c r="AA52" s="872"/>
      <c r="AB52" s="873"/>
      <c r="AC52" s="895" t="s">
        <v>271</v>
      </c>
      <c r="AD52" s="870"/>
      <c r="AE52" s="870"/>
      <c r="AF52" s="870"/>
      <c r="AG52" s="870"/>
      <c r="AH52" s="870"/>
      <c r="AI52" s="870"/>
      <c r="AJ52" s="871"/>
      <c r="AK52" s="892" t="s">
        <v>6</v>
      </c>
      <c r="AL52" s="892"/>
      <c r="AM52" s="892"/>
      <c r="AN52" s="892"/>
      <c r="AO52" s="892"/>
      <c r="AP52" s="892"/>
      <c r="AQ52" s="892"/>
      <c r="AR52" s="892"/>
      <c r="AS52" s="870" t="s">
        <v>35</v>
      </c>
      <c r="AT52" s="870"/>
      <c r="AU52" s="870"/>
      <c r="AV52" s="870"/>
      <c r="AW52" s="870"/>
      <c r="AX52" s="870"/>
      <c r="AY52" s="870"/>
      <c r="AZ52" s="870"/>
    </row>
    <row r="53" spans="2:52" ht="23.25" customHeight="1" x14ac:dyDescent="0.25">
      <c r="B53" s="874"/>
      <c r="C53" s="874"/>
      <c r="D53" s="874"/>
      <c r="E53" s="874"/>
      <c r="F53" s="874"/>
      <c r="G53" s="874"/>
      <c r="H53" s="874"/>
      <c r="I53" s="874"/>
      <c r="J53" s="874"/>
      <c r="K53" s="874"/>
      <c r="L53" s="874"/>
      <c r="M53" s="874"/>
      <c r="N53" s="874"/>
      <c r="O53" s="874"/>
      <c r="P53" s="874"/>
      <c r="Q53" s="874"/>
      <c r="R53" s="874"/>
      <c r="S53" s="874"/>
      <c r="T53" s="874"/>
      <c r="U53" s="874"/>
      <c r="V53" s="874"/>
      <c r="W53" s="874"/>
      <c r="X53" s="874"/>
      <c r="Y53" s="875"/>
      <c r="Z53" s="874"/>
      <c r="AA53" s="874"/>
      <c r="AB53" s="875"/>
      <c r="AC53" s="897"/>
      <c r="AD53" s="874"/>
      <c r="AE53" s="874"/>
      <c r="AF53" s="874"/>
      <c r="AG53" s="874"/>
      <c r="AH53" s="874"/>
      <c r="AI53" s="874"/>
      <c r="AJ53" s="875"/>
      <c r="AK53" s="892"/>
      <c r="AL53" s="892"/>
      <c r="AM53" s="892"/>
      <c r="AN53" s="892"/>
      <c r="AO53" s="892"/>
      <c r="AP53" s="892"/>
      <c r="AQ53" s="892"/>
      <c r="AR53" s="892"/>
      <c r="AS53" s="874"/>
      <c r="AT53" s="874"/>
      <c r="AU53" s="874"/>
      <c r="AV53" s="874"/>
      <c r="AW53" s="874"/>
      <c r="AX53" s="874"/>
      <c r="AY53" s="874"/>
      <c r="AZ53" s="874"/>
    </row>
    <row r="54" spans="2:52" s="394" customFormat="1" ht="12" thickBot="1" x14ac:dyDescent="0.25">
      <c r="B54" s="882">
        <v>1</v>
      </c>
      <c r="C54" s="882"/>
      <c r="D54" s="882"/>
      <c r="E54" s="882"/>
      <c r="F54" s="882"/>
      <c r="G54" s="882"/>
      <c r="H54" s="882"/>
      <c r="I54" s="882"/>
      <c r="J54" s="882"/>
      <c r="K54" s="882"/>
      <c r="L54" s="882"/>
      <c r="M54" s="882"/>
      <c r="N54" s="882"/>
      <c r="O54" s="882"/>
      <c r="P54" s="882"/>
      <c r="Q54" s="882"/>
      <c r="R54" s="882"/>
      <c r="S54" s="882"/>
      <c r="T54" s="882"/>
      <c r="U54" s="882"/>
      <c r="V54" s="882"/>
      <c r="W54" s="882"/>
      <c r="X54" s="882"/>
      <c r="Y54" s="883"/>
      <c r="Z54" s="884" t="s">
        <v>7</v>
      </c>
      <c r="AA54" s="884"/>
      <c r="AB54" s="885"/>
      <c r="AC54" s="886" t="s">
        <v>8</v>
      </c>
      <c r="AD54" s="887"/>
      <c r="AE54" s="887"/>
      <c r="AF54" s="887"/>
      <c r="AG54" s="887"/>
      <c r="AH54" s="887"/>
      <c r="AI54" s="887"/>
      <c r="AJ54" s="888"/>
      <c r="AK54" s="886" t="s">
        <v>9</v>
      </c>
      <c r="AL54" s="887"/>
      <c r="AM54" s="887"/>
      <c r="AN54" s="887"/>
      <c r="AO54" s="887"/>
      <c r="AP54" s="887"/>
      <c r="AQ54" s="887"/>
      <c r="AR54" s="888"/>
      <c r="AS54" s="886" t="s">
        <v>10</v>
      </c>
      <c r="AT54" s="887"/>
      <c r="AU54" s="887"/>
      <c r="AV54" s="887"/>
      <c r="AW54" s="887"/>
      <c r="AX54" s="887"/>
      <c r="AY54" s="887"/>
      <c r="AZ54" s="887"/>
    </row>
    <row r="55" spans="2:52" ht="29.25" customHeight="1" x14ac:dyDescent="0.25">
      <c r="B55" s="854" t="s">
        <v>771</v>
      </c>
      <c r="C55" s="854"/>
      <c r="D55" s="854"/>
      <c r="E55" s="854"/>
      <c r="F55" s="854"/>
      <c r="G55" s="854"/>
      <c r="H55" s="854"/>
      <c r="I55" s="854"/>
      <c r="J55" s="854"/>
      <c r="K55" s="854"/>
      <c r="L55" s="854"/>
      <c r="M55" s="854"/>
      <c r="N55" s="854"/>
      <c r="O55" s="854"/>
      <c r="P55" s="854"/>
      <c r="Q55" s="854"/>
      <c r="R55" s="854"/>
      <c r="S55" s="854"/>
      <c r="T55" s="854"/>
      <c r="U55" s="854"/>
      <c r="V55" s="854"/>
      <c r="W55" s="854"/>
      <c r="X55" s="854"/>
      <c r="Y55" s="855"/>
      <c r="Z55" s="856" t="s">
        <v>21</v>
      </c>
      <c r="AA55" s="857"/>
      <c r="AB55" s="857"/>
      <c r="AC55" s="858"/>
      <c r="AD55" s="859"/>
      <c r="AE55" s="859"/>
      <c r="AF55" s="859"/>
      <c r="AG55" s="859"/>
      <c r="AH55" s="859"/>
      <c r="AI55" s="859"/>
      <c r="AJ55" s="860"/>
      <c r="AK55" s="858"/>
      <c r="AL55" s="859"/>
      <c r="AM55" s="859"/>
      <c r="AN55" s="859"/>
      <c r="AO55" s="859"/>
      <c r="AP55" s="859"/>
      <c r="AQ55" s="859"/>
      <c r="AR55" s="860"/>
      <c r="AS55" s="858"/>
      <c r="AT55" s="859"/>
      <c r="AU55" s="859"/>
      <c r="AV55" s="859"/>
      <c r="AW55" s="859"/>
      <c r="AX55" s="859"/>
      <c r="AY55" s="859"/>
      <c r="AZ55" s="861"/>
    </row>
    <row r="56" spans="2:52" ht="15" customHeight="1" x14ac:dyDescent="0.25">
      <c r="B56" s="839" t="s">
        <v>765</v>
      </c>
      <c r="C56" s="839"/>
      <c r="D56" s="839"/>
      <c r="E56" s="839"/>
      <c r="F56" s="839"/>
      <c r="G56" s="839"/>
      <c r="H56" s="839"/>
      <c r="I56" s="839"/>
      <c r="J56" s="839"/>
      <c r="K56" s="839"/>
      <c r="L56" s="839"/>
      <c r="M56" s="839"/>
      <c r="N56" s="839"/>
      <c r="O56" s="839"/>
      <c r="P56" s="839"/>
      <c r="Q56" s="839"/>
      <c r="R56" s="839"/>
      <c r="S56" s="839"/>
      <c r="T56" s="839"/>
      <c r="U56" s="839"/>
      <c r="V56" s="839"/>
      <c r="W56" s="839"/>
      <c r="X56" s="839"/>
      <c r="Y56" s="840"/>
      <c r="Z56" s="841" t="s">
        <v>22</v>
      </c>
      <c r="AA56" s="842"/>
      <c r="AB56" s="843"/>
      <c r="AC56" s="865"/>
      <c r="AD56" s="866"/>
      <c r="AE56" s="866"/>
      <c r="AF56" s="866"/>
      <c r="AG56" s="866"/>
      <c r="AH56" s="866"/>
      <c r="AI56" s="866"/>
      <c r="AJ56" s="867"/>
      <c r="AK56" s="865"/>
      <c r="AL56" s="866"/>
      <c r="AM56" s="866"/>
      <c r="AN56" s="866"/>
      <c r="AO56" s="866"/>
      <c r="AP56" s="866"/>
      <c r="AQ56" s="866"/>
      <c r="AR56" s="867"/>
      <c r="AS56" s="865"/>
      <c r="AT56" s="866"/>
      <c r="AU56" s="866"/>
      <c r="AV56" s="866"/>
      <c r="AW56" s="866"/>
      <c r="AX56" s="866"/>
      <c r="AY56" s="866"/>
      <c r="AZ56" s="868"/>
    </row>
    <row r="57" spans="2:52" ht="15" customHeight="1" x14ac:dyDescent="0.25">
      <c r="B57" s="839" t="s">
        <v>766</v>
      </c>
      <c r="C57" s="839"/>
      <c r="D57" s="839"/>
      <c r="E57" s="839"/>
      <c r="F57" s="839"/>
      <c r="G57" s="839"/>
      <c r="H57" s="839"/>
      <c r="I57" s="839"/>
      <c r="J57" s="839"/>
      <c r="K57" s="839"/>
      <c r="L57" s="839"/>
      <c r="M57" s="839"/>
      <c r="N57" s="839"/>
      <c r="O57" s="839"/>
      <c r="P57" s="839"/>
      <c r="Q57" s="839"/>
      <c r="R57" s="839"/>
      <c r="S57" s="839"/>
      <c r="T57" s="839"/>
      <c r="U57" s="839"/>
      <c r="V57" s="839"/>
      <c r="W57" s="839"/>
      <c r="X57" s="839"/>
      <c r="Y57" s="840"/>
      <c r="Z57" s="841" t="s">
        <v>23</v>
      </c>
      <c r="AA57" s="842"/>
      <c r="AB57" s="843"/>
      <c r="AC57" s="662"/>
      <c r="AD57" s="658"/>
      <c r="AE57" s="658"/>
      <c r="AF57" s="658"/>
      <c r="AG57" s="658"/>
      <c r="AH57" s="658"/>
      <c r="AI57" s="658"/>
      <c r="AJ57" s="659"/>
      <c r="AK57" s="662"/>
      <c r="AL57" s="658"/>
      <c r="AM57" s="658"/>
      <c r="AN57" s="658"/>
      <c r="AO57" s="658"/>
      <c r="AP57" s="658"/>
      <c r="AQ57" s="658"/>
      <c r="AR57" s="659"/>
      <c r="AS57" s="662"/>
      <c r="AT57" s="658"/>
      <c r="AU57" s="658"/>
      <c r="AV57" s="658"/>
      <c r="AW57" s="658"/>
      <c r="AX57" s="658"/>
      <c r="AY57" s="658"/>
      <c r="AZ57" s="664"/>
    </row>
    <row r="58" spans="2:52" ht="18.75" customHeight="1" x14ac:dyDescent="0.25">
      <c r="B58" s="839" t="s">
        <v>767</v>
      </c>
      <c r="C58" s="839"/>
      <c r="D58" s="839"/>
      <c r="E58" s="839"/>
      <c r="F58" s="839"/>
      <c r="G58" s="839"/>
      <c r="H58" s="839"/>
      <c r="I58" s="839"/>
      <c r="J58" s="839"/>
      <c r="K58" s="839"/>
      <c r="L58" s="839"/>
      <c r="M58" s="839"/>
      <c r="N58" s="839"/>
      <c r="O58" s="839"/>
      <c r="P58" s="839"/>
      <c r="Q58" s="839"/>
      <c r="R58" s="839"/>
      <c r="S58" s="839"/>
      <c r="T58" s="839"/>
      <c r="U58" s="839"/>
      <c r="V58" s="839"/>
      <c r="W58" s="839"/>
      <c r="X58" s="839"/>
      <c r="Y58" s="840"/>
      <c r="Z58" s="844" t="s">
        <v>460</v>
      </c>
      <c r="AA58" s="845"/>
      <c r="AB58" s="846"/>
      <c r="AC58" s="662"/>
      <c r="AD58" s="658"/>
      <c r="AE58" s="658"/>
      <c r="AF58" s="658"/>
      <c r="AG58" s="658"/>
      <c r="AH58" s="658"/>
      <c r="AI58" s="658"/>
      <c r="AJ58" s="659"/>
      <c r="AK58" s="662"/>
      <c r="AL58" s="658"/>
      <c r="AM58" s="658"/>
      <c r="AN58" s="658"/>
      <c r="AO58" s="658"/>
      <c r="AP58" s="658"/>
      <c r="AQ58" s="658"/>
      <c r="AR58" s="659"/>
      <c r="AS58" s="662"/>
      <c r="AT58" s="658"/>
      <c r="AU58" s="658"/>
      <c r="AV58" s="658"/>
      <c r="AW58" s="658"/>
      <c r="AX58" s="658"/>
      <c r="AY58" s="658"/>
      <c r="AZ58" s="664"/>
    </row>
    <row r="59" spans="2:52" ht="18.75" customHeight="1" thickBot="1" x14ac:dyDescent="0.3">
      <c r="B59" s="839" t="s">
        <v>768</v>
      </c>
      <c r="C59" s="839"/>
      <c r="D59" s="839"/>
      <c r="E59" s="839"/>
      <c r="F59" s="839"/>
      <c r="G59" s="839"/>
      <c r="H59" s="839"/>
      <c r="I59" s="839"/>
      <c r="J59" s="839"/>
      <c r="K59" s="839"/>
      <c r="L59" s="839"/>
      <c r="M59" s="839"/>
      <c r="N59" s="839"/>
      <c r="O59" s="839"/>
      <c r="P59" s="839"/>
      <c r="Q59" s="839"/>
      <c r="R59" s="839"/>
      <c r="S59" s="839"/>
      <c r="T59" s="839"/>
      <c r="U59" s="839"/>
      <c r="V59" s="839"/>
      <c r="W59" s="839"/>
      <c r="X59" s="839"/>
      <c r="Y59" s="840"/>
      <c r="Z59" s="847" t="s">
        <v>461</v>
      </c>
      <c r="AA59" s="848"/>
      <c r="AB59" s="849"/>
      <c r="AC59" s="850"/>
      <c r="AD59" s="851"/>
      <c r="AE59" s="851"/>
      <c r="AF59" s="851"/>
      <c r="AG59" s="851"/>
      <c r="AH59" s="851"/>
      <c r="AI59" s="851"/>
      <c r="AJ59" s="852"/>
      <c r="AK59" s="850"/>
      <c r="AL59" s="851"/>
      <c r="AM59" s="851"/>
      <c r="AN59" s="851"/>
      <c r="AO59" s="851"/>
      <c r="AP59" s="851"/>
      <c r="AQ59" s="851"/>
      <c r="AR59" s="852"/>
      <c r="AS59" s="850"/>
      <c r="AT59" s="851"/>
      <c r="AU59" s="851"/>
      <c r="AV59" s="851"/>
      <c r="AW59" s="851"/>
      <c r="AX59" s="851"/>
      <c r="AY59" s="851"/>
      <c r="AZ59" s="853"/>
    </row>
    <row r="60" spans="2:52" ht="16.5" x14ac:dyDescent="0.25">
      <c r="B60" s="820"/>
      <c r="C60" s="821"/>
      <c r="D60" s="821"/>
      <c r="E60" s="821"/>
      <c r="F60" s="821"/>
      <c r="G60" s="821"/>
      <c r="H60" s="821"/>
      <c r="I60" s="821"/>
      <c r="J60" s="821"/>
      <c r="K60" s="821"/>
      <c r="L60" s="821"/>
      <c r="M60" s="821"/>
      <c r="N60" s="821"/>
      <c r="O60" s="821"/>
      <c r="P60" s="821"/>
      <c r="Q60" s="821"/>
      <c r="R60" s="821"/>
      <c r="S60" s="821"/>
      <c r="T60" s="821"/>
      <c r="U60" s="821"/>
      <c r="V60" s="821"/>
      <c r="W60" s="821"/>
      <c r="X60" s="821"/>
      <c r="Y60" s="821"/>
      <c r="Z60" s="821"/>
      <c r="AA60" s="821"/>
      <c r="AB60" s="821"/>
      <c r="AC60" s="821"/>
      <c r="AD60" s="821"/>
      <c r="AE60" s="821"/>
      <c r="AF60" s="821"/>
      <c r="AG60" s="821"/>
      <c r="AH60" s="821"/>
      <c r="AI60" s="821"/>
      <c r="AJ60" s="821"/>
      <c r="AK60" s="821"/>
      <c r="AL60" s="821"/>
      <c r="AM60" s="821"/>
      <c r="AN60" s="821"/>
      <c r="AO60" s="821"/>
      <c r="AP60" s="821"/>
      <c r="AQ60" s="821"/>
      <c r="AR60" s="821"/>
      <c r="AS60" s="821"/>
      <c r="AT60" s="821"/>
      <c r="AU60" s="821"/>
      <c r="AV60" s="821"/>
      <c r="AW60" s="821"/>
      <c r="AX60" s="821"/>
      <c r="AY60" s="821"/>
      <c r="AZ60" s="821"/>
    </row>
    <row r="61" spans="2:52" ht="42" customHeight="1" x14ac:dyDescent="0.25">
      <c r="B61" s="822" t="s">
        <v>912</v>
      </c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2"/>
      <c r="AB61" s="822"/>
      <c r="AC61" s="822"/>
      <c r="AD61" s="822"/>
      <c r="AE61" s="822"/>
      <c r="AF61" s="822"/>
      <c r="AG61" s="822"/>
      <c r="AH61" s="822"/>
      <c r="AI61" s="822"/>
      <c r="AJ61" s="822"/>
      <c r="AK61" s="822"/>
      <c r="AL61" s="822"/>
      <c r="AM61" s="822"/>
      <c r="AN61" s="822"/>
      <c r="AO61" s="822"/>
      <c r="AP61" s="822"/>
      <c r="AQ61" s="822"/>
      <c r="AR61" s="822"/>
      <c r="AS61" s="822"/>
      <c r="AT61" s="822"/>
      <c r="AU61" s="822"/>
      <c r="AV61" s="822"/>
      <c r="AW61" s="822"/>
      <c r="AX61" s="822"/>
      <c r="AY61" s="822"/>
      <c r="AZ61" s="822"/>
    </row>
  </sheetData>
  <mergeCells count="185">
    <mergeCell ref="B60:AZ60"/>
    <mergeCell ref="B61:AZ6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7:Y57"/>
    <mergeCell ref="Z57:AB57"/>
    <mergeCell ref="B58:Y58"/>
    <mergeCell ref="Z58:AB58"/>
    <mergeCell ref="B59:Y59"/>
    <mergeCell ref="Z59:AB59"/>
    <mergeCell ref="AC59:AJ59"/>
    <mergeCell ref="B54:Y54"/>
    <mergeCell ref="Z54:AB54"/>
    <mergeCell ref="AC54:AJ54"/>
    <mergeCell ref="AK54:AR54"/>
    <mergeCell ref="AS54:AZ54"/>
    <mergeCell ref="AK59:AR59"/>
    <mergeCell ref="AS59:AZ59"/>
    <mergeCell ref="B55:Y55"/>
    <mergeCell ref="Z55:AB55"/>
    <mergeCell ref="AC55:AJ55"/>
    <mergeCell ref="AK55:AR55"/>
    <mergeCell ref="AS55:AZ55"/>
    <mergeCell ref="B56:Y56"/>
    <mergeCell ref="Z56:AB56"/>
    <mergeCell ref="AC56:AJ56"/>
    <mergeCell ref="AK56:AR56"/>
    <mergeCell ref="AS56:AZ56"/>
    <mergeCell ref="B49:AZ49"/>
    <mergeCell ref="B51:Y53"/>
    <mergeCell ref="Z51:AB53"/>
    <mergeCell ref="AC51:AZ51"/>
    <mergeCell ref="AC52:AJ53"/>
    <mergeCell ref="AK52:AR53"/>
    <mergeCell ref="AS52:AZ53"/>
    <mergeCell ref="AS44:AZ44"/>
    <mergeCell ref="B47:AZ47"/>
    <mergeCell ref="B45:V45"/>
    <mergeCell ref="W45:Y45"/>
    <mergeCell ref="Z45:AB45"/>
    <mergeCell ref="W44:Y44"/>
    <mergeCell ref="AC45:AJ45"/>
    <mergeCell ref="AK45:AR45"/>
    <mergeCell ref="AS45:AZ45"/>
    <mergeCell ref="W34:Z34"/>
    <mergeCell ref="AA34:AE34"/>
    <mergeCell ref="AF34:AI34"/>
    <mergeCell ref="L34:M34"/>
    <mergeCell ref="AC44:AJ44"/>
    <mergeCell ref="L35:M35"/>
    <mergeCell ref="AK43:AR43"/>
    <mergeCell ref="AS43:AZ43"/>
    <mergeCell ref="AK44:AR44"/>
    <mergeCell ref="B43:V43"/>
    <mergeCell ref="B35:K35"/>
    <mergeCell ref="B37:AZ37"/>
    <mergeCell ref="AK42:AR42"/>
    <mergeCell ref="AS42:AZ42"/>
    <mergeCell ref="N35:R35"/>
    <mergeCell ref="S35:V35"/>
    <mergeCell ref="AA35:AE35"/>
    <mergeCell ref="Z44:AB44"/>
    <mergeCell ref="B44:V44"/>
    <mergeCell ref="B39:V41"/>
    <mergeCell ref="W39:Y41"/>
    <mergeCell ref="Z39:AB41"/>
    <mergeCell ref="AC39:AZ39"/>
    <mergeCell ref="AC40:AJ41"/>
    <mergeCell ref="AS32:AV32"/>
    <mergeCell ref="W31:Z31"/>
    <mergeCell ref="AA31:AE31"/>
    <mergeCell ref="AK40:AR41"/>
    <mergeCell ref="AS40:AZ41"/>
    <mergeCell ref="B42:V42"/>
    <mergeCell ref="W42:Y42"/>
    <mergeCell ref="Z42:AB42"/>
    <mergeCell ref="B32:K32"/>
    <mergeCell ref="AN33:AR33"/>
    <mergeCell ref="W32:Z32"/>
    <mergeCell ref="N32:R32"/>
    <mergeCell ref="S32:V32"/>
    <mergeCell ref="L33:M33"/>
    <mergeCell ref="L32:M32"/>
    <mergeCell ref="N33:R33"/>
    <mergeCell ref="W35:Z35"/>
    <mergeCell ref="AC42:AJ42"/>
    <mergeCell ref="AN34:AR34"/>
    <mergeCell ref="AF35:AI35"/>
    <mergeCell ref="AJ35:AM35"/>
    <mergeCell ref="AW35:AZ35"/>
    <mergeCell ref="AN35:AR35"/>
    <mergeCell ref="AW34:AZ34"/>
    <mergeCell ref="AN32:AR32"/>
    <mergeCell ref="AS31:AV31"/>
    <mergeCell ref="AW32:AZ32"/>
    <mergeCell ref="AN31:AR31"/>
    <mergeCell ref="N31:R31"/>
    <mergeCell ref="S31:V31"/>
    <mergeCell ref="AF33:AI33"/>
    <mergeCell ref="S33:V33"/>
    <mergeCell ref="A1:AZ1"/>
    <mergeCell ref="B17:Y17"/>
    <mergeCell ref="Z17:AB17"/>
    <mergeCell ref="B14:Y16"/>
    <mergeCell ref="Z14:AB16"/>
    <mergeCell ref="AC14:AZ14"/>
    <mergeCell ref="B12:AZ12"/>
    <mergeCell ref="AC15:AJ16"/>
    <mergeCell ref="AK15:AR16"/>
    <mergeCell ref="AS15:AZ16"/>
    <mergeCell ref="AC17:AJ17"/>
    <mergeCell ref="AK17:AR17"/>
    <mergeCell ref="AS17:AZ17"/>
    <mergeCell ref="AW33:AZ33"/>
    <mergeCell ref="AF31:AI31"/>
    <mergeCell ref="AJ33:AM33"/>
    <mergeCell ref="B18:Y18"/>
    <mergeCell ref="B19:Y19"/>
    <mergeCell ref="Z19:AB19"/>
    <mergeCell ref="W43:Y43"/>
    <mergeCell ref="Z43:AB43"/>
    <mergeCell ref="AC43:AJ43"/>
    <mergeCell ref="AS35:AV35"/>
    <mergeCell ref="B27:AZ27"/>
    <mergeCell ref="N34:R34"/>
    <mergeCell ref="S34:V34"/>
    <mergeCell ref="AW31:AZ31"/>
    <mergeCell ref="B33:K33"/>
    <mergeCell ref="AW30:AZ30"/>
    <mergeCell ref="B34:K34"/>
    <mergeCell ref="AS34:AV34"/>
    <mergeCell ref="AJ34:AM34"/>
    <mergeCell ref="W33:Z33"/>
    <mergeCell ref="AA33:AE33"/>
    <mergeCell ref="AS33:AV33"/>
    <mergeCell ref="AA32:AE32"/>
    <mergeCell ref="AF32:AI32"/>
    <mergeCell ref="AJ32:AM32"/>
    <mergeCell ref="L31:M31"/>
    <mergeCell ref="AF30:AI30"/>
    <mergeCell ref="AQ4:AU5"/>
    <mergeCell ref="Z18:AB18"/>
    <mergeCell ref="AC18:AJ18"/>
    <mergeCell ref="AK18:AR18"/>
    <mergeCell ref="AS18:AZ18"/>
    <mergeCell ref="AN30:AR30"/>
    <mergeCell ref="AA29:AM29"/>
    <mergeCell ref="AN29:AZ29"/>
    <mergeCell ref="AA30:AE30"/>
    <mergeCell ref="AR10:AU10"/>
    <mergeCell ref="AJ31:AM31"/>
    <mergeCell ref="B20:Y20"/>
    <mergeCell ref="Z20:AB20"/>
    <mergeCell ref="B22:Y22"/>
    <mergeCell ref="Z22:AB22"/>
    <mergeCell ref="AS23:AZ23"/>
    <mergeCell ref="AJ30:AM30"/>
    <mergeCell ref="N30:R30"/>
    <mergeCell ref="B31:K31"/>
    <mergeCell ref="B25:AZ25"/>
    <mergeCell ref="AS30:AV30"/>
    <mergeCell ref="Z21:AB21"/>
    <mergeCell ref="B29:K30"/>
    <mergeCell ref="L29:M30"/>
    <mergeCell ref="N29:Z29"/>
    <mergeCell ref="W30:Z30"/>
    <mergeCell ref="B21:Y21"/>
    <mergeCell ref="B23:Y23"/>
    <mergeCell ref="S30:V30"/>
    <mergeCell ref="Z23:AB23"/>
    <mergeCell ref="AC23:AJ23"/>
    <mergeCell ref="AK23:AR23"/>
  </mergeCells>
  <pageMargins left="0.59055118110236227" right="0.39370078740157483" top="0.70866141732283472" bottom="0.39370078740157483" header="0.19685039370078741" footer="0"/>
  <pageSetup paperSize="9" firstPageNumber="89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8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760"/>
  <sheetViews>
    <sheetView showGridLines="0" topLeftCell="A553" zoomScaleSheetLayoutView="130" workbookViewId="0">
      <selection activeCell="BQ556" sqref="BQ556"/>
    </sheetView>
  </sheetViews>
  <sheetFormatPr defaultColWidth="0.85546875" defaultRowHeight="15" x14ac:dyDescent="0.25"/>
  <cols>
    <col min="1" max="1" width="0.5703125" style="88" customWidth="1"/>
    <col min="2" max="2" width="1.42578125" style="88" customWidth="1"/>
    <col min="3" max="3" width="1.7109375" style="88" customWidth="1"/>
    <col min="4" max="4" width="1.42578125" style="88" customWidth="1"/>
    <col min="5" max="10" width="2" style="88" customWidth="1"/>
    <col min="11" max="11" width="2.7109375" style="88" customWidth="1"/>
    <col min="12" max="12" width="2.28515625" style="88" customWidth="1"/>
    <col min="13" max="13" width="3.28515625" style="88" customWidth="1"/>
    <col min="14" max="14" width="2.5703125" style="88" customWidth="1"/>
    <col min="15" max="15" width="2.42578125" style="88" customWidth="1"/>
    <col min="16" max="16" width="3.140625" style="88" customWidth="1"/>
    <col min="17" max="17" width="3.28515625" style="88" customWidth="1"/>
    <col min="18" max="18" width="3.7109375" style="88" customWidth="1"/>
    <col min="19" max="19" width="3.140625" style="88" customWidth="1"/>
    <col min="20" max="20" width="2.140625" style="88" customWidth="1"/>
    <col min="21" max="21" width="3.28515625" style="88" customWidth="1"/>
    <col min="22" max="22" width="4" style="88" customWidth="1"/>
    <col min="23" max="23" width="3.42578125" style="88" customWidth="1"/>
    <col min="24" max="26" width="2.5703125" style="88" customWidth="1"/>
    <col min="27" max="27" width="2.28515625" style="88" customWidth="1"/>
    <col min="28" max="28" width="2.7109375" style="88" customWidth="1"/>
    <col min="29" max="29" width="3.140625" style="88" customWidth="1"/>
    <col min="30" max="30" width="2.5703125" style="88" customWidth="1"/>
    <col min="31" max="31" width="2.42578125" style="88" customWidth="1"/>
    <col min="32" max="32" width="3.42578125" style="88" customWidth="1"/>
    <col min="33" max="33" width="3" style="88" customWidth="1"/>
    <col min="34" max="34" width="3.28515625" style="88" customWidth="1"/>
    <col min="35" max="35" width="2.140625" style="88" customWidth="1"/>
    <col min="36" max="36" width="3.7109375" style="88" customWidth="1"/>
    <col min="37" max="37" width="2.28515625" style="88" customWidth="1"/>
    <col min="38" max="39" width="2.5703125" style="88" customWidth="1"/>
    <col min="40" max="40" width="3.42578125" style="88" customWidth="1"/>
    <col min="41" max="41" width="2.140625" style="88" customWidth="1"/>
    <col min="42" max="42" width="2.85546875" style="88" customWidth="1"/>
    <col min="43" max="44" width="2.140625" style="88" customWidth="1"/>
    <col min="45" max="45" width="3.140625" style="88" customWidth="1"/>
    <col min="46" max="46" width="3.28515625" style="88" customWidth="1"/>
    <col min="47" max="47" width="2.140625" style="88" customWidth="1"/>
    <col min="48" max="48" width="4.85546875" style="88" customWidth="1"/>
    <col min="49" max="49" width="2.5703125" style="88" customWidth="1"/>
    <col min="50" max="51" width="1.5703125" style="88" customWidth="1"/>
    <col min="52" max="52" width="4" style="88" customWidth="1"/>
    <col min="53" max="53" width="2.5703125" style="88" customWidth="1"/>
    <col min="54" max="16384" width="0.85546875" style="2"/>
  </cols>
  <sheetData>
    <row r="1" spans="1:58" s="8" customFormat="1" ht="33" customHeight="1" x14ac:dyDescent="0.25">
      <c r="A1" s="119"/>
      <c r="B1" s="1231" t="s">
        <v>836</v>
      </c>
      <c r="C1" s="1232"/>
      <c r="D1" s="1232"/>
      <c r="E1" s="1232"/>
      <c r="F1" s="1232"/>
      <c r="G1" s="1232"/>
      <c r="H1" s="1232"/>
      <c r="I1" s="1232"/>
      <c r="J1" s="1232"/>
      <c r="K1" s="1232"/>
      <c r="L1" s="1232"/>
      <c r="M1" s="1232"/>
      <c r="N1" s="1232"/>
      <c r="O1" s="1232"/>
      <c r="P1" s="1232"/>
      <c r="Q1" s="1232"/>
      <c r="R1" s="1232"/>
      <c r="S1" s="1232"/>
      <c r="T1" s="1232"/>
      <c r="U1" s="1232"/>
      <c r="V1" s="1232"/>
      <c r="W1" s="1232"/>
      <c r="X1" s="1232"/>
      <c r="Y1" s="1232"/>
      <c r="Z1" s="1232"/>
      <c r="AA1" s="1232"/>
      <c r="AB1" s="1232"/>
      <c r="AC1" s="1232"/>
      <c r="AD1" s="1232"/>
      <c r="AE1" s="1232"/>
      <c r="AF1" s="1232"/>
      <c r="AG1" s="1232"/>
      <c r="AH1" s="1232"/>
      <c r="AI1" s="1232"/>
      <c r="AJ1" s="1232"/>
      <c r="AK1" s="1232"/>
      <c r="AL1" s="1232"/>
      <c r="AM1" s="1232"/>
      <c r="AN1" s="1232"/>
      <c r="AO1" s="1232"/>
      <c r="AP1" s="1232"/>
      <c r="AQ1" s="1232"/>
      <c r="AR1" s="1232"/>
      <c r="AS1" s="1232"/>
      <c r="AT1" s="1232"/>
      <c r="AU1" s="1232"/>
      <c r="AV1" s="1232"/>
      <c r="AW1" s="1232"/>
      <c r="AX1" s="1232"/>
      <c r="AY1" s="1232"/>
      <c r="AZ1" s="1232"/>
      <c r="BA1" s="119"/>
    </row>
    <row r="2" spans="1:58" customFormat="1" ht="12.7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784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s="4" customFormat="1" ht="15" customHeight="1" x14ac:dyDescent="0.2">
      <c r="A12" s="287"/>
      <c r="B12" s="790" t="s">
        <v>837</v>
      </c>
      <c r="C12" s="791"/>
      <c r="D12" s="791"/>
      <c r="E12" s="791"/>
      <c r="F12" s="791"/>
      <c r="G12" s="791"/>
      <c r="H12" s="791"/>
      <c r="I12" s="791"/>
      <c r="J12" s="791"/>
      <c r="K12" s="791"/>
      <c r="L12" s="791"/>
      <c r="M12" s="791"/>
      <c r="N12" s="791"/>
      <c r="O12" s="791"/>
      <c r="P12" s="791"/>
      <c r="Q12" s="791"/>
      <c r="R12" s="791"/>
      <c r="S12" s="791"/>
      <c r="T12" s="791"/>
      <c r="U12" s="791"/>
      <c r="V12" s="791"/>
      <c r="W12" s="791"/>
      <c r="X12" s="791"/>
      <c r="Y12" s="791"/>
      <c r="Z12" s="791"/>
      <c r="AA12" s="791"/>
      <c r="AB12" s="791"/>
      <c r="AC12" s="791"/>
      <c r="AD12" s="791"/>
      <c r="AE12" s="791"/>
      <c r="AF12" s="791"/>
      <c r="AG12" s="791"/>
      <c r="AH12" s="791"/>
      <c r="AI12" s="791"/>
      <c r="AJ12" s="791"/>
      <c r="AK12" s="791"/>
      <c r="AL12" s="791"/>
      <c r="AM12" s="791"/>
      <c r="AN12" s="791"/>
      <c r="AO12" s="791"/>
      <c r="AP12" s="791"/>
      <c r="AQ12" s="791"/>
      <c r="AR12" s="791"/>
      <c r="AS12" s="791"/>
      <c r="AT12" s="791"/>
      <c r="AU12" s="791"/>
      <c r="AV12" s="791"/>
      <c r="AW12" s="791"/>
      <c r="AX12" s="791"/>
      <c r="AY12" s="791"/>
      <c r="AZ12" s="791"/>
      <c r="BA12" s="7"/>
    </row>
    <row r="13" spans="1:58" s="4" customFormat="1" ht="5.25" customHeight="1" x14ac:dyDescent="0.2">
      <c r="A13" s="287"/>
      <c r="B13" s="295"/>
      <c r="C13" s="287"/>
      <c r="D13" s="287"/>
      <c r="E13" s="287"/>
      <c r="F13" s="287"/>
      <c r="G13" s="287"/>
      <c r="H13" s="287"/>
      <c r="I13" s="287"/>
      <c r="J13" s="287"/>
      <c r="K13" s="287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"/>
    </row>
    <row r="14" spans="1:58" s="4" customFormat="1" ht="16.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5" t="s">
        <v>6</v>
      </c>
      <c r="AL15" s="870"/>
      <c r="AM15" s="870"/>
      <c r="AN15" s="870"/>
      <c r="AO15" s="870"/>
      <c r="AP15" s="870"/>
      <c r="AQ15" s="870"/>
      <c r="AR15" s="871"/>
      <c r="AS15" s="895" t="s">
        <v>35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135" customFormat="1" ht="24.75" customHeight="1" x14ac:dyDescent="0.25">
      <c r="A16" s="270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7"/>
      <c r="AL16" s="874"/>
      <c r="AM16" s="874"/>
      <c r="AN16" s="874"/>
      <c r="AO16" s="874"/>
      <c r="AP16" s="874"/>
      <c r="AQ16" s="874"/>
      <c r="AR16" s="875"/>
      <c r="AS16" s="897"/>
      <c r="AT16" s="874"/>
      <c r="AU16" s="874"/>
      <c r="AV16" s="874"/>
      <c r="AW16" s="874"/>
      <c r="AX16" s="874"/>
      <c r="AY16" s="874"/>
      <c r="AZ16" s="874"/>
      <c r="BA16" s="296"/>
    </row>
    <row r="17" spans="1:53" s="367" customFormat="1" ht="11.25" customHeight="1" thickBot="1" x14ac:dyDescent="0.25">
      <c r="A17" s="362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44" t="s">
        <v>36</v>
      </c>
      <c r="AA17" s="1245"/>
      <c r="AB17" s="1246"/>
      <c r="AC17" s="1244" t="s">
        <v>7</v>
      </c>
      <c r="AD17" s="1245"/>
      <c r="AE17" s="1245"/>
      <c r="AF17" s="1245"/>
      <c r="AG17" s="1245"/>
      <c r="AH17" s="1245"/>
      <c r="AI17" s="1245"/>
      <c r="AJ17" s="1246"/>
      <c r="AK17" s="1244" t="s">
        <v>8</v>
      </c>
      <c r="AL17" s="1245"/>
      <c r="AM17" s="1245"/>
      <c r="AN17" s="1245"/>
      <c r="AO17" s="1245"/>
      <c r="AP17" s="1245"/>
      <c r="AQ17" s="1245"/>
      <c r="AR17" s="1246"/>
      <c r="AS17" s="1244" t="s">
        <v>9</v>
      </c>
      <c r="AT17" s="1245"/>
      <c r="AU17" s="1245"/>
      <c r="AV17" s="1245"/>
      <c r="AW17" s="1245"/>
      <c r="AX17" s="1245"/>
      <c r="AY17" s="1245"/>
      <c r="AZ17" s="1245"/>
    </row>
    <row r="18" spans="1:53" s="135" customForma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  <c r="BA18" s="296"/>
    </row>
    <row r="19" spans="1:53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  <c r="BA19" s="296"/>
    </row>
    <row r="20" spans="1:53" s="135" customFormat="1" ht="27" customHeight="1" x14ac:dyDescent="0.25">
      <c r="A20" s="270"/>
      <c r="B20" s="940" t="s">
        <v>838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/>
      <c r="AD20" s="818"/>
      <c r="AE20" s="818"/>
      <c r="AF20" s="818"/>
      <c r="AG20" s="818"/>
      <c r="AH20" s="818"/>
      <c r="AI20" s="818"/>
      <c r="AJ20" s="819"/>
      <c r="AK20" s="817"/>
      <c r="AL20" s="818"/>
      <c r="AM20" s="818"/>
      <c r="AN20" s="818"/>
      <c r="AO20" s="818"/>
      <c r="AP20" s="818"/>
      <c r="AQ20" s="818"/>
      <c r="AR20" s="819"/>
      <c r="AS20" s="817"/>
      <c r="AT20" s="818"/>
      <c r="AU20" s="818"/>
      <c r="AV20" s="818"/>
      <c r="AW20" s="818"/>
      <c r="AX20" s="818"/>
      <c r="AY20" s="818"/>
      <c r="AZ20" s="1240"/>
      <c r="BA20" s="296"/>
    </row>
    <row r="21" spans="1:53" s="135" customForma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  <c r="BA21" s="296"/>
    </row>
    <row r="22" spans="1:53" s="135" customFormat="1" x14ac:dyDescent="0.25">
      <c r="A22" s="270"/>
      <c r="B22" s="940" t="s">
        <v>592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  <c r="BA22" s="296"/>
    </row>
    <row r="23" spans="1:53" s="135" customFormat="1" ht="27.75" customHeight="1" thickBot="1" x14ac:dyDescent="0.3">
      <c r="A23" s="270"/>
      <c r="B23" s="940" t="s">
        <v>526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/>
      <c r="AD23" s="1255"/>
      <c r="AE23" s="1255"/>
      <c r="AF23" s="1255"/>
      <c r="AG23" s="1255"/>
      <c r="AH23" s="1255"/>
      <c r="AI23" s="1255"/>
      <c r="AJ23" s="1256"/>
      <c r="AK23" s="1254"/>
      <c r="AL23" s="1255"/>
      <c r="AM23" s="1255"/>
      <c r="AN23" s="1255"/>
      <c r="AO23" s="1255"/>
      <c r="AP23" s="1255"/>
      <c r="AQ23" s="1255"/>
      <c r="AR23" s="1256"/>
      <c r="AS23" s="1254"/>
      <c r="AT23" s="1255"/>
      <c r="AU23" s="1255"/>
      <c r="AV23" s="1255"/>
      <c r="AW23" s="1255"/>
      <c r="AX23" s="1255"/>
      <c r="AY23" s="1255"/>
      <c r="AZ23" s="1257"/>
      <c r="BA23" s="296"/>
    </row>
    <row r="24" spans="1:53" s="136" customFormat="1" ht="9.75" customHeight="1" x14ac:dyDescent="0.25">
      <c r="A24" s="270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314"/>
      <c r="Q24" s="314"/>
      <c r="R24" s="314"/>
      <c r="S24" s="314"/>
      <c r="T24" s="314"/>
      <c r="U24" s="314"/>
      <c r="V24" s="314"/>
      <c r="W24" s="314"/>
      <c r="X24" s="314"/>
      <c r="Y24" s="314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6"/>
    </row>
    <row r="25" spans="1:53" customFormat="1" ht="24.75" customHeight="1" x14ac:dyDescent="0.25">
      <c r="A25" s="272"/>
      <c r="B25" s="1249" t="s">
        <v>678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260"/>
    </row>
    <row r="26" spans="1:53" customFormat="1" ht="9.75" customHeight="1" x14ac:dyDescent="0.25">
      <c r="A26" s="272"/>
      <c r="B26" s="1247"/>
      <c r="C26" s="1247"/>
      <c r="D26" s="1247"/>
      <c r="E26" s="1247"/>
      <c r="F26" s="1247"/>
      <c r="G26" s="1247"/>
      <c r="H26" s="1247"/>
      <c r="I26" s="1247"/>
      <c r="J26" s="1247"/>
      <c r="K26" s="1247"/>
      <c r="L26" s="1247"/>
      <c r="M26" s="1247"/>
      <c r="N26" s="1247"/>
      <c r="O26" s="1247"/>
      <c r="P26" s="1247"/>
      <c r="Q26" s="1247"/>
      <c r="R26" s="1247"/>
      <c r="S26" s="1247"/>
      <c r="T26" s="1247"/>
      <c r="U26" s="1247"/>
      <c r="V26" s="1247"/>
      <c r="W26" s="1247"/>
      <c r="X26" s="1247"/>
      <c r="Y26" s="1247"/>
      <c r="Z26" s="1247"/>
      <c r="AA26" s="1247"/>
      <c r="AB26" s="1247"/>
      <c r="AC26" s="1247"/>
      <c r="AD26" s="1247"/>
      <c r="AE26" s="1247"/>
      <c r="AF26" s="1247"/>
      <c r="AG26" s="1247"/>
      <c r="AH26" s="1247"/>
      <c r="AI26" s="1247"/>
      <c r="AJ26" s="1247"/>
      <c r="AK26" s="1247"/>
      <c r="AL26" s="1247"/>
      <c r="AM26" s="1247"/>
      <c r="AN26" s="1247"/>
      <c r="AO26" s="1247"/>
      <c r="AP26" s="1247"/>
      <c r="AQ26" s="1247"/>
      <c r="AR26" s="1247"/>
      <c r="AS26" s="1247"/>
      <c r="AT26" s="1247"/>
      <c r="AU26" s="1247"/>
      <c r="AV26" s="1247"/>
      <c r="AW26" s="1247"/>
      <c r="AX26" s="1247"/>
      <c r="AY26" s="1247"/>
      <c r="AZ26" s="1247"/>
      <c r="BA26" s="260"/>
    </row>
    <row r="27" spans="1:53" customFormat="1" ht="17.25" customHeight="1" x14ac:dyDescent="0.25">
      <c r="A27" s="85"/>
      <c r="B27" s="1248" t="s">
        <v>848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1248"/>
      <c r="AG27" s="1248"/>
      <c r="AH27" s="1248"/>
      <c r="AI27" s="1248"/>
      <c r="AJ27" s="1248"/>
      <c r="AK27" s="1248"/>
      <c r="AL27" s="1248"/>
      <c r="AM27" s="1248"/>
      <c r="AN27" s="1248"/>
      <c r="AO27" s="1248"/>
      <c r="AP27" s="1248"/>
      <c r="AQ27" s="1248"/>
      <c r="AR27" s="1248"/>
      <c r="AS27" s="1248"/>
      <c r="AT27" s="1248"/>
      <c r="AU27" s="1248"/>
      <c r="AV27" s="1248"/>
      <c r="AW27" s="1248"/>
      <c r="AX27" s="1248"/>
      <c r="AY27" s="1248"/>
      <c r="AZ27" s="1248"/>
      <c r="BA27" s="320"/>
    </row>
    <row r="28" spans="1:53" s="8" customFormat="1" ht="10.5" customHeight="1" x14ac:dyDescent="0.25">
      <c r="A28" s="119"/>
      <c r="B28" s="321"/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1"/>
      <c r="AU28" s="321"/>
      <c r="AV28" s="321"/>
      <c r="AW28" s="321"/>
      <c r="AX28" s="321"/>
      <c r="AY28" s="321"/>
      <c r="AZ28" s="321"/>
      <c r="BA28" s="321"/>
    </row>
    <row r="29" spans="1:53" s="8" customFormat="1" ht="18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119"/>
    </row>
    <row r="30" spans="1:53" s="8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119"/>
    </row>
    <row r="31" spans="1:53" s="8" customFormat="1" ht="15.7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119"/>
    </row>
    <row r="32" spans="1:53" s="355" customFormat="1" ht="11.25" customHeight="1" thickBot="1" x14ac:dyDescent="0.3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  <c r="BA32" s="363"/>
    </row>
    <row r="33" spans="1:53" s="11" customFormat="1" ht="29.25" customHeight="1" x14ac:dyDescent="0.25">
      <c r="A33" s="322"/>
      <c r="B33" s="1159" t="s">
        <v>506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858"/>
      <c r="AD33" s="859"/>
      <c r="AE33" s="859"/>
      <c r="AF33" s="859"/>
      <c r="AG33" s="859"/>
      <c r="AH33" s="859"/>
      <c r="AI33" s="859"/>
      <c r="AJ33" s="860"/>
      <c r="AK33" s="858"/>
      <c r="AL33" s="859"/>
      <c r="AM33" s="859"/>
      <c r="AN33" s="859"/>
      <c r="AO33" s="859"/>
      <c r="AP33" s="859"/>
      <c r="AQ33" s="859"/>
      <c r="AR33" s="860"/>
      <c r="AS33" s="858"/>
      <c r="AT33" s="859"/>
      <c r="AU33" s="859"/>
      <c r="AV33" s="859"/>
      <c r="AW33" s="859"/>
      <c r="AX33" s="859"/>
      <c r="AY33" s="859"/>
      <c r="AZ33" s="861"/>
      <c r="BA33" s="119"/>
    </row>
    <row r="34" spans="1:53" s="11" customFormat="1" ht="38.25" customHeight="1" x14ac:dyDescent="0.25">
      <c r="A34" s="119"/>
      <c r="B34" s="1147" t="s">
        <v>307</v>
      </c>
      <c r="C34" s="1148"/>
      <c r="D34" s="1148"/>
      <c r="E34" s="1148"/>
      <c r="F34" s="1148"/>
      <c r="G34" s="1148"/>
      <c r="H34" s="1148"/>
      <c r="I34" s="1148"/>
      <c r="J34" s="1148"/>
      <c r="K34" s="1148"/>
      <c r="L34" s="1148"/>
      <c r="M34" s="1148"/>
      <c r="N34" s="1148"/>
      <c r="O34" s="1148"/>
      <c r="P34" s="1148"/>
      <c r="Q34" s="1148"/>
      <c r="R34" s="1148"/>
      <c r="S34" s="1148"/>
      <c r="T34" s="1148"/>
      <c r="U34" s="1148"/>
      <c r="V34" s="1148"/>
      <c r="W34" s="1148"/>
      <c r="X34" s="1148"/>
      <c r="Y34" s="1149"/>
      <c r="Z34" s="844" t="s">
        <v>160</v>
      </c>
      <c r="AA34" s="845"/>
      <c r="AB34" s="846"/>
      <c r="AC34" s="663"/>
      <c r="AD34" s="660"/>
      <c r="AE34" s="660"/>
      <c r="AF34" s="660"/>
      <c r="AG34" s="660"/>
      <c r="AH34" s="660"/>
      <c r="AI34" s="660"/>
      <c r="AJ34" s="661"/>
      <c r="AK34" s="663"/>
      <c r="AL34" s="660"/>
      <c r="AM34" s="660"/>
      <c r="AN34" s="660"/>
      <c r="AO34" s="660"/>
      <c r="AP34" s="660"/>
      <c r="AQ34" s="660"/>
      <c r="AR34" s="661"/>
      <c r="AS34" s="663"/>
      <c r="AT34" s="660"/>
      <c r="AU34" s="660"/>
      <c r="AV34" s="660"/>
      <c r="AW34" s="660"/>
      <c r="AX34" s="660"/>
      <c r="AY34" s="660"/>
      <c r="AZ34" s="666"/>
      <c r="BA34" s="119"/>
    </row>
    <row r="35" spans="1:53" s="11" customFormat="1" ht="24.75" customHeight="1" x14ac:dyDescent="0.25">
      <c r="A35" s="119"/>
      <c r="B35" s="1147" t="s">
        <v>309</v>
      </c>
      <c r="C35" s="1148"/>
      <c r="D35" s="1148"/>
      <c r="E35" s="1148"/>
      <c r="F35" s="1148"/>
      <c r="G35" s="1148"/>
      <c r="H35" s="1148"/>
      <c r="I35" s="1148"/>
      <c r="J35" s="1148"/>
      <c r="K35" s="1148"/>
      <c r="L35" s="1148"/>
      <c r="M35" s="1148"/>
      <c r="N35" s="1148"/>
      <c r="O35" s="1148"/>
      <c r="P35" s="1148"/>
      <c r="Q35" s="1148"/>
      <c r="R35" s="1148"/>
      <c r="S35" s="1148"/>
      <c r="T35" s="1148"/>
      <c r="U35" s="1148"/>
      <c r="V35" s="1148"/>
      <c r="W35" s="1148"/>
      <c r="X35" s="1148"/>
      <c r="Y35" s="1149"/>
      <c r="Z35" s="844" t="s">
        <v>161</v>
      </c>
      <c r="AA35" s="845"/>
      <c r="AB35" s="846"/>
      <c r="AC35" s="865"/>
      <c r="AD35" s="866"/>
      <c r="AE35" s="866"/>
      <c r="AF35" s="866"/>
      <c r="AG35" s="866"/>
      <c r="AH35" s="866"/>
      <c r="AI35" s="866"/>
      <c r="AJ35" s="867"/>
      <c r="AK35" s="865"/>
      <c r="AL35" s="866"/>
      <c r="AM35" s="866"/>
      <c r="AN35" s="866"/>
      <c r="AO35" s="866"/>
      <c r="AP35" s="866"/>
      <c r="AQ35" s="866"/>
      <c r="AR35" s="867"/>
      <c r="AS35" s="865"/>
      <c r="AT35" s="866"/>
      <c r="AU35" s="866"/>
      <c r="AV35" s="866"/>
      <c r="AW35" s="866"/>
      <c r="AX35" s="866"/>
      <c r="AY35" s="866"/>
      <c r="AZ35" s="868"/>
      <c r="BA35" s="119"/>
    </row>
    <row r="36" spans="1:53" s="11" customFormat="1" ht="27.75" customHeight="1" x14ac:dyDescent="0.25">
      <c r="A36" s="119"/>
      <c r="B36" s="1163" t="s">
        <v>310</v>
      </c>
      <c r="C36" s="1163"/>
      <c r="D36" s="1163"/>
      <c r="E36" s="1163"/>
      <c r="F36" s="1163"/>
      <c r="G36" s="1163"/>
      <c r="H36" s="1163"/>
      <c r="I36" s="1163"/>
      <c r="J36" s="1163"/>
      <c r="K36" s="1163"/>
      <c r="L36" s="1163"/>
      <c r="M36" s="1163"/>
      <c r="N36" s="1163"/>
      <c r="O36" s="1163"/>
      <c r="P36" s="1163"/>
      <c r="Q36" s="1163"/>
      <c r="R36" s="1163"/>
      <c r="S36" s="1163"/>
      <c r="T36" s="1163"/>
      <c r="U36" s="1163"/>
      <c r="V36" s="1163"/>
      <c r="W36" s="1163"/>
      <c r="X36" s="1163"/>
      <c r="Y36" s="1164"/>
      <c r="Z36" s="844" t="s">
        <v>308</v>
      </c>
      <c r="AA36" s="845"/>
      <c r="AB36" s="846"/>
      <c r="AC36" s="865"/>
      <c r="AD36" s="866"/>
      <c r="AE36" s="866"/>
      <c r="AF36" s="866"/>
      <c r="AG36" s="866"/>
      <c r="AH36" s="866"/>
      <c r="AI36" s="866"/>
      <c r="AJ36" s="867"/>
      <c r="AK36" s="865"/>
      <c r="AL36" s="866"/>
      <c r="AM36" s="866"/>
      <c r="AN36" s="866"/>
      <c r="AO36" s="866"/>
      <c r="AP36" s="866"/>
      <c r="AQ36" s="866"/>
      <c r="AR36" s="867"/>
      <c r="AS36" s="865"/>
      <c r="AT36" s="866"/>
      <c r="AU36" s="866"/>
      <c r="AV36" s="866"/>
      <c r="AW36" s="866"/>
      <c r="AX36" s="866"/>
      <c r="AY36" s="866"/>
      <c r="AZ36" s="868"/>
      <c r="BA36" s="119"/>
    </row>
    <row r="37" spans="1:53" s="11" customFormat="1" ht="30" customHeight="1" x14ac:dyDescent="0.25">
      <c r="A37" s="322"/>
      <c r="B37" s="1159" t="s">
        <v>507</v>
      </c>
      <c r="C37" s="1160"/>
      <c r="D37" s="1160"/>
      <c r="E37" s="1160"/>
      <c r="F37" s="1160"/>
      <c r="G37" s="1160"/>
      <c r="H37" s="1160"/>
      <c r="I37" s="1160"/>
      <c r="J37" s="1160"/>
      <c r="K37" s="1160"/>
      <c r="L37" s="1160"/>
      <c r="M37" s="1160"/>
      <c r="N37" s="1160"/>
      <c r="O37" s="1160"/>
      <c r="P37" s="1160"/>
      <c r="Q37" s="1160"/>
      <c r="R37" s="1160"/>
      <c r="S37" s="1160"/>
      <c r="T37" s="1160"/>
      <c r="U37" s="1160"/>
      <c r="V37" s="1160"/>
      <c r="W37" s="1160"/>
      <c r="X37" s="1160"/>
      <c r="Y37" s="1161"/>
      <c r="Z37" s="844" t="s">
        <v>122</v>
      </c>
      <c r="AA37" s="845"/>
      <c r="AB37" s="846"/>
      <c r="AC37" s="654"/>
      <c r="AD37" s="655"/>
      <c r="AE37" s="655"/>
      <c r="AF37" s="655"/>
      <c r="AG37" s="655"/>
      <c r="AH37" s="655"/>
      <c r="AI37" s="655"/>
      <c r="AJ37" s="656"/>
      <c r="AK37" s="654"/>
      <c r="AL37" s="655"/>
      <c r="AM37" s="655"/>
      <c r="AN37" s="655"/>
      <c r="AO37" s="655"/>
      <c r="AP37" s="655"/>
      <c r="AQ37" s="655"/>
      <c r="AR37" s="656"/>
      <c r="AS37" s="654"/>
      <c r="AT37" s="655"/>
      <c r="AU37" s="655"/>
      <c r="AV37" s="655"/>
      <c r="AW37" s="655"/>
      <c r="AX37" s="655"/>
      <c r="AY37" s="655"/>
      <c r="AZ37" s="657"/>
      <c r="BA37" s="119"/>
    </row>
    <row r="38" spans="1:53" s="11" customFormat="1" ht="42" customHeight="1" x14ac:dyDescent="0.25">
      <c r="A38" s="119"/>
      <c r="B38" s="1147" t="s">
        <v>505</v>
      </c>
      <c r="C38" s="1148"/>
      <c r="D38" s="1148"/>
      <c r="E38" s="1148"/>
      <c r="F38" s="1148"/>
      <c r="G38" s="1148"/>
      <c r="H38" s="1148"/>
      <c r="I38" s="1148"/>
      <c r="J38" s="1148"/>
      <c r="K38" s="1148"/>
      <c r="L38" s="1148"/>
      <c r="M38" s="1148"/>
      <c r="N38" s="1148"/>
      <c r="O38" s="1148"/>
      <c r="P38" s="1148"/>
      <c r="Q38" s="1148"/>
      <c r="R38" s="1148"/>
      <c r="S38" s="1148"/>
      <c r="T38" s="1148"/>
      <c r="U38" s="1148"/>
      <c r="V38" s="1148"/>
      <c r="W38" s="1148"/>
      <c r="X38" s="1148"/>
      <c r="Y38" s="1149"/>
      <c r="Z38" s="844" t="s">
        <v>162</v>
      </c>
      <c r="AA38" s="845"/>
      <c r="AB38" s="846"/>
      <c r="AC38" s="654"/>
      <c r="AD38" s="655"/>
      <c r="AE38" s="655"/>
      <c r="AF38" s="655"/>
      <c r="AG38" s="655"/>
      <c r="AH38" s="655"/>
      <c r="AI38" s="655"/>
      <c r="AJ38" s="656"/>
      <c r="AK38" s="654"/>
      <c r="AL38" s="655"/>
      <c r="AM38" s="655"/>
      <c r="AN38" s="655"/>
      <c r="AO38" s="655"/>
      <c r="AP38" s="655"/>
      <c r="AQ38" s="655"/>
      <c r="AR38" s="656"/>
      <c r="AS38" s="654"/>
      <c r="AT38" s="655"/>
      <c r="AU38" s="655"/>
      <c r="AV38" s="655"/>
      <c r="AW38" s="655"/>
      <c r="AX38" s="655"/>
      <c r="AY38" s="655"/>
      <c r="AZ38" s="657"/>
      <c r="BA38" s="119"/>
    </row>
    <row r="39" spans="1:53" s="11" customFormat="1" ht="28.5" customHeight="1" x14ac:dyDescent="0.25">
      <c r="A39" s="119"/>
      <c r="B39" s="1147" t="s">
        <v>312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8"/>
      <c r="N39" s="1148"/>
      <c r="O39" s="1148"/>
      <c r="P39" s="1148"/>
      <c r="Q39" s="1148"/>
      <c r="R39" s="1148"/>
      <c r="S39" s="1148"/>
      <c r="T39" s="1148"/>
      <c r="U39" s="1148"/>
      <c r="V39" s="1148"/>
      <c r="W39" s="1148"/>
      <c r="X39" s="1148"/>
      <c r="Y39" s="1149"/>
      <c r="Z39" s="844" t="s">
        <v>163</v>
      </c>
      <c r="AA39" s="845"/>
      <c r="AB39" s="846"/>
      <c r="AC39" s="654"/>
      <c r="AD39" s="655"/>
      <c r="AE39" s="655"/>
      <c r="AF39" s="655"/>
      <c r="AG39" s="655"/>
      <c r="AH39" s="655"/>
      <c r="AI39" s="655"/>
      <c r="AJ39" s="656"/>
      <c r="AK39" s="654"/>
      <c r="AL39" s="655"/>
      <c r="AM39" s="655"/>
      <c r="AN39" s="655"/>
      <c r="AO39" s="655"/>
      <c r="AP39" s="655"/>
      <c r="AQ39" s="655"/>
      <c r="AR39" s="656"/>
      <c r="AS39" s="654"/>
      <c r="AT39" s="655"/>
      <c r="AU39" s="655"/>
      <c r="AV39" s="655"/>
      <c r="AW39" s="655"/>
      <c r="AX39" s="655"/>
      <c r="AY39" s="655"/>
      <c r="AZ39" s="657"/>
      <c r="BA39" s="119"/>
    </row>
    <row r="40" spans="1:53" s="11" customFormat="1" ht="32.25" customHeight="1" x14ac:dyDescent="0.25">
      <c r="A40" s="119"/>
      <c r="B40" s="1147" t="s">
        <v>313</v>
      </c>
      <c r="C40" s="1148"/>
      <c r="D40" s="1148"/>
      <c r="E40" s="1148"/>
      <c r="F40" s="1148"/>
      <c r="G40" s="1148"/>
      <c r="H40" s="1148"/>
      <c r="I40" s="1148"/>
      <c r="J40" s="1148"/>
      <c r="K40" s="1148"/>
      <c r="L40" s="1148"/>
      <c r="M40" s="1148"/>
      <c r="N40" s="1148"/>
      <c r="O40" s="1148"/>
      <c r="P40" s="1148"/>
      <c r="Q40" s="1148"/>
      <c r="R40" s="1148"/>
      <c r="S40" s="1148"/>
      <c r="T40" s="1148"/>
      <c r="U40" s="1148"/>
      <c r="V40" s="1148"/>
      <c r="W40" s="1148"/>
      <c r="X40" s="1148"/>
      <c r="Y40" s="1149"/>
      <c r="Z40" s="844" t="s">
        <v>327</v>
      </c>
      <c r="AA40" s="845"/>
      <c r="AB40" s="846"/>
      <c r="AC40" s="654"/>
      <c r="AD40" s="655"/>
      <c r="AE40" s="655"/>
      <c r="AF40" s="655"/>
      <c r="AG40" s="655"/>
      <c r="AH40" s="655"/>
      <c r="AI40" s="655"/>
      <c r="AJ40" s="656"/>
      <c r="AK40" s="654"/>
      <c r="AL40" s="655"/>
      <c r="AM40" s="655"/>
      <c r="AN40" s="655"/>
      <c r="AO40" s="655"/>
      <c r="AP40" s="655"/>
      <c r="AQ40" s="655"/>
      <c r="AR40" s="656"/>
      <c r="AS40" s="654"/>
      <c r="AT40" s="655"/>
      <c r="AU40" s="655"/>
      <c r="AV40" s="655"/>
      <c r="AW40" s="655"/>
      <c r="AX40" s="655"/>
      <c r="AY40" s="655"/>
      <c r="AZ40" s="657"/>
      <c r="BA40" s="119"/>
    </row>
    <row r="41" spans="1:53" s="11" customFormat="1" ht="39.75" customHeight="1" x14ac:dyDescent="0.25">
      <c r="A41" s="119"/>
      <c r="B41" s="1147" t="s">
        <v>314</v>
      </c>
      <c r="C41" s="1148"/>
      <c r="D41" s="1148"/>
      <c r="E41" s="1148"/>
      <c r="F41" s="1148"/>
      <c r="G41" s="1148"/>
      <c r="H41" s="1148"/>
      <c r="I41" s="1148"/>
      <c r="J41" s="1148"/>
      <c r="K41" s="1148"/>
      <c r="L41" s="1148"/>
      <c r="M41" s="1148"/>
      <c r="N41" s="1148"/>
      <c r="O41" s="1148"/>
      <c r="P41" s="1148"/>
      <c r="Q41" s="1148"/>
      <c r="R41" s="1148"/>
      <c r="S41" s="1148"/>
      <c r="T41" s="1148"/>
      <c r="U41" s="1148"/>
      <c r="V41" s="1148"/>
      <c r="W41" s="1148"/>
      <c r="X41" s="1148"/>
      <c r="Y41" s="1149"/>
      <c r="Z41" s="844" t="s">
        <v>328</v>
      </c>
      <c r="AA41" s="845"/>
      <c r="AB41" s="846"/>
      <c r="AC41" s="654"/>
      <c r="AD41" s="655"/>
      <c r="AE41" s="655"/>
      <c r="AF41" s="655"/>
      <c r="AG41" s="655"/>
      <c r="AH41" s="655"/>
      <c r="AI41" s="655"/>
      <c r="AJ41" s="656"/>
      <c r="AK41" s="654"/>
      <c r="AL41" s="655"/>
      <c r="AM41" s="655"/>
      <c r="AN41" s="655"/>
      <c r="AO41" s="655"/>
      <c r="AP41" s="655"/>
      <c r="AQ41" s="655"/>
      <c r="AR41" s="656"/>
      <c r="AS41" s="654"/>
      <c r="AT41" s="655"/>
      <c r="AU41" s="655"/>
      <c r="AV41" s="655"/>
      <c r="AW41" s="655"/>
      <c r="AX41" s="655"/>
      <c r="AY41" s="655"/>
      <c r="AZ41" s="657"/>
      <c r="BA41" s="119"/>
    </row>
    <row r="42" spans="1:53" s="11" customFormat="1" ht="39.75" customHeight="1" x14ac:dyDescent="0.25">
      <c r="A42" s="119"/>
      <c r="B42" s="1147" t="s">
        <v>315</v>
      </c>
      <c r="C42" s="1148"/>
      <c r="D42" s="1148"/>
      <c r="E42" s="1148"/>
      <c r="F42" s="1148"/>
      <c r="G42" s="1148"/>
      <c r="H42" s="1148"/>
      <c r="I42" s="1148"/>
      <c r="J42" s="1148"/>
      <c r="K42" s="1148"/>
      <c r="L42" s="1148"/>
      <c r="M42" s="1148"/>
      <c r="N42" s="1148"/>
      <c r="O42" s="1148"/>
      <c r="P42" s="1148"/>
      <c r="Q42" s="1148"/>
      <c r="R42" s="1148"/>
      <c r="S42" s="1148"/>
      <c r="T42" s="1148"/>
      <c r="U42" s="1148"/>
      <c r="V42" s="1148"/>
      <c r="W42" s="1148"/>
      <c r="X42" s="1148"/>
      <c r="Y42" s="1149"/>
      <c r="Z42" s="844" t="s">
        <v>329</v>
      </c>
      <c r="AA42" s="845"/>
      <c r="AB42" s="846"/>
      <c r="AC42" s="654"/>
      <c r="AD42" s="655"/>
      <c r="AE42" s="655"/>
      <c r="AF42" s="655"/>
      <c r="AG42" s="655"/>
      <c r="AH42" s="655"/>
      <c r="AI42" s="655"/>
      <c r="AJ42" s="656"/>
      <c r="AK42" s="654"/>
      <c r="AL42" s="655"/>
      <c r="AM42" s="655"/>
      <c r="AN42" s="655"/>
      <c r="AO42" s="655"/>
      <c r="AP42" s="655"/>
      <c r="AQ42" s="655"/>
      <c r="AR42" s="656"/>
      <c r="AS42" s="654"/>
      <c r="AT42" s="655"/>
      <c r="AU42" s="655"/>
      <c r="AV42" s="655"/>
      <c r="AW42" s="655"/>
      <c r="AX42" s="655"/>
      <c r="AY42" s="655"/>
      <c r="AZ42" s="657"/>
      <c r="BA42" s="119"/>
    </row>
    <row r="43" spans="1:53" s="11" customFormat="1" ht="39" customHeight="1" x14ac:dyDescent="0.25">
      <c r="A43" s="119"/>
      <c r="B43" s="1147" t="s">
        <v>316</v>
      </c>
      <c r="C43" s="1148"/>
      <c r="D43" s="1148"/>
      <c r="E43" s="1148"/>
      <c r="F43" s="1148"/>
      <c r="G43" s="1148"/>
      <c r="H43" s="1148"/>
      <c r="I43" s="1148"/>
      <c r="J43" s="1148"/>
      <c r="K43" s="1148"/>
      <c r="L43" s="1148"/>
      <c r="M43" s="1148"/>
      <c r="N43" s="1148"/>
      <c r="O43" s="1148"/>
      <c r="P43" s="1148"/>
      <c r="Q43" s="1148"/>
      <c r="R43" s="1148"/>
      <c r="S43" s="1148"/>
      <c r="T43" s="1148"/>
      <c r="U43" s="1148"/>
      <c r="V43" s="1148"/>
      <c r="W43" s="1148"/>
      <c r="X43" s="1148"/>
      <c r="Y43" s="1149"/>
      <c r="Z43" s="844" t="s">
        <v>330</v>
      </c>
      <c r="AA43" s="845"/>
      <c r="AB43" s="846"/>
      <c r="AC43" s="654"/>
      <c r="AD43" s="655"/>
      <c r="AE43" s="655"/>
      <c r="AF43" s="655"/>
      <c r="AG43" s="655"/>
      <c r="AH43" s="655"/>
      <c r="AI43" s="655"/>
      <c r="AJ43" s="656"/>
      <c r="AK43" s="654"/>
      <c r="AL43" s="655"/>
      <c r="AM43" s="655"/>
      <c r="AN43" s="655"/>
      <c r="AO43" s="655"/>
      <c r="AP43" s="655"/>
      <c r="AQ43" s="655"/>
      <c r="AR43" s="656"/>
      <c r="AS43" s="654"/>
      <c r="AT43" s="655"/>
      <c r="AU43" s="655"/>
      <c r="AV43" s="655"/>
      <c r="AW43" s="655"/>
      <c r="AX43" s="655"/>
      <c r="AY43" s="655"/>
      <c r="AZ43" s="657"/>
      <c r="BA43" s="119"/>
    </row>
    <row r="44" spans="1:53" s="11" customFormat="1" ht="28.5" customHeight="1" thickBot="1" x14ac:dyDescent="0.3">
      <c r="A44" s="119"/>
      <c r="B44" s="1147" t="s">
        <v>317</v>
      </c>
      <c r="C44" s="1148"/>
      <c r="D44" s="1148"/>
      <c r="E44" s="1148"/>
      <c r="F44" s="1148"/>
      <c r="G44" s="1148"/>
      <c r="H44" s="1148"/>
      <c r="I44" s="1148"/>
      <c r="J44" s="1148"/>
      <c r="K44" s="1148"/>
      <c r="L44" s="1148"/>
      <c r="M44" s="1148"/>
      <c r="N44" s="1148"/>
      <c r="O44" s="1148"/>
      <c r="P44" s="1148"/>
      <c r="Q44" s="1148"/>
      <c r="R44" s="1148"/>
      <c r="S44" s="1148"/>
      <c r="T44" s="1148"/>
      <c r="U44" s="1148"/>
      <c r="V44" s="1148"/>
      <c r="W44" s="1148"/>
      <c r="X44" s="1148"/>
      <c r="Y44" s="1162"/>
      <c r="Z44" s="847" t="s">
        <v>331</v>
      </c>
      <c r="AA44" s="848"/>
      <c r="AB44" s="849"/>
      <c r="AC44" s="694"/>
      <c r="AD44" s="695"/>
      <c r="AE44" s="695"/>
      <c r="AF44" s="695"/>
      <c r="AG44" s="695"/>
      <c r="AH44" s="695"/>
      <c r="AI44" s="695"/>
      <c r="AJ44" s="696"/>
      <c r="AK44" s="694"/>
      <c r="AL44" s="695"/>
      <c r="AM44" s="695"/>
      <c r="AN44" s="695"/>
      <c r="AO44" s="695"/>
      <c r="AP44" s="695"/>
      <c r="AQ44" s="695"/>
      <c r="AR44" s="696"/>
      <c r="AS44" s="694"/>
      <c r="AT44" s="695"/>
      <c r="AU44" s="695"/>
      <c r="AV44" s="695"/>
      <c r="AW44" s="695"/>
      <c r="AX44" s="695"/>
      <c r="AY44" s="695"/>
      <c r="AZ44" s="697"/>
      <c r="BA44" s="119"/>
    </row>
    <row r="45" spans="1:53" s="11" customFormat="1" ht="3" customHeight="1" x14ac:dyDescent="0.25">
      <c r="A45" s="119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222"/>
      <c r="AA45" s="222"/>
      <c r="AB45" s="703"/>
      <c r="AC45" s="700"/>
      <c r="AD45" s="698"/>
      <c r="AE45" s="698"/>
      <c r="AF45" s="698"/>
      <c r="AG45" s="698"/>
      <c r="AH45" s="698"/>
      <c r="AI45" s="698"/>
      <c r="AJ45" s="699"/>
      <c r="AK45" s="700"/>
      <c r="AL45" s="698"/>
      <c r="AM45" s="698"/>
      <c r="AN45" s="698"/>
      <c r="AO45" s="698"/>
      <c r="AP45" s="698"/>
      <c r="AQ45" s="698"/>
      <c r="AR45" s="699"/>
      <c r="AS45" s="700"/>
      <c r="AT45" s="698"/>
      <c r="AU45" s="698"/>
      <c r="AV45" s="698"/>
      <c r="AW45" s="698"/>
      <c r="AX45" s="698"/>
      <c r="AY45" s="698"/>
      <c r="AZ45" s="698"/>
      <c r="BA45" s="119"/>
    </row>
    <row r="46" spans="1:53" s="11" customFormat="1" ht="15" customHeight="1" x14ac:dyDescent="0.25">
      <c r="A46" s="119"/>
      <c r="B46" s="870" t="s">
        <v>2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0"/>
      <c r="N46" s="870"/>
      <c r="O46" s="870"/>
      <c r="P46" s="870"/>
      <c r="Q46" s="870"/>
      <c r="R46" s="870"/>
      <c r="S46" s="870"/>
      <c r="T46" s="870"/>
      <c r="U46" s="870"/>
      <c r="V46" s="870"/>
      <c r="W46" s="870"/>
      <c r="X46" s="870"/>
      <c r="Y46" s="871"/>
      <c r="Z46" s="892" t="s">
        <v>33</v>
      </c>
      <c r="AA46" s="892"/>
      <c r="AB46" s="892"/>
      <c r="AC46" s="892" t="s">
        <v>99</v>
      </c>
      <c r="AD46" s="892"/>
      <c r="AE46" s="892"/>
      <c r="AF46" s="892"/>
      <c r="AG46" s="892"/>
      <c r="AH46" s="892"/>
      <c r="AI46" s="892"/>
      <c r="AJ46" s="892"/>
      <c r="AK46" s="892"/>
      <c r="AL46" s="892"/>
      <c r="AM46" s="892"/>
      <c r="AN46" s="892"/>
      <c r="AO46" s="892"/>
      <c r="AP46" s="892"/>
      <c r="AQ46" s="892"/>
      <c r="AR46" s="892"/>
      <c r="AS46" s="892"/>
      <c r="AT46" s="892"/>
      <c r="AU46" s="892"/>
      <c r="AV46" s="892"/>
      <c r="AW46" s="892"/>
      <c r="AX46" s="892"/>
      <c r="AY46" s="892"/>
      <c r="AZ46" s="892"/>
      <c r="BA46" s="119"/>
    </row>
    <row r="47" spans="1:53" s="11" customFormat="1" ht="20.25" customHeight="1" x14ac:dyDescent="0.25">
      <c r="A47" s="119"/>
      <c r="B47" s="872"/>
      <c r="C47" s="872"/>
      <c r="D47" s="872"/>
      <c r="E47" s="872"/>
      <c r="F47" s="872"/>
      <c r="G47" s="872"/>
      <c r="H47" s="872"/>
      <c r="I47" s="872"/>
      <c r="J47" s="872"/>
      <c r="K47" s="872"/>
      <c r="L47" s="872"/>
      <c r="M47" s="872"/>
      <c r="N47" s="872"/>
      <c r="O47" s="872"/>
      <c r="P47" s="872"/>
      <c r="Q47" s="872"/>
      <c r="R47" s="872"/>
      <c r="S47" s="872"/>
      <c r="T47" s="872"/>
      <c r="U47" s="872"/>
      <c r="V47" s="872"/>
      <c r="W47" s="872"/>
      <c r="X47" s="872"/>
      <c r="Y47" s="873"/>
      <c r="Z47" s="892"/>
      <c r="AA47" s="892"/>
      <c r="AB47" s="892"/>
      <c r="AC47" s="892" t="s">
        <v>271</v>
      </c>
      <c r="AD47" s="892"/>
      <c r="AE47" s="892"/>
      <c r="AF47" s="892"/>
      <c r="AG47" s="892"/>
      <c r="AH47" s="892"/>
      <c r="AI47" s="892"/>
      <c r="AJ47" s="892"/>
      <c r="AK47" s="892" t="s">
        <v>6</v>
      </c>
      <c r="AL47" s="892"/>
      <c r="AM47" s="892"/>
      <c r="AN47" s="892"/>
      <c r="AO47" s="892"/>
      <c r="AP47" s="892"/>
      <c r="AQ47" s="892"/>
      <c r="AR47" s="892"/>
      <c r="AS47" s="892" t="s">
        <v>35</v>
      </c>
      <c r="AT47" s="892"/>
      <c r="AU47" s="892"/>
      <c r="AV47" s="892"/>
      <c r="AW47" s="892"/>
      <c r="AX47" s="892"/>
      <c r="AY47" s="892"/>
      <c r="AZ47" s="892"/>
      <c r="BA47" s="119"/>
    </row>
    <row r="48" spans="1:53" s="11" customFormat="1" ht="20.25" customHeight="1" x14ac:dyDescent="0.25">
      <c r="A48" s="119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4"/>
      <c r="O48" s="874"/>
      <c r="P48" s="874"/>
      <c r="Q48" s="874"/>
      <c r="R48" s="874"/>
      <c r="S48" s="874"/>
      <c r="T48" s="874"/>
      <c r="U48" s="874"/>
      <c r="V48" s="874"/>
      <c r="W48" s="874"/>
      <c r="X48" s="874"/>
      <c r="Y48" s="875"/>
      <c r="Z48" s="892"/>
      <c r="AA48" s="892"/>
      <c r="AB48" s="892"/>
      <c r="AC48" s="892"/>
      <c r="AD48" s="892"/>
      <c r="AE48" s="892"/>
      <c r="AF48" s="892"/>
      <c r="AG48" s="892"/>
      <c r="AH48" s="892"/>
      <c r="AI48" s="892"/>
      <c r="AJ48" s="892"/>
      <c r="AK48" s="892"/>
      <c r="AL48" s="892"/>
      <c r="AM48" s="892"/>
      <c r="AN48" s="892"/>
      <c r="AO48" s="892"/>
      <c r="AP48" s="892"/>
      <c r="AQ48" s="892"/>
      <c r="AR48" s="892"/>
      <c r="AS48" s="892"/>
      <c r="AT48" s="892"/>
      <c r="AU48" s="892"/>
      <c r="AV48" s="892"/>
      <c r="AW48" s="892"/>
      <c r="AX48" s="892"/>
      <c r="AY48" s="892"/>
      <c r="AZ48" s="892"/>
      <c r="BA48" s="119"/>
    </row>
    <row r="49" spans="1:53" s="11" customFormat="1" ht="12.75" customHeight="1" thickBot="1" x14ac:dyDescent="0.3">
      <c r="A49" s="119"/>
      <c r="B49" s="1038">
        <v>1</v>
      </c>
      <c r="C49" s="1038"/>
      <c r="D49" s="1038"/>
      <c r="E49" s="1038"/>
      <c r="F49" s="1038"/>
      <c r="G49" s="1038"/>
      <c r="H49" s="1038"/>
      <c r="I49" s="1038"/>
      <c r="J49" s="1038"/>
      <c r="K49" s="1038"/>
      <c r="L49" s="1038"/>
      <c r="M49" s="1038"/>
      <c r="N49" s="1038"/>
      <c r="O49" s="1038"/>
      <c r="P49" s="1038"/>
      <c r="Q49" s="1038"/>
      <c r="R49" s="1038"/>
      <c r="S49" s="1038"/>
      <c r="T49" s="1038"/>
      <c r="U49" s="1038"/>
      <c r="V49" s="1038"/>
      <c r="W49" s="1038"/>
      <c r="X49" s="1038"/>
      <c r="Y49" s="1039"/>
      <c r="Z49" s="1037" t="s">
        <v>36</v>
      </c>
      <c r="AA49" s="1038"/>
      <c r="AB49" s="1038"/>
      <c r="AC49" s="1037" t="s">
        <v>7</v>
      </c>
      <c r="AD49" s="1038"/>
      <c r="AE49" s="1038"/>
      <c r="AF49" s="1038"/>
      <c r="AG49" s="1038"/>
      <c r="AH49" s="1038"/>
      <c r="AI49" s="1038"/>
      <c r="AJ49" s="1039"/>
      <c r="AK49" s="1037" t="s">
        <v>8</v>
      </c>
      <c r="AL49" s="1038"/>
      <c r="AM49" s="1038"/>
      <c r="AN49" s="1038"/>
      <c r="AO49" s="1038"/>
      <c r="AP49" s="1038"/>
      <c r="AQ49" s="1038"/>
      <c r="AR49" s="1039"/>
      <c r="AS49" s="1037" t="s">
        <v>9</v>
      </c>
      <c r="AT49" s="1038"/>
      <c r="AU49" s="1038"/>
      <c r="AV49" s="1038"/>
      <c r="AW49" s="1038"/>
      <c r="AX49" s="1038"/>
      <c r="AY49" s="1038"/>
      <c r="AZ49" s="1038"/>
      <c r="BA49" s="119"/>
    </row>
    <row r="50" spans="1:53" s="11" customFormat="1" ht="18" customHeight="1" x14ac:dyDescent="0.25">
      <c r="A50" s="119"/>
      <c r="B50" s="1159" t="s">
        <v>811</v>
      </c>
      <c r="C50" s="1160"/>
      <c r="D50" s="1160"/>
      <c r="E50" s="1160"/>
      <c r="F50" s="1160"/>
      <c r="G50" s="1160"/>
      <c r="H50" s="1160"/>
      <c r="I50" s="1160"/>
      <c r="J50" s="1160"/>
      <c r="K50" s="1160"/>
      <c r="L50" s="1160"/>
      <c r="M50" s="1160"/>
      <c r="N50" s="1160"/>
      <c r="O50" s="1160"/>
      <c r="P50" s="1160"/>
      <c r="Q50" s="1160"/>
      <c r="R50" s="1160"/>
      <c r="S50" s="1160"/>
      <c r="T50" s="1160"/>
      <c r="U50" s="1160"/>
      <c r="V50" s="1160"/>
      <c r="W50" s="1160"/>
      <c r="X50" s="1160"/>
      <c r="Y50" s="1161"/>
      <c r="Z50" s="927" t="s">
        <v>135</v>
      </c>
      <c r="AA50" s="928"/>
      <c r="AB50" s="929"/>
      <c r="AC50" s="487"/>
      <c r="AD50" s="488"/>
      <c r="AE50" s="488"/>
      <c r="AF50" s="488"/>
      <c r="AG50" s="488"/>
      <c r="AH50" s="488"/>
      <c r="AI50" s="488"/>
      <c r="AJ50" s="489"/>
      <c r="AK50" s="487"/>
      <c r="AL50" s="488"/>
      <c r="AM50" s="488"/>
      <c r="AN50" s="488"/>
      <c r="AO50" s="488"/>
      <c r="AP50" s="488"/>
      <c r="AQ50" s="488"/>
      <c r="AR50" s="489"/>
      <c r="AS50" s="487"/>
      <c r="AT50" s="488"/>
      <c r="AU50" s="488"/>
      <c r="AV50" s="488"/>
      <c r="AW50" s="488"/>
      <c r="AX50" s="488"/>
      <c r="AY50" s="488"/>
      <c r="AZ50" s="490"/>
      <c r="BA50" s="119"/>
    </row>
    <row r="51" spans="1:53" s="11" customFormat="1" ht="42.75" customHeight="1" x14ac:dyDescent="0.25">
      <c r="A51" s="119"/>
      <c r="B51" s="1159" t="s">
        <v>319</v>
      </c>
      <c r="C51" s="1160"/>
      <c r="D51" s="1160"/>
      <c r="E51" s="1160"/>
      <c r="F51" s="1160"/>
      <c r="G51" s="1160"/>
      <c r="H51" s="1160"/>
      <c r="I51" s="1160"/>
      <c r="J51" s="1160"/>
      <c r="K51" s="1160"/>
      <c r="L51" s="1160"/>
      <c r="M51" s="1160"/>
      <c r="N51" s="1160"/>
      <c r="O51" s="1160"/>
      <c r="P51" s="1160"/>
      <c r="Q51" s="1160"/>
      <c r="R51" s="1160"/>
      <c r="S51" s="1160"/>
      <c r="T51" s="1160"/>
      <c r="U51" s="1160"/>
      <c r="V51" s="1160"/>
      <c r="W51" s="1160"/>
      <c r="X51" s="1160"/>
      <c r="Y51" s="1161"/>
      <c r="Z51" s="844" t="s">
        <v>139</v>
      </c>
      <c r="AA51" s="845"/>
      <c r="AB51" s="846"/>
      <c r="AC51" s="483"/>
      <c r="AD51" s="484"/>
      <c r="AE51" s="484"/>
      <c r="AF51" s="484"/>
      <c r="AG51" s="484"/>
      <c r="AH51" s="484"/>
      <c r="AI51" s="484"/>
      <c r="AJ51" s="485"/>
      <c r="AK51" s="483"/>
      <c r="AL51" s="484"/>
      <c r="AM51" s="484"/>
      <c r="AN51" s="484"/>
      <c r="AO51" s="484"/>
      <c r="AP51" s="484"/>
      <c r="AQ51" s="484"/>
      <c r="AR51" s="485"/>
      <c r="AS51" s="483"/>
      <c r="AT51" s="484"/>
      <c r="AU51" s="484"/>
      <c r="AV51" s="484"/>
      <c r="AW51" s="484"/>
      <c r="AX51" s="484"/>
      <c r="AY51" s="484"/>
      <c r="AZ51" s="486"/>
      <c r="BA51" s="119"/>
    </row>
    <row r="52" spans="1:53" s="11" customFormat="1" ht="44.25" customHeight="1" x14ac:dyDescent="0.25">
      <c r="A52" s="119"/>
      <c r="B52" s="1159" t="s">
        <v>311</v>
      </c>
      <c r="C52" s="1160"/>
      <c r="D52" s="1160"/>
      <c r="E52" s="1160"/>
      <c r="F52" s="1160"/>
      <c r="G52" s="1160"/>
      <c r="H52" s="1160"/>
      <c r="I52" s="1160"/>
      <c r="J52" s="1160"/>
      <c r="K52" s="1160"/>
      <c r="L52" s="1160"/>
      <c r="M52" s="1160"/>
      <c r="N52" s="1160"/>
      <c r="O52" s="1160"/>
      <c r="P52" s="1160"/>
      <c r="Q52" s="1160"/>
      <c r="R52" s="1160"/>
      <c r="S52" s="1160"/>
      <c r="T52" s="1160"/>
      <c r="U52" s="1160"/>
      <c r="V52" s="1160"/>
      <c r="W52" s="1160"/>
      <c r="X52" s="1160"/>
      <c r="Y52" s="1161"/>
      <c r="Z52" s="844" t="s">
        <v>153</v>
      </c>
      <c r="AA52" s="845"/>
      <c r="AB52" s="846"/>
      <c r="AC52" s="483"/>
      <c r="AD52" s="484"/>
      <c r="AE52" s="484"/>
      <c r="AF52" s="484"/>
      <c r="AG52" s="484"/>
      <c r="AH52" s="484"/>
      <c r="AI52" s="484"/>
      <c r="AJ52" s="485"/>
      <c r="AK52" s="483"/>
      <c r="AL52" s="484"/>
      <c r="AM52" s="484"/>
      <c r="AN52" s="484"/>
      <c r="AO52" s="484"/>
      <c r="AP52" s="484"/>
      <c r="AQ52" s="484"/>
      <c r="AR52" s="485"/>
      <c r="AS52" s="483"/>
      <c r="AT52" s="484"/>
      <c r="AU52" s="484"/>
      <c r="AV52" s="484"/>
      <c r="AW52" s="484"/>
      <c r="AX52" s="484"/>
      <c r="AY52" s="484"/>
      <c r="AZ52" s="486"/>
      <c r="BA52" s="119"/>
    </row>
    <row r="53" spans="1:53" s="11" customFormat="1" ht="18.75" customHeight="1" x14ac:dyDescent="0.25">
      <c r="A53" s="119"/>
      <c r="B53" s="1159" t="s">
        <v>321</v>
      </c>
      <c r="C53" s="1160"/>
      <c r="D53" s="1160"/>
      <c r="E53" s="1160"/>
      <c r="F53" s="1160"/>
      <c r="G53" s="1160"/>
      <c r="H53" s="1160"/>
      <c r="I53" s="1160"/>
      <c r="J53" s="1160"/>
      <c r="K53" s="1160"/>
      <c r="L53" s="1160"/>
      <c r="M53" s="1160"/>
      <c r="N53" s="1160"/>
      <c r="O53" s="1160"/>
      <c r="P53" s="1160"/>
      <c r="Q53" s="1160"/>
      <c r="R53" s="1160"/>
      <c r="S53" s="1160"/>
      <c r="T53" s="1160"/>
      <c r="U53" s="1160"/>
      <c r="V53" s="1160"/>
      <c r="W53" s="1160"/>
      <c r="X53" s="1160"/>
      <c r="Y53" s="1161"/>
      <c r="Z53" s="844" t="s">
        <v>194</v>
      </c>
      <c r="AA53" s="845"/>
      <c r="AB53" s="846"/>
      <c r="AC53" s="483"/>
      <c r="AD53" s="484"/>
      <c r="AE53" s="484"/>
      <c r="AF53" s="484"/>
      <c r="AG53" s="484"/>
      <c r="AH53" s="484"/>
      <c r="AI53" s="484"/>
      <c r="AJ53" s="485"/>
      <c r="AK53" s="483"/>
      <c r="AL53" s="484"/>
      <c r="AM53" s="484"/>
      <c r="AN53" s="484"/>
      <c r="AO53" s="484"/>
      <c r="AP53" s="484"/>
      <c r="AQ53" s="484"/>
      <c r="AR53" s="485"/>
      <c r="AS53" s="483"/>
      <c r="AT53" s="484"/>
      <c r="AU53" s="484"/>
      <c r="AV53" s="484"/>
      <c r="AW53" s="484"/>
      <c r="AX53" s="484"/>
      <c r="AY53" s="484"/>
      <c r="AZ53" s="486"/>
      <c r="BA53" s="119"/>
    </row>
    <row r="54" spans="1:53" s="11" customFormat="1" ht="18" customHeight="1" x14ac:dyDescent="0.25">
      <c r="A54" s="119"/>
      <c r="B54" s="1159" t="s">
        <v>318</v>
      </c>
      <c r="C54" s="1160"/>
      <c r="D54" s="1160"/>
      <c r="E54" s="1160"/>
      <c r="F54" s="1160"/>
      <c r="G54" s="1160"/>
      <c r="H54" s="1160"/>
      <c r="I54" s="1160"/>
      <c r="J54" s="1160"/>
      <c r="K54" s="1160"/>
      <c r="L54" s="1160"/>
      <c r="M54" s="1160"/>
      <c r="N54" s="1160"/>
      <c r="O54" s="1160"/>
      <c r="P54" s="1160"/>
      <c r="Q54" s="1160"/>
      <c r="R54" s="1160"/>
      <c r="S54" s="1160"/>
      <c r="T54" s="1160"/>
      <c r="U54" s="1160"/>
      <c r="V54" s="1160"/>
      <c r="W54" s="1160"/>
      <c r="X54" s="1160"/>
      <c r="Y54" s="1161"/>
      <c r="Z54" s="844" t="s">
        <v>195</v>
      </c>
      <c r="AA54" s="845"/>
      <c r="AB54" s="846"/>
      <c r="AC54" s="483"/>
      <c r="AD54" s="484"/>
      <c r="AE54" s="484"/>
      <c r="AF54" s="484"/>
      <c r="AG54" s="484"/>
      <c r="AH54" s="484"/>
      <c r="AI54" s="484"/>
      <c r="AJ54" s="485"/>
      <c r="AK54" s="483"/>
      <c r="AL54" s="484"/>
      <c r="AM54" s="484"/>
      <c r="AN54" s="484"/>
      <c r="AO54" s="484"/>
      <c r="AP54" s="484"/>
      <c r="AQ54" s="484"/>
      <c r="AR54" s="485"/>
      <c r="AS54" s="483"/>
      <c r="AT54" s="484"/>
      <c r="AU54" s="484"/>
      <c r="AV54" s="484"/>
      <c r="AW54" s="484"/>
      <c r="AX54" s="484"/>
      <c r="AY54" s="484"/>
      <c r="AZ54" s="486"/>
      <c r="BA54" s="119"/>
    </row>
    <row r="55" spans="1:53" s="11" customFormat="1" ht="28.5" customHeight="1" x14ac:dyDescent="0.25">
      <c r="A55" s="119"/>
      <c r="B55" s="1159" t="s">
        <v>320</v>
      </c>
      <c r="C55" s="1160"/>
      <c r="D55" s="1160"/>
      <c r="E55" s="1160"/>
      <c r="F55" s="1160"/>
      <c r="G55" s="1160"/>
      <c r="H55" s="1160"/>
      <c r="I55" s="1160"/>
      <c r="J55" s="1160"/>
      <c r="K55" s="1160"/>
      <c r="L55" s="1160"/>
      <c r="M55" s="1160"/>
      <c r="N55" s="1160"/>
      <c r="O55" s="1160"/>
      <c r="P55" s="1160"/>
      <c r="Q55" s="1160"/>
      <c r="R55" s="1160"/>
      <c r="S55" s="1160"/>
      <c r="T55" s="1160"/>
      <c r="U55" s="1160"/>
      <c r="V55" s="1160"/>
      <c r="W55" s="1160"/>
      <c r="X55" s="1160"/>
      <c r="Y55" s="1161"/>
      <c r="Z55" s="844" t="s">
        <v>322</v>
      </c>
      <c r="AA55" s="845"/>
      <c r="AB55" s="846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  <c r="BA55" s="119"/>
    </row>
    <row r="56" spans="1:53" s="8" customFormat="1" ht="18" customHeight="1" thickBot="1" x14ac:dyDescent="0.3">
      <c r="A56" s="119"/>
      <c r="B56" s="792" t="s">
        <v>30</v>
      </c>
      <c r="C56" s="793"/>
      <c r="D56" s="793"/>
      <c r="E56" s="793"/>
      <c r="F56" s="793"/>
      <c r="G56" s="793"/>
      <c r="H56" s="793"/>
      <c r="I56" s="793"/>
      <c r="J56" s="793"/>
      <c r="K56" s="793"/>
      <c r="L56" s="793"/>
      <c r="M56" s="793"/>
      <c r="N56" s="793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794"/>
      <c r="Z56" s="795" t="s">
        <v>142</v>
      </c>
      <c r="AA56" s="796"/>
      <c r="AB56" s="797"/>
      <c r="AC56" s="950"/>
      <c r="AD56" s="951"/>
      <c r="AE56" s="951"/>
      <c r="AF56" s="951"/>
      <c r="AG56" s="951"/>
      <c r="AH56" s="951"/>
      <c r="AI56" s="951"/>
      <c r="AJ56" s="952"/>
      <c r="AK56" s="950"/>
      <c r="AL56" s="951"/>
      <c r="AM56" s="951"/>
      <c r="AN56" s="951"/>
      <c r="AO56" s="951"/>
      <c r="AP56" s="951"/>
      <c r="AQ56" s="951"/>
      <c r="AR56" s="952"/>
      <c r="AS56" s="950"/>
      <c r="AT56" s="951"/>
      <c r="AU56" s="951"/>
      <c r="AV56" s="951"/>
      <c r="AW56" s="951"/>
      <c r="AX56" s="951"/>
      <c r="AY56" s="951"/>
      <c r="AZ56" s="1165"/>
      <c r="BA56" s="119"/>
    </row>
    <row r="57" spans="1:53" s="11" customFormat="1" ht="9" customHeight="1" x14ac:dyDescent="0.25">
      <c r="A57" s="119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  <c r="O57" s="323"/>
      <c r="P57" s="323"/>
      <c r="Q57" s="323"/>
      <c r="R57" s="323"/>
      <c r="S57" s="323"/>
      <c r="T57" s="323"/>
      <c r="U57" s="323"/>
      <c r="V57" s="323"/>
      <c r="W57" s="323"/>
      <c r="X57" s="323"/>
      <c r="Y57" s="323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19"/>
      <c r="AS57" s="119"/>
      <c r="AT57" s="119"/>
      <c r="AU57" s="119"/>
      <c r="AV57" s="119"/>
      <c r="AW57" s="119"/>
      <c r="AX57" s="119"/>
      <c r="AY57" s="119"/>
      <c r="AZ57" s="119"/>
      <c r="BA57" s="119"/>
    </row>
    <row r="58" spans="1:53" s="11" customFormat="1" ht="18.75" customHeight="1" x14ac:dyDescent="0.25">
      <c r="A58" s="119"/>
      <c r="B58" s="1173" t="s">
        <v>332</v>
      </c>
      <c r="C58" s="1173"/>
      <c r="D58" s="1173"/>
      <c r="E58" s="1173"/>
      <c r="F58" s="1173"/>
      <c r="G58" s="1173"/>
      <c r="H58" s="1173"/>
      <c r="I58" s="1173"/>
      <c r="J58" s="1173"/>
      <c r="K58" s="1173"/>
      <c r="L58" s="1173"/>
      <c r="M58" s="1173"/>
      <c r="N58" s="1173"/>
      <c r="O58" s="1173"/>
      <c r="P58" s="1173"/>
      <c r="Q58" s="1173"/>
      <c r="R58" s="1173"/>
      <c r="S58" s="1173"/>
      <c r="T58" s="1173"/>
      <c r="U58" s="1173"/>
      <c r="V58" s="1173"/>
      <c r="W58" s="1173"/>
      <c r="X58" s="1173"/>
      <c r="Y58" s="1173"/>
      <c r="Z58" s="1173"/>
      <c r="AA58" s="1173"/>
      <c r="AB58" s="1173"/>
      <c r="AC58" s="1173"/>
      <c r="AD58" s="1173"/>
      <c r="AE58" s="1173"/>
      <c r="AF58" s="1173"/>
      <c r="AG58" s="1173"/>
      <c r="AH58" s="1173"/>
      <c r="AI58" s="1173"/>
      <c r="AJ58" s="1173"/>
      <c r="AK58" s="1173"/>
      <c r="AL58" s="1173"/>
      <c r="AM58" s="1173"/>
      <c r="AN58" s="1173"/>
      <c r="AO58" s="1173"/>
      <c r="AP58" s="1173"/>
      <c r="AQ58" s="1173"/>
      <c r="AR58" s="1173"/>
      <c r="AS58" s="1173"/>
      <c r="AT58" s="1173"/>
      <c r="AU58" s="1173"/>
      <c r="AV58" s="1173"/>
      <c r="AW58" s="1173"/>
      <c r="AX58" s="1173"/>
      <c r="AY58" s="1173"/>
      <c r="AZ58" s="1173"/>
      <c r="BA58" s="119"/>
    </row>
    <row r="59" spans="1:53" s="11" customFormat="1" ht="17.25" customHeight="1" x14ac:dyDescent="0.25">
      <c r="A59" s="119"/>
      <c r="B59" s="1084" t="s">
        <v>333</v>
      </c>
      <c r="C59" s="1084"/>
      <c r="D59" s="1084"/>
      <c r="E59" s="1084"/>
      <c r="F59" s="1084"/>
      <c r="G59" s="1084"/>
      <c r="H59" s="1084"/>
      <c r="I59" s="1084"/>
      <c r="J59" s="1084"/>
      <c r="K59" s="1084"/>
      <c r="L59" s="1084"/>
      <c r="M59" s="1084"/>
      <c r="N59" s="1084"/>
      <c r="O59" s="1084"/>
      <c r="P59" s="1084"/>
      <c r="Q59" s="1084"/>
      <c r="R59" s="1084"/>
      <c r="S59" s="1084"/>
      <c r="T59" s="1084"/>
      <c r="U59" s="1084"/>
      <c r="V59" s="1084"/>
      <c r="W59" s="1084"/>
      <c r="X59" s="1084"/>
      <c r="Y59" s="1084"/>
      <c r="Z59" s="1084"/>
      <c r="AA59" s="1084"/>
      <c r="AB59" s="1084"/>
      <c r="AC59" s="1084"/>
      <c r="AD59" s="1084"/>
      <c r="AE59" s="1084"/>
      <c r="AF59" s="1084"/>
      <c r="AG59" s="1084"/>
      <c r="AH59" s="1084"/>
      <c r="AI59" s="1084"/>
      <c r="AJ59" s="1084"/>
      <c r="AK59" s="1084"/>
      <c r="AL59" s="1084"/>
      <c r="AM59" s="1084"/>
      <c r="AN59" s="1084"/>
      <c r="AO59" s="1084"/>
      <c r="AP59" s="1084"/>
      <c r="AQ59" s="1084"/>
      <c r="AR59" s="1084"/>
      <c r="AS59" s="1084"/>
      <c r="AT59" s="1084"/>
      <c r="AU59" s="1084"/>
      <c r="AV59" s="1084"/>
      <c r="AW59" s="1084"/>
      <c r="AX59" s="1084"/>
      <c r="AY59" s="1084"/>
      <c r="AZ59" s="1084"/>
      <c r="BA59" s="119"/>
    </row>
    <row r="60" spans="1:53" s="11" customFormat="1" ht="26.25" customHeight="1" x14ac:dyDescent="0.25">
      <c r="A60" s="119"/>
      <c r="B60" s="1084" t="s">
        <v>840</v>
      </c>
      <c r="C60" s="1084"/>
      <c r="D60" s="1084"/>
      <c r="E60" s="1084"/>
      <c r="F60" s="1084"/>
      <c r="G60" s="1084"/>
      <c r="H60" s="1084"/>
      <c r="I60" s="1084"/>
      <c r="J60" s="1084"/>
      <c r="K60" s="1084"/>
      <c r="L60" s="1084"/>
      <c r="M60" s="1084"/>
      <c r="N60" s="1084"/>
      <c r="O60" s="1084"/>
      <c r="P60" s="1084"/>
      <c r="Q60" s="1084"/>
      <c r="R60" s="1084"/>
      <c r="S60" s="1084"/>
      <c r="T60" s="1084"/>
      <c r="U60" s="1084"/>
      <c r="V60" s="1084"/>
      <c r="W60" s="1084"/>
      <c r="X60" s="1084"/>
      <c r="Y60" s="1084"/>
      <c r="Z60" s="1084"/>
      <c r="AA60" s="1084"/>
      <c r="AB60" s="1084"/>
      <c r="AC60" s="1084"/>
      <c r="AD60" s="1084"/>
      <c r="AE60" s="1084"/>
      <c r="AF60" s="1084"/>
      <c r="AG60" s="1084"/>
      <c r="AH60" s="1084"/>
      <c r="AI60" s="1084"/>
      <c r="AJ60" s="1084"/>
      <c r="AK60" s="1084"/>
      <c r="AL60" s="1084"/>
      <c r="AM60" s="1084"/>
      <c r="AN60" s="1084"/>
      <c r="AO60" s="1084"/>
      <c r="AP60" s="1084"/>
      <c r="AQ60" s="1084"/>
      <c r="AR60" s="1084"/>
      <c r="AS60" s="1084"/>
      <c r="AT60" s="1084"/>
      <c r="AU60" s="1084"/>
      <c r="AV60" s="1084"/>
      <c r="AW60" s="1084"/>
      <c r="AX60" s="1084"/>
      <c r="AY60" s="1084"/>
      <c r="AZ60" s="1084"/>
      <c r="BA60" s="119"/>
    </row>
    <row r="61" spans="1:53" s="8" customFormat="1" ht="13.5" customHeight="1" x14ac:dyDescent="0.25">
      <c r="A61" s="119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</row>
    <row r="62" spans="1:53" s="8" customFormat="1" ht="9.75" customHeight="1" x14ac:dyDescent="0.25">
      <c r="A62" s="150"/>
      <c r="B62" s="867" t="s">
        <v>2</v>
      </c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 t="s">
        <v>3</v>
      </c>
      <c r="S62" s="892"/>
      <c r="T62" s="892" t="s">
        <v>50</v>
      </c>
      <c r="U62" s="892"/>
      <c r="V62" s="892"/>
      <c r="W62" s="892"/>
      <c r="X62" s="892"/>
      <c r="Y62" s="892"/>
      <c r="Z62" s="892"/>
      <c r="AA62" s="892"/>
      <c r="AB62" s="892"/>
      <c r="AC62" s="892" t="s">
        <v>214</v>
      </c>
      <c r="AD62" s="892"/>
      <c r="AE62" s="892"/>
      <c r="AF62" s="892"/>
      <c r="AG62" s="892"/>
      <c r="AH62" s="892"/>
      <c r="AI62" s="892"/>
      <c r="AJ62" s="892" t="s">
        <v>102</v>
      </c>
      <c r="AK62" s="892"/>
      <c r="AL62" s="892"/>
      <c r="AM62" s="892"/>
      <c r="AN62" s="892"/>
      <c r="AO62" s="892"/>
      <c r="AP62" s="892"/>
      <c r="AQ62" s="892"/>
      <c r="AR62" s="892" t="s">
        <v>233</v>
      </c>
      <c r="AS62" s="892"/>
      <c r="AT62" s="892"/>
      <c r="AU62" s="892"/>
      <c r="AV62" s="892"/>
      <c r="AW62" s="892"/>
      <c r="AX62" s="892"/>
      <c r="AY62" s="892"/>
      <c r="AZ62" s="865"/>
      <c r="BA62" s="119"/>
    </row>
    <row r="63" spans="1:53" s="8" customFormat="1" ht="9.75" customHeight="1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2"/>
      <c r="X63" s="892"/>
      <c r="Y63" s="892"/>
      <c r="Z63" s="892"/>
      <c r="AA63" s="892"/>
      <c r="AB63" s="892"/>
      <c r="AC63" s="892"/>
      <c r="AD63" s="892"/>
      <c r="AE63" s="892"/>
      <c r="AF63" s="892"/>
      <c r="AG63" s="892"/>
      <c r="AH63" s="892"/>
      <c r="AI63" s="892"/>
      <c r="AJ63" s="892"/>
      <c r="AK63" s="892"/>
      <c r="AL63" s="892"/>
      <c r="AM63" s="892"/>
      <c r="AN63" s="892"/>
      <c r="AO63" s="892"/>
      <c r="AP63" s="892"/>
      <c r="AQ63" s="892"/>
      <c r="AR63" s="892"/>
      <c r="AS63" s="892"/>
      <c r="AT63" s="892"/>
      <c r="AU63" s="892"/>
      <c r="AV63" s="892"/>
      <c r="AW63" s="892"/>
      <c r="AX63" s="892"/>
      <c r="AY63" s="892"/>
      <c r="AZ63" s="865"/>
      <c r="BA63" s="119"/>
    </row>
    <row r="64" spans="1:53" s="8" customFormat="1" ht="9.75" customHeight="1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92"/>
      <c r="O64" s="892"/>
      <c r="P64" s="892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865"/>
      <c r="BA64" s="119"/>
    </row>
    <row r="65" spans="1:53" s="8" customFormat="1" ht="6" customHeight="1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92"/>
      <c r="O65" s="892"/>
      <c r="P65" s="892"/>
      <c r="Q65" s="892"/>
      <c r="R65" s="892"/>
      <c r="S65" s="892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892"/>
      <c r="AE65" s="892"/>
      <c r="AF65" s="892"/>
      <c r="AG65" s="892"/>
      <c r="AH65" s="892"/>
      <c r="AI65" s="892"/>
      <c r="AJ65" s="892"/>
      <c r="AK65" s="892"/>
      <c r="AL65" s="892"/>
      <c r="AM65" s="892"/>
      <c r="AN65" s="892"/>
      <c r="AO65" s="892"/>
      <c r="AP65" s="892"/>
      <c r="AQ65" s="892"/>
      <c r="AR65" s="892"/>
      <c r="AS65" s="892"/>
      <c r="AT65" s="892"/>
      <c r="AU65" s="892"/>
      <c r="AV65" s="892"/>
      <c r="AW65" s="892"/>
      <c r="AX65" s="892"/>
      <c r="AY65" s="892"/>
      <c r="AZ65" s="865"/>
      <c r="BA65" s="119"/>
    </row>
    <row r="66" spans="1:53" s="347" customFormat="1" ht="11.25" customHeight="1" thickBot="1" x14ac:dyDescent="0.25">
      <c r="A66" s="359"/>
      <c r="B66" s="1125">
        <v>1</v>
      </c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5">
        <v>2</v>
      </c>
      <c r="S66" s="1125"/>
      <c r="T66" s="774">
        <v>3</v>
      </c>
      <c r="U66" s="774"/>
      <c r="V66" s="774"/>
      <c r="W66" s="774"/>
      <c r="X66" s="774"/>
      <c r="Y66" s="774"/>
      <c r="Z66" s="774"/>
      <c r="AA66" s="774"/>
      <c r="AB66" s="774"/>
      <c r="AC66" s="774">
        <v>4</v>
      </c>
      <c r="AD66" s="774"/>
      <c r="AE66" s="774"/>
      <c r="AF66" s="774"/>
      <c r="AG66" s="774"/>
      <c r="AH66" s="774"/>
      <c r="AI66" s="774"/>
      <c r="AJ66" s="774">
        <v>5</v>
      </c>
      <c r="AK66" s="774"/>
      <c r="AL66" s="774"/>
      <c r="AM66" s="774"/>
      <c r="AN66" s="774"/>
      <c r="AO66" s="774"/>
      <c r="AP66" s="774"/>
      <c r="AQ66" s="774"/>
      <c r="AR66" s="1172">
        <v>6</v>
      </c>
      <c r="AS66" s="1172"/>
      <c r="AT66" s="1172"/>
      <c r="AU66" s="1172"/>
      <c r="AV66" s="1172"/>
      <c r="AW66" s="1172"/>
      <c r="AX66" s="1172"/>
      <c r="AY66" s="1172"/>
      <c r="AZ66" s="1033"/>
      <c r="BA66" s="365"/>
    </row>
    <row r="67" spans="1:53" s="8" customFormat="1" ht="39.75" customHeight="1" x14ac:dyDescent="0.25">
      <c r="A67" s="119"/>
      <c r="B67" s="1169" t="s">
        <v>41</v>
      </c>
      <c r="C67" s="1170"/>
      <c r="D67" s="1170"/>
      <c r="E67" s="1170"/>
      <c r="F67" s="1170"/>
      <c r="G67" s="1170"/>
      <c r="H67" s="1170"/>
      <c r="I67" s="1170"/>
      <c r="J67" s="1170"/>
      <c r="K67" s="1170"/>
      <c r="L67" s="1170"/>
      <c r="M67" s="1170"/>
      <c r="N67" s="1170"/>
      <c r="O67" s="1170"/>
      <c r="P67" s="1170"/>
      <c r="Q67" s="1171"/>
      <c r="R67" s="1087">
        <v>100</v>
      </c>
      <c r="S67" s="1088"/>
      <c r="T67" s="1089"/>
      <c r="U67" s="1089"/>
      <c r="V67" s="1089"/>
      <c r="W67" s="1089"/>
      <c r="X67" s="1089"/>
      <c r="Y67" s="1089"/>
      <c r="Z67" s="1089"/>
      <c r="AA67" s="1089"/>
      <c r="AB67" s="1089"/>
      <c r="AC67" s="1090"/>
      <c r="AD67" s="1090"/>
      <c r="AE67" s="1090"/>
      <c r="AF67" s="1090"/>
      <c r="AG67" s="1090"/>
      <c r="AH67" s="1090"/>
      <c r="AI67" s="1090"/>
      <c r="AJ67" s="1046"/>
      <c r="AK67" s="1046"/>
      <c r="AL67" s="1046"/>
      <c r="AM67" s="1046"/>
      <c r="AN67" s="1046"/>
      <c r="AO67" s="1046"/>
      <c r="AP67" s="1046"/>
      <c r="AQ67" s="1046"/>
      <c r="AR67" s="1046"/>
      <c r="AS67" s="1046"/>
      <c r="AT67" s="1046"/>
      <c r="AU67" s="1046"/>
      <c r="AV67" s="1046"/>
      <c r="AW67" s="1046"/>
      <c r="AX67" s="1046"/>
      <c r="AY67" s="1046"/>
      <c r="AZ67" s="1047"/>
      <c r="BA67" s="119"/>
    </row>
    <row r="68" spans="1:53" s="8" customFormat="1" ht="38.25" customHeight="1" x14ac:dyDescent="0.25">
      <c r="A68" s="119"/>
      <c r="B68" s="1136" t="s">
        <v>334</v>
      </c>
      <c r="C68" s="1137"/>
      <c r="D68" s="1137"/>
      <c r="E68" s="1137"/>
      <c r="F68" s="1137"/>
      <c r="G68" s="1137"/>
      <c r="H68" s="1137"/>
      <c r="I68" s="1137"/>
      <c r="J68" s="1137"/>
      <c r="K68" s="1137"/>
      <c r="L68" s="1137"/>
      <c r="M68" s="1137"/>
      <c r="N68" s="1137"/>
      <c r="O68" s="1137"/>
      <c r="P68" s="1137"/>
      <c r="Q68" s="1138"/>
      <c r="R68" s="1073">
        <v>110</v>
      </c>
      <c r="S68" s="1074"/>
      <c r="T68" s="969"/>
      <c r="U68" s="969"/>
      <c r="V68" s="969"/>
      <c r="W68" s="969"/>
      <c r="X68" s="969"/>
      <c r="Y68" s="969"/>
      <c r="Z68" s="969"/>
      <c r="AA68" s="969"/>
      <c r="AB68" s="969"/>
      <c r="AC68" s="1080"/>
      <c r="AD68" s="1080"/>
      <c r="AE68" s="1080"/>
      <c r="AF68" s="1080"/>
      <c r="AG68" s="1080"/>
      <c r="AH68" s="1080"/>
      <c r="AI68" s="1080"/>
      <c r="AJ68" s="892"/>
      <c r="AK68" s="892"/>
      <c r="AL68" s="892"/>
      <c r="AM68" s="892"/>
      <c r="AN68" s="892"/>
      <c r="AO68" s="892"/>
      <c r="AP68" s="892"/>
      <c r="AQ68" s="892"/>
      <c r="AR68" s="892"/>
      <c r="AS68" s="892"/>
      <c r="AT68" s="892"/>
      <c r="AU68" s="892"/>
      <c r="AV68" s="892"/>
      <c r="AW68" s="892"/>
      <c r="AX68" s="892"/>
      <c r="AY68" s="892"/>
      <c r="AZ68" s="1006"/>
      <c r="BA68" s="119"/>
    </row>
    <row r="69" spans="1:53" s="8" customFormat="1" ht="30" customHeight="1" x14ac:dyDescent="0.25">
      <c r="A69" s="119"/>
      <c r="B69" s="1133" t="s">
        <v>335</v>
      </c>
      <c r="C69" s="1134"/>
      <c r="D69" s="1134"/>
      <c r="E69" s="1134"/>
      <c r="F69" s="1134"/>
      <c r="G69" s="1134"/>
      <c r="H69" s="1134"/>
      <c r="I69" s="1134"/>
      <c r="J69" s="1134"/>
      <c r="K69" s="1134"/>
      <c r="L69" s="1134"/>
      <c r="M69" s="1134"/>
      <c r="N69" s="1134"/>
      <c r="O69" s="1134"/>
      <c r="P69" s="1134"/>
      <c r="Q69" s="1135"/>
      <c r="R69" s="1073">
        <v>111</v>
      </c>
      <c r="S69" s="1074"/>
      <c r="T69" s="969"/>
      <c r="U69" s="969"/>
      <c r="V69" s="969"/>
      <c r="W69" s="969"/>
      <c r="X69" s="969"/>
      <c r="Y69" s="969"/>
      <c r="Z69" s="969"/>
      <c r="AA69" s="969"/>
      <c r="AB69" s="969"/>
      <c r="AC69" s="1080"/>
      <c r="AD69" s="1080"/>
      <c r="AE69" s="1080"/>
      <c r="AF69" s="1080"/>
      <c r="AG69" s="1080"/>
      <c r="AH69" s="1080"/>
      <c r="AI69" s="1080"/>
      <c r="AJ69" s="892"/>
      <c r="AK69" s="892"/>
      <c r="AL69" s="892"/>
      <c r="AM69" s="892"/>
      <c r="AN69" s="892"/>
      <c r="AO69" s="892"/>
      <c r="AP69" s="892"/>
      <c r="AQ69" s="892"/>
      <c r="AR69" s="892"/>
      <c r="AS69" s="892"/>
      <c r="AT69" s="892"/>
      <c r="AU69" s="892"/>
      <c r="AV69" s="892"/>
      <c r="AW69" s="892"/>
      <c r="AX69" s="892"/>
      <c r="AY69" s="892"/>
      <c r="AZ69" s="1006"/>
      <c r="BA69" s="119"/>
    </row>
    <row r="70" spans="1:53" s="8" customFormat="1" ht="18" customHeight="1" thickBot="1" x14ac:dyDescent="0.3">
      <c r="A70" s="119"/>
      <c r="B70" s="1091" t="s">
        <v>336</v>
      </c>
      <c r="C70" s="1091"/>
      <c r="D70" s="1091"/>
      <c r="E70" s="1091"/>
      <c r="F70" s="1091"/>
      <c r="G70" s="1091"/>
      <c r="H70" s="1091"/>
      <c r="I70" s="1091"/>
      <c r="J70" s="1091"/>
      <c r="K70" s="1091"/>
      <c r="L70" s="1091"/>
      <c r="M70" s="1091"/>
      <c r="N70" s="1091"/>
      <c r="O70" s="1091"/>
      <c r="P70" s="1091"/>
      <c r="Q70" s="1092"/>
      <c r="R70" s="1082">
        <v>120</v>
      </c>
      <c r="S70" s="1083"/>
      <c r="T70" s="1166"/>
      <c r="U70" s="1166"/>
      <c r="V70" s="1166"/>
      <c r="W70" s="1166"/>
      <c r="X70" s="1166"/>
      <c r="Y70" s="1166"/>
      <c r="Z70" s="1166"/>
      <c r="AA70" s="1166"/>
      <c r="AB70" s="1166"/>
      <c r="AC70" s="1167"/>
      <c r="AD70" s="1167"/>
      <c r="AE70" s="1167"/>
      <c r="AF70" s="1167"/>
      <c r="AG70" s="1167"/>
      <c r="AH70" s="1167"/>
      <c r="AI70" s="1167"/>
      <c r="AJ70" s="1168"/>
      <c r="AK70" s="1168"/>
      <c r="AL70" s="1168"/>
      <c r="AM70" s="1168"/>
      <c r="AN70" s="1168"/>
      <c r="AO70" s="1168"/>
      <c r="AP70" s="1168"/>
      <c r="AQ70" s="1168"/>
      <c r="AR70" s="1168"/>
      <c r="AS70" s="1168"/>
      <c r="AT70" s="1168"/>
      <c r="AU70" s="1168"/>
      <c r="AV70" s="1168"/>
      <c r="AW70" s="1168"/>
      <c r="AX70" s="1168"/>
      <c r="AY70" s="1168"/>
      <c r="AZ70" s="1174"/>
      <c r="BA70" s="119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</row>
    <row r="72" spans="1:53" s="11" customFormat="1" ht="27.75" customHeight="1" x14ac:dyDescent="0.25">
      <c r="A72" s="119"/>
      <c r="B72" s="869" t="s">
        <v>842</v>
      </c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69"/>
      <c r="AN72" s="869"/>
      <c r="AO72" s="869"/>
      <c r="AP72" s="869"/>
      <c r="AQ72" s="869"/>
      <c r="AR72" s="869"/>
      <c r="AS72" s="869"/>
      <c r="AT72" s="869"/>
      <c r="AU72" s="869"/>
      <c r="AV72" s="869"/>
      <c r="AW72" s="869"/>
      <c r="AX72" s="869"/>
      <c r="AY72" s="869"/>
      <c r="AZ72" s="869"/>
      <c r="BA72" s="119"/>
    </row>
    <row r="73" spans="1:53" s="8" customFormat="1" ht="7.5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119"/>
    </row>
    <row r="74" spans="1:53" s="8" customFormat="1" ht="9.75" customHeight="1" x14ac:dyDescent="0.25">
      <c r="A74" s="150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 t="s">
        <v>3</v>
      </c>
      <c r="S74" s="892"/>
      <c r="T74" s="892" t="s">
        <v>50</v>
      </c>
      <c r="U74" s="892"/>
      <c r="V74" s="892"/>
      <c r="W74" s="892"/>
      <c r="X74" s="892"/>
      <c r="Y74" s="892"/>
      <c r="Z74" s="892"/>
      <c r="AA74" s="892"/>
      <c r="AB74" s="892"/>
      <c r="AC74" s="892" t="s">
        <v>214</v>
      </c>
      <c r="AD74" s="892"/>
      <c r="AE74" s="892"/>
      <c r="AF74" s="892"/>
      <c r="AG74" s="892"/>
      <c r="AH74" s="892"/>
      <c r="AI74" s="892"/>
      <c r="AJ74" s="892" t="s">
        <v>102</v>
      </c>
      <c r="AK74" s="892"/>
      <c r="AL74" s="892"/>
      <c r="AM74" s="892"/>
      <c r="AN74" s="892"/>
      <c r="AO74" s="892"/>
      <c r="AP74" s="892"/>
      <c r="AQ74" s="892"/>
      <c r="AR74" s="892" t="s">
        <v>233</v>
      </c>
      <c r="AS74" s="892"/>
      <c r="AT74" s="892"/>
      <c r="AU74" s="892"/>
      <c r="AV74" s="892"/>
      <c r="AW74" s="892"/>
      <c r="AX74" s="892"/>
      <c r="AY74" s="892"/>
      <c r="AZ74" s="865"/>
      <c r="BA74" s="119"/>
    </row>
    <row r="75" spans="1:53" s="8" customFormat="1" ht="9.75" customHeight="1" x14ac:dyDescent="0.25">
      <c r="A75" s="150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2"/>
      <c r="X75" s="892"/>
      <c r="Y75" s="892"/>
      <c r="Z75" s="892"/>
      <c r="AA75" s="892"/>
      <c r="AB75" s="892"/>
      <c r="AC75" s="892"/>
      <c r="AD75" s="892"/>
      <c r="AE75" s="892"/>
      <c r="AF75" s="892"/>
      <c r="AG75" s="892"/>
      <c r="AH75" s="892"/>
      <c r="AI75" s="892"/>
      <c r="AJ75" s="892"/>
      <c r="AK75" s="892"/>
      <c r="AL75" s="892"/>
      <c r="AM75" s="892"/>
      <c r="AN75" s="892"/>
      <c r="AO75" s="892"/>
      <c r="AP75" s="892"/>
      <c r="AQ75" s="892"/>
      <c r="AR75" s="892"/>
      <c r="AS75" s="892"/>
      <c r="AT75" s="892"/>
      <c r="AU75" s="892"/>
      <c r="AV75" s="892"/>
      <c r="AW75" s="892"/>
      <c r="AX75" s="892"/>
      <c r="AY75" s="892"/>
      <c r="AZ75" s="865"/>
      <c r="BA75" s="119"/>
    </row>
    <row r="76" spans="1:53" s="8" customFormat="1" ht="9.75" customHeight="1" x14ac:dyDescent="0.25">
      <c r="A76" s="150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92"/>
      <c r="AK76" s="892"/>
      <c r="AL76" s="892"/>
      <c r="AM76" s="892"/>
      <c r="AN76" s="892"/>
      <c r="AO76" s="892"/>
      <c r="AP76" s="892"/>
      <c r="AQ76" s="892"/>
      <c r="AR76" s="892"/>
      <c r="AS76" s="892"/>
      <c r="AT76" s="892"/>
      <c r="AU76" s="892"/>
      <c r="AV76" s="892"/>
      <c r="AW76" s="892"/>
      <c r="AX76" s="892"/>
      <c r="AY76" s="892"/>
      <c r="AZ76" s="865"/>
      <c r="BA76" s="119"/>
    </row>
    <row r="77" spans="1:53" s="8" customFormat="1" ht="9.75" customHeight="1" x14ac:dyDescent="0.25">
      <c r="A77" s="150"/>
      <c r="B77" s="867"/>
      <c r="C77" s="892"/>
      <c r="D77" s="892"/>
      <c r="E77" s="892"/>
      <c r="F77" s="892"/>
      <c r="G77" s="892"/>
      <c r="H77" s="892"/>
      <c r="I77" s="892"/>
      <c r="J77" s="892"/>
      <c r="K77" s="892"/>
      <c r="L77" s="892"/>
      <c r="M77" s="892"/>
      <c r="N77" s="892"/>
      <c r="O77" s="892"/>
      <c r="P77" s="892"/>
      <c r="Q77" s="892"/>
      <c r="R77" s="892"/>
      <c r="S77" s="892"/>
      <c r="T77" s="892"/>
      <c r="U77" s="892"/>
      <c r="V77" s="892"/>
      <c r="W77" s="892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92"/>
      <c r="AK77" s="892"/>
      <c r="AL77" s="892"/>
      <c r="AM77" s="892"/>
      <c r="AN77" s="892"/>
      <c r="AO77" s="892"/>
      <c r="AP77" s="892"/>
      <c r="AQ77" s="892"/>
      <c r="AR77" s="892"/>
      <c r="AS77" s="892"/>
      <c r="AT77" s="892"/>
      <c r="AU77" s="892"/>
      <c r="AV77" s="892"/>
      <c r="AW77" s="892"/>
      <c r="AX77" s="892"/>
      <c r="AY77" s="892"/>
      <c r="AZ77" s="865"/>
      <c r="BA77" s="119"/>
    </row>
    <row r="78" spans="1:53" s="347" customFormat="1" ht="11.25" customHeight="1" thickBot="1" x14ac:dyDescent="0.25">
      <c r="A78" s="359"/>
      <c r="B78" s="1125">
        <v>1</v>
      </c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5">
        <v>2</v>
      </c>
      <c r="S78" s="1125"/>
      <c r="T78" s="774">
        <v>3</v>
      </c>
      <c r="U78" s="774"/>
      <c r="V78" s="774"/>
      <c r="W78" s="774"/>
      <c r="X78" s="774"/>
      <c r="Y78" s="774"/>
      <c r="Z78" s="774"/>
      <c r="AA78" s="774"/>
      <c r="AB78" s="774"/>
      <c r="AC78" s="774">
        <v>4</v>
      </c>
      <c r="AD78" s="774"/>
      <c r="AE78" s="774"/>
      <c r="AF78" s="774"/>
      <c r="AG78" s="774"/>
      <c r="AH78" s="774"/>
      <c r="AI78" s="774"/>
      <c r="AJ78" s="774">
        <v>5</v>
      </c>
      <c r="AK78" s="774"/>
      <c r="AL78" s="774"/>
      <c r="AM78" s="774"/>
      <c r="AN78" s="774"/>
      <c r="AO78" s="774"/>
      <c r="AP78" s="774"/>
      <c r="AQ78" s="774"/>
      <c r="AR78" s="1172">
        <v>6</v>
      </c>
      <c r="AS78" s="1172"/>
      <c r="AT78" s="1172"/>
      <c r="AU78" s="1172"/>
      <c r="AV78" s="1172"/>
      <c r="AW78" s="1172"/>
      <c r="AX78" s="1172"/>
      <c r="AY78" s="1172"/>
      <c r="AZ78" s="1033"/>
      <c r="BA78" s="365"/>
    </row>
    <row r="79" spans="1:53" s="8" customFormat="1" ht="37.5" customHeight="1" x14ac:dyDescent="0.25">
      <c r="A79" s="119"/>
      <c r="B79" s="1141" t="s">
        <v>41</v>
      </c>
      <c r="C79" s="1142"/>
      <c r="D79" s="1142"/>
      <c r="E79" s="1142"/>
      <c r="F79" s="1142"/>
      <c r="G79" s="1142"/>
      <c r="H79" s="1142"/>
      <c r="I79" s="1142"/>
      <c r="J79" s="1142"/>
      <c r="K79" s="1142"/>
      <c r="L79" s="1142"/>
      <c r="M79" s="1142"/>
      <c r="N79" s="1142"/>
      <c r="O79" s="1142"/>
      <c r="P79" s="1142"/>
      <c r="Q79" s="1143"/>
      <c r="R79" s="1087">
        <v>100</v>
      </c>
      <c r="S79" s="1088"/>
      <c r="T79" s="1089"/>
      <c r="U79" s="1089"/>
      <c r="V79" s="1089"/>
      <c r="W79" s="1089"/>
      <c r="X79" s="1089"/>
      <c r="Y79" s="1089"/>
      <c r="Z79" s="1089"/>
      <c r="AA79" s="1089"/>
      <c r="AB79" s="1089"/>
      <c r="AC79" s="1090"/>
      <c r="AD79" s="1090"/>
      <c r="AE79" s="1090"/>
      <c r="AF79" s="1090"/>
      <c r="AG79" s="1090"/>
      <c r="AH79" s="1090"/>
      <c r="AI79" s="1090"/>
      <c r="AJ79" s="1046"/>
      <c r="AK79" s="1046"/>
      <c r="AL79" s="1046"/>
      <c r="AM79" s="1046"/>
      <c r="AN79" s="1046"/>
      <c r="AO79" s="1046"/>
      <c r="AP79" s="1046"/>
      <c r="AQ79" s="1046"/>
      <c r="AR79" s="1046"/>
      <c r="AS79" s="1046"/>
      <c r="AT79" s="1046"/>
      <c r="AU79" s="1046"/>
      <c r="AV79" s="1046"/>
      <c r="AW79" s="1046"/>
      <c r="AX79" s="1046"/>
      <c r="AY79" s="1046"/>
      <c r="AZ79" s="1047"/>
      <c r="BA79" s="119"/>
    </row>
    <row r="80" spans="1:53" s="8" customFormat="1" ht="38.25" customHeight="1" x14ac:dyDescent="0.25">
      <c r="A80" s="119"/>
      <c r="B80" s="1136" t="s">
        <v>503</v>
      </c>
      <c r="C80" s="1137"/>
      <c r="D80" s="1137"/>
      <c r="E80" s="1137"/>
      <c r="F80" s="1137"/>
      <c r="G80" s="1137"/>
      <c r="H80" s="1137"/>
      <c r="I80" s="1137"/>
      <c r="J80" s="1137"/>
      <c r="K80" s="1137"/>
      <c r="L80" s="1137"/>
      <c r="M80" s="1137"/>
      <c r="N80" s="1137"/>
      <c r="O80" s="1137"/>
      <c r="P80" s="1137"/>
      <c r="Q80" s="1138"/>
      <c r="R80" s="1073">
        <v>110</v>
      </c>
      <c r="S80" s="1074"/>
      <c r="T80" s="969"/>
      <c r="U80" s="969"/>
      <c r="V80" s="969"/>
      <c r="W80" s="969"/>
      <c r="X80" s="969"/>
      <c r="Y80" s="969"/>
      <c r="Z80" s="969"/>
      <c r="AA80" s="969"/>
      <c r="AB80" s="969"/>
      <c r="AC80" s="1080"/>
      <c r="AD80" s="1080"/>
      <c r="AE80" s="1080"/>
      <c r="AF80" s="1080"/>
      <c r="AG80" s="1080"/>
      <c r="AH80" s="1080"/>
      <c r="AI80" s="1080"/>
      <c r="AJ80" s="892"/>
      <c r="AK80" s="892"/>
      <c r="AL80" s="892"/>
      <c r="AM80" s="892"/>
      <c r="AN80" s="892"/>
      <c r="AO80" s="892"/>
      <c r="AP80" s="892"/>
      <c r="AQ80" s="892"/>
      <c r="AR80" s="892"/>
      <c r="AS80" s="892"/>
      <c r="AT80" s="892"/>
      <c r="AU80" s="892"/>
      <c r="AV80" s="892"/>
      <c r="AW80" s="892"/>
      <c r="AX80" s="892"/>
      <c r="AY80" s="892"/>
      <c r="AZ80" s="1006"/>
      <c r="BA80" s="119"/>
    </row>
    <row r="81" spans="1:53" s="8" customFormat="1" ht="28.5" customHeight="1" x14ac:dyDescent="0.25">
      <c r="A81" s="119"/>
      <c r="B81" s="1133" t="s">
        <v>335</v>
      </c>
      <c r="C81" s="1134"/>
      <c r="D81" s="1134"/>
      <c r="E81" s="1134"/>
      <c r="F81" s="1134"/>
      <c r="G81" s="1134"/>
      <c r="H81" s="1134"/>
      <c r="I81" s="1134"/>
      <c r="J81" s="1134"/>
      <c r="K81" s="1134"/>
      <c r="L81" s="1134"/>
      <c r="M81" s="1134"/>
      <c r="N81" s="1134"/>
      <c r="O81" s="1134"/>
      <c r="P81" s="1134"/>
      <c r="Q81" s="1135"/>
      <c r="R81" s="1073">
        <v>111</v>
      </c>
      <c r="S81" s="1074"/>
      <c r="T81" s="969"/>
      <c r="U81" s="969"/>
      <c r="V81" s="969"/>
      <c r="W81" s="969"/>
      <c r="X81" s="969"/>
      <c r="Y81" s="969"/>
      <c r="Z81" s="969"/>
      <c r="AA81" s="969"/>
      <c r="AB81" s="969"/>
      <c r="AC81" s="1080"/>
      <c r="AD81" s="1080"/>
      <c r="AE81" s="1080"/>
      <c r="AF81" s="1080"/>
      <c r="AG81" s="1080"/>
      <c r="AH81" s="1080"/>
      <c r="AI81" s="1080"/>
      <c r="AJ81" s="892"/>
      <c r="AK81" s="892"/>
      <c r="AL81" s="892"/>
      <c r="AM81" s="892"/>
      <c r="AN81" s="892"/>
      <c r="AO81" s="892"/>
      <c r="AP81" s="892"/>
      <c r="AQ81" s="892"/>
      <c r="AR81" s="892"/>
      <c r="AS81" s="892"/>
      <c r="AT81" s="892"/>
      <c r="AU81" s="892"/>
      <c r="AV81" s="892"/>
      <c r="AW81" s="892"/>
      <c r="AX81" s="892"/>
      <c r="AY81" s="892"/>
      <c r="AZ81" s="1006"/>
      <c r="BA81" s="119"/>
    </row>
    <row r="82" spans="1:53" s="8" customFormat="1" ht="18" customHeight="1" thickBot="1" x14ac:dyDescent="0.3">
      <c r="A82" s="119"/>
      <c r="B82" s="1091" t="s">
        <v>336</v>
      </c>
      <c r="C82" s="1091"/>
      <c r="D82" s="1091"/>
      <c r="E82" s="1091"/>
      <c r="F82" s="1091"/>
      <c r="G82" s="1091"/>
      <c r="H82" s="1091"/>
      <c r="I82" s="1091"/>
      <c r="J82" s="1091"/>
      <c r="K82" s="1091"/>
      <c r="L82" s="1091"/>
      <c r="M82" s="1091"/>
      <c r="N82" s="1091"/>
      <c r="O82" s="1091"/>
      <c r="P82" s="1091"/>
      <c r="Q82" s="1092"/>
      <c r="R82" s="1082">
        <v>120</v>
      </c>
      <c r="S82" s="1083"/>
      <c r="T82" s="1166"/>
      <c r="U82" s="1166"/>
      <c r="V82" s="1166"/>
      <c r="W82" s="1166"/>
      <c r="X82" s="1166"/>
      <c r="Y82" s="1166"/>
      <c r="Z82" s="1166"/>
      <c r="AA82" s="1166"/>
      <c r="AB82" s="1166"/>
      <c r="AC82" s="1167"/>
      <c r="AD82" s="1167"/>
      <c r="AE82" s="1167"/>
      <c r="AF82" s="1167"/>
      <c r="AG82" s="1167"/>
      <c r="AH82" s="1167"/>
      <c r="AI82" s="1167"/>
      <c r="AJ82" s="1168"/>
      <c r="AK82" s="1168"/>
      <c r="AL82" s="1168"/>
      <c r="AM82" s="1168"/>
      <c r="AN82" s="1168"/>
      <c r="AO82" s="1168"/>
      <c r="AP82" s="1168"/>
      <c r="AQ82" s="1168"/>
      <c r="AR82" s="1168"/>
      <c r="AS82" s="1168"/>
      <c r="AT82" s="1168"/>
      <c r="AU82" s="1168"/>
      <c r="AV82" s="1168"/>
      <c r="AW82" s="1168"/>
      <c r="AX82" s="1168"/>
      <c r="AY82" s="1168"/>
      <c r="AZ82" s="1174"/>
      <c r="BA82" s="119"/>
    </row>
    <row r="83" spans="1:53" s="8" customFormat="1" ht="15" customHeight="1" x14ac:dyDescent="0.25">
      <c r="A83" s="119"/>
      <c r="B83" s="324"/>
      <c r="C83" s="324"/>
      <c r="D83" s="324"/>
      <c r="E83" s="324"/>
      <c r="F83" s="324"/>
      <c r="G83" s="324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182"/>
      <c r="S83" s="182"/>
      <c r="T83" s="178"/>
      <c r="U83" s="178"/>
      <c r="V83" s="178"/>
      <c r="W83" s="178"/>
      <c r="X83" s="178"/>
      <c r="Y83" s="178"/>
      <c r="Z83" s="178"/>
      <c r="AA83" s="178"/>
      <c r="AB83" s="178"/>
      <c r="AC83" s="183"/>
      <c r="AD83" s="183"/>
      <c r="AE83" s="183"/>
      <c r="AF83" s="183"/>
      <c r="AG83" s="183"/>
      <c r="AH83" s="183"/>
      <c r="AI83" s="183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119"/>
    </row>
    <row r="84" spans="1:53" s="11" customFormat="1" ht="28.5" customHeight="1" x14ac:dyDescent="0.25">
      <c r="A84" s="119"/>
      <c r="B84" s="869" t="s">
        <v>843</v>
      </c>
      <c r="C84" s="869"/>
      <c r="D84" s="869"/>
      <c r="E84" s="869"/>
      <c r="F84" s="869"/>
      <c r="G84" s="869"/>
      <c r="H84" s="869"/>
      <c r="I84" s="869"/>
      <c r="J84" s="869"/>
      <c r="K84" s="869"/>
      <c r="L84" s="869"/>
      <c r="M84" s="869"/>
      <c r="N84" s="869"/>
      <c r="O84" s="869"/>
      <c r="P84" s="869"/>
      <c r="Q84" s="869"/>
      <c r="R84" s="869"/>
      <c r="S84" s="869"/>
      <c r="T84" s="869"/>
      <c r="U84" s="869"/>
      <c r="V84" s="869"/>
      <c r="W84" s="869"/>
      <c r="X84" s="869"/>
      <c r="Y84" s="869"/>
      <c r="Z84" s="869"/>
      <c r="AA84" s="869"/>
      <c r="AB84" s="869"/>
      <c r="AC84" s="869"/>
      <c r="AD84" s="869"/>
      <c r="AE84" s="869"/>
      <c r="AF84" s="869"/>
      <c r="AG84" s="869"/>
      <c r="AH84" s="869"/>
      <c r="AI84" s="869"/>
      <c r="AJ84" s="869"/>
      <c r="AK84" s="869"/>
      <c r="AL84" s="869"/>
      <c r="AM84" s="869"/>
      <c r="AN84" s="869"/>
      <c r="AO84" s="869"/>
      <c r="AP84" s="869"/>
      <c r="AQ84" s="869"/>
      <c r="AR84" s="869"/>
      <c r="AS84" s="869"/>
      <c r="AT84" s="869"/>
      <c r="AU84" s="869"/>
      <c r="AV84" s="869"/>
      <c r="AW84" s="869"/>
      <c r="AX84" s="869"/>
      <c r="AY84" s="869"/>
      <c r="AZ84" s="869"/>
      <c r="BA84" s="119"/>
    </row>
    <row r="85" spans="1:53" s="8" customFormat="1" ht="7.5" customHeight="1" x14ac:dyDescent="0.25">
      <c r="A85" s="119"/>
      <c r="B85" s="119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</row>
    <row r="86" spans="1:53" s="8" customFormat="1" ht="9.75" customHeight="1" x14ac:dyDescent="0.25">
      <c r="A86" s="150"/>
      <c r="B86" s="867" t="s">
        <v>2</v>
      </c>
      <c r="C86" s="892"/>
      <c r="D86" s="892"/>
      <c r="E86" s="892"/>
      <c r="F86" s="892"/>
      <c r="G86" s="892"/>
      <c r="H86" s="892"/>
      <c r="I86" s="892"/>
      <c r="J86" s="892"/>
      <c r="K86" s="892"/>
      <c r="L86" s="892"/>
      <c r="M86" s="892"/>
      <c r="N86" s="892"/>
      <c r="O86" s="892"/>
      <c r="P86" s="892"/>
      <c r="Q86" s="892"/>
      <c r="R86" s="892" t="s">
        <v>3</v>
      </c>
      <c r="S86" s="892"/>
      <c r="T86" s="892" t="s">
        <v>50</v>
      </c>
      <c r="U86" s="892"/>
      <c r="V86" s="892"/>
      <c r="W86" s="892"/>
      <c r="X86" s="892"/>
      <c r="Y86" s="892"/>
      <c r="Z86" s="892"/>
      <c r="AA86" s="892"/>
      <c r="AB86" s="892"/>
      <c r="AC86" s="892" t="s">
        <v>214</v>
      </c>
      <c r="AD86" s="892"/>
      <c r="AE86" s="892"/>
      <c r="AF86" s="892"/>
      <c r="AG86" s="892"/>
      <c r="AH86" s="892"/>
      <c r="AI86" s="892"/>
      <c r="AJ86" s="892" t="s">
        <v>102</v>
      </c>
      <c r="AK86" s="892"/>
      <c r="AL86" s="892"/>
      <c r="AM86" s="892"/>
      <c r="AN86" s="892"/>
      <c r="AO86" s="892"/>
      <c r="AP86" s="892"/>
      <c r="AQ86" s="892"/>
      <c r="AR86" s="892" t="s">
        <v>233</v>
      </c>
      <c r="AS86" s="892"/>
      <c r="AT86" s="892"/>
      <c r="AU86" s="892"/>
      <c r="AV86" s="892"/>
      <c r="AW86" s="892"/>
      <c r="AX86" s="892"/>
      <c r="AY86" s="892"/>
      <c r="AZ86" s="865"/>
      <c r="BA86" s="119"/>
    </row>
    <row r="87" spans="1:53" s="8" customFormat="1" ht="9.75" customHeight="1" x14ac:dyDescent="0.25">
      <c r="A87" s="150"/>
      <c r="B87" s="867"/>
      <c r="C87" s="892"/>
      <c r="D87" s="892"/>
      <c r="E87" s="892"/>
      <c r="F87" s="892"/>
      <c r="G87" s="892"/>
      <c r="H87" s="892"/>
      <c r="I87" s="892"/>
      <c r="J87" s="892"/>
      <c r="K87" s="892"/>
      <c r="L87" s="892"/>
      <c r="M87" s="892"/>
      <c r="N87" s="892"/>
      <c r="O87" s="892"/>
      <c r="P87" s="892"/>
      <c r="Q87" s="892"/>
      <c r="R87" s="892"/>
      <c r="S87" s="892"/>
      <c r="T87" s="892"/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865"/>
      <c r="BA87" s="119"/>
    </row>
    <row r="88" spans="1:53" s="8" customFormat="1" ht="9.75" customHeight="1" x14ac:dyDescent="0.25">
      <c r="A88" s="150"/>
      <c r="B88" s="867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2"/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92"/>
      <c r="AK88" s="892"/>
      <c r="AL88" s="892"/>
      <c r="AM88" s="892"/>
      <c r="AN88" s="892"/>
      <c r="AO88" s="892"/>
      <c r="AP88" s="892"/>
      <c r="AQ88" s="892"/>
      <c r="AR88" s="892"/>
      <c r="AS88" s="892"/>
      <c r="AT88" s="892"/>
      <c r="AU88" s="892"/>
      <c r="AV88" s="892"/>
      <c r="AW88" s="892"/>
      <c r="AX88" s="892"/>
      <c r="AY88" s="892"/>
      <c r="AZ88" s="865"/>
      <c r="BA88" s="119"/>
    </row>
    <row r="89" spans="1:53" s="8" customFormat="1" ht="9.75" customHeight="1" x14ac:dyDescent="0.25">
      <c r="A89" s="150"/>
      <c r="B89" s="867"/>
      <c r="C89" s="892"/>
      <c r="D89" s="892"/>
      <c r="E89" s="892"/>
      <c r="F89" s="892"/>
      <c r="G89" s="892"/>
      <c r="H89" s="892"/>
      <c r="I89" s="892"/>
      <c r="J89" s="892"/>
      <c r="K89" s="892"/>
      <c r="L89" s="892"/>
      <c r="M89" s="892"/>
      <c r="N89" s="892"/>
      <c r="O89" s="892"/>
      <c r="P89" s="892"/>
      <c r="Q89" s="892"/>
      <c r="R89" s="892"/>
      <c r="S89" s="892"/>
      <c r="T89" s="892"/>
      <c r="U89" s="892"/>
      <c r="V89" s="892"/>
      <c r="W89" s="892"/>
      <c r="X89" s="892"/>
      <c r="Y89" s="892"/>
      <c r="Z89" s="892"/>
      <c r="AA89" s="892"/>
      <c r="AB89" s="892"/>
      <c r="AC89" s="892"/>
      <c r="AD89" s="892"/>
      <c r="AE89" s="892"/>
      <c r="AF89" s="892"/>
      <c r="AG89" s="892"/>
      <c r="AH89" s="892"/>
      <c r="AI89" s="892"/>
      <c r="AJ89" s="892"/>
      <c r="AK89" s="892"/>
      <c r="AL89" s="892"/>
      <c r="AM89" s="892"/>
      <c r="AN89" s="892"/>
      <c r="AO89" s="892"/>
      <c r="AP89" s="892"/>
      <c r="AQ89" s="892"/>
      <c r="AR89" s="892"/>
      <c r="AS89" s="892"/>
      <c r="AT89" s="892"/>
      <c r="AU89" s="892"/>
      <c r="AV89" s="892"/>
      <c r="AW89" s="892"/>
      <c r="AX89" s="892"/>
      <c r="AY89" s="892"/>
      <c r="AZ89" s="865"/>
      <c r="BA89" s="119"/>
    </row>
    <row r="90" spans="1:53" s="347" customFormat="1" ht="11.25" customHeight="1" thickBot="1" x14ac:dyDescent="0.25">
      <c r="A90" s="359"/>
      <c r="B90" s="1125">
        <v>1</v>
      </c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5">
        <v>2</v>
      </c>
      <c r="S90" s="1125"/>
      <c r="T90" s="774">
        <v>3</v>
      </c>
      <c r="U90" s="774"/>
      <c r="V90" s="774"/>
      <c r="W90" s="774"/>
      <c r="X90" s="774"/>
      <c r="Y90" s="774"/>
      <c r="Z90" s="774"/>
      <c r="AA90" s="774"/>
      <c r="AB90" s="774"/>
      <c r="AC90" s="774">
        <v>4</v>
      </c>
      <c r="AD90" s="774"/>
      <c r="AE90" s="774"/>
      <c r="AF90" s="774"/>
      <c r="AG90" s="774"/>
      <c r="AH90" s="774"/>
      <c r="AI90" s="774"/>
      <c r="AJ90" s="774">
        <v>5</v>
      </c>
      <c r="AK90" s="774"/>
      <c r="AL90" s="774"/>
      <c r="AM90" s="774"/>
      <c r="AN90" s="774"/>
      <c r="AO90" s="774"/>
      <c r="AP90" s="774"/>
      <c r="AQ90" s="774"/>
      <c r="AR90" s="1172">
        <v>6</v>
      </c>
      <c r="AS90" s="1172"/>
      <c r="AT90" s="1172"/>
      <c r="AU90" s="1172"/>
      <c r="AV90" s="1172"/>
      <c r="AW90" s="1172"/>
      <c r="AX90" s="1172"/>
      <c r="AY90" s="1172"/>
      <c r="AZ90" s="1033"/>
      <c r="BA90" s="365"/>
    </row>
    <row r="91" spans="1:53" s="8" customFormat="1" ht="39.75" customHeight="1" x14ac:dyDescent="0.25">
      <c r="A91" s="119"/>
      <c r="B91" s="1141" t="s">
        <v>41</v>
      </c>
      <c r="C91" s="1142"/>
      <c r="D91" s="1142"/>
      <c r="E91" s="1142"/>
      <c r="F91" s="1142"/>
      <c r="G91" s="1142"/>
      <c r="H91" s="1142"/>
      <c r="I91" s="1142"/>
      <c r="J91" s="1142"/>
      <c r="K91" s="1142"/>
      <c r="L91" s="1142"/>
      <c r="M91" s="1142"/>
      <c r="N91" s="1142"/>
      <c r="O91" s="1142"/>
      <c r="P91" s="1142"/>
      <c r="Q91" s="1143"/>
      <c r="R91" s="1087">
        <v>100</v>
      </c>
      <c r="S91" s="1088"/>
      <c r="T91" s="1089"/>
      <c r="U91" s="1089"/>
      <c r="V91" s="1089"/>
      <c r="W91" s="1089"/>
      <c r="X91" s="1089"/>
      <c r="Y91" s="1089"/>
      <c r="Z91" s="1089"/>
      <c r="AA91" s="1089"/>
      <c r="AB91" s="1089"/>
      <c r="AC91" s="1090"/>
      <c r="AD91" s="1090"/>
      <c r="AE91" s="1090"/>
      <c r="AF91" s="1090"/>
      <c r="AG91" s="1090"/>
      <c r="AH91" s="1090"/>
      <c r="AI91" s="1090"/>
      <c r="AJ91" s="1046"/>
      <c r="AK91" s="1046"/>
      <c r="AL91" s="1046"/>
      <c r="AM91" s="1046"/>
      <c r="AN91" s="1046"/>
      <c r="AO91" s="1046"/>
      <c r="AP91" s="1046"/>
      <c r="AQ91" s="1046"/>
      <c r="AR91" s="1046"/>
      <c r="AS91" s="1046"/>
      <c r="AT91" s="1046"/>
      <c r="AU91" s="1046"/>
      <c r="AV91" s="1046"/>
      <c r="AW91" s="1046"/>
      <c r="AX91" s="1046"/>
      <c r="AY91" s="1046"/>
      <c r="AZ91" s="1047"/>
      <c r="BA91" s="119"/>
    </row>
    <row r="92" spans="1:53" s="8" customFormat="1" ht="36.75" customHeight="1" x14ac:dyDescent="0.25">
      <c r="A92" s="119"/>
      <c r="B92" s="1136" t="s">
        <v>334</v>
      </c>
      <c r="C92" s="1137"/>
      <c r="D92" s="1137"/>
      <c r="E92" s="1137"/>
      <c r="F92" s="1137"/>
      <c r="G92" s="1137"/>
      <c r="H92" s="1137"/>
      <c r="I92" s="1137"/>
      <c r="J92" s="1137"/>
      <c r="K92" s="1137"/>
      <c r="L92" s="1137"/>
      <c r="M92" s="1137"/>
      <c r="N92" s="1137"/>
      <c r="O92" s="1137"/>
      <c r="P92" s="1137"/>
      <c r="Q92" s="1138"/>
      <c r="R92" s="1073">
        <v>110</v>
      </c>
      <c r="S92" s="1074"/>
      <c r="T92" s="969"/>
      <c r="U92" s="969"/>
      <c r="V92" s="969"/>
      <c r="W92" s="969"/>
      <c r="X92" s="969"/>
      <c r="Y92" s="969"/>
      <c r="Z92" s="969"/>
      <c r="AA92" s="969"/>
      <c r="AB92" s="969"/>
      <c r="AC92" s="1080"/>
      <c r="AD92" s="1080"/>
      <c r="AE92" s="1080"/>
      <c r="AF92" s="1080"/>
      <c r="AG92" s="1080"/>
      <c r="AH92" s="1080"/>
      <c r="AI92" s="1080"/>
      <c r="AJ92" s="892"/>
      <c r="AK92" s="892"/>
      <c r="AL92" s="892"/>
      <c r="AM92" s="892"/>
      <c r="AN92" s="892"/>
      <c r="AO92" s="892"/>
      <c r="AP92" s="892"/>
      <c r="AQ92" s="892"/>
      <c r="AR92" s="892"/>
      <c r="AS92" s="892"/>
      <c r="AT92" s="892"/>
      <c r="AU92" s="892"/>
      <c r="AV92" s="892"/>
      <c r="AW92" s="892"/>
      <c r="AX92" s="892"/>
      <c r="AY92" s="892"/>
      <c r="AZ92" s="1006"/>
      <c r="BA92" s="119"/>
    </row>
    <row r="93" spans="1:53" s="8" customFormat="1" ht="29.25" customHeight="1" x14ac:dyDescent="0.25">
      <c r="A93" s="119"/>
      <c r="B93" s="1133" t="s">
        <v>335</v>
      </c>
      <c r="C93" s="1134"/>
      <c r="D93" s="1134"/>
      <c r="E93" s="1134"/>
      <c r="F93" s="1134"/>
      <c r="G93" s="1134"/>
      <c r="H93" s="1134"/>
      <c r="I93" s="1134"/>
      <c r="J93" s="1134"/>
      <c r="K93" s="1134"/>
      <c r="L93" s="1134"/>
      <c r="M93" s="1134"/>
      <c r="N93" s="1134"/>
      <c r="O93" s="1134"/>
      <c r="P93" s="1134"/>
      <c r="Q93" s="1135"/>
      <c r="R93" s="1073">
        <v>111</v>
      </c>
      <c r="S93" s="1074"/>
      <c r="T93" s="969"/>
      <c r="U93" s="969"/>
      <c r="V93" s="969"/>
      <c r="W93" s="969"/>
      <c r="X93" s="969"/>
      <c r="Y93" s="969"/>
      <c r="Z93" s="969"/>
      <c r="AA93" s="969"/>
      <c r="AB93" s="969"/>
      <c r="AC93" s="1080"/>
      <c r="AD93" s="1080"/>
      <c r="AE93" s="1080"/>
      <c r="AF93" s="1080"/>
      <c r="AG93" s="1080"/>
      <c r="AH93" s="1080"/>
      <c r="AI93" s="1080"/>
      <c r="AJ93" s="892"/>
      <c r="AK93" s="892"/>
      <c r="AL93" s="892"/>
      <c r="AM93" s="892"/>
      <c r="AN93" s="892"/>
      <c r="AO93" s="892"/>
      <c r="AP93" s="892"/>
      <c r="AQ93" s="892"/>
      <c r="AR93" s="892"/>
      <c r="AS93" s="892"/>
      <c r="AT93" s="892"/>
      <c r="AU93" s="892"/>
      <c r="AV93" s="892"/>
      <c r="AW93" s="892"/>
      <c r="AX93" s="892"/>
      <c r="AY93" s="892"/>
      <c r="AZ93" s="1006"/>
      <c r="BA93" s="119"/>
    </row>
    <row r="94" spans="1:53" s="8" customFormat="1" ht="18" customHeight="1" thickBot="1" x14ac:dyDescent="0.3">
      <c r="A94" s="119"/>
      <c r="B94" s="1091" t="s">
        <v>336</v>
      </c>
      <c r="C94" s="1091"/>
      <c r="D94" s="1091"/>
      <c r="E94" s="1091"/>
      <c r="F94" s="1091"/>
      <c r="G94" s="1091"/>
      <c r="H94" s="1091"/>
      <c r="I94" s="1091"/>
      <c r="J94" s="1091"/>
      <c r="K94" s="1091"/>
      <c r="L94" s="1091"/>
      <c r="M94" s="1091"/>
      <c r="N94" s="1091"/>
      <c r="O94" s="1091"/>
      <c r="P94" s="1091"/>
      <c r="Q94" s="1092"/>
      <c r="R94" s="1082">
        <v>120</v>
      </c>
      <c r="S94" s="1083"/>
      <c r="T94" s="1166"/>
      <c r="U94" s="1166"/>
      <c r="V94" s="1166"/>
      <c r="W94" s="1166"/>
      <c r="X94" s="1166"/>
      <c r="Y94" s="1166"/>
      <c r="Z94" s="1166"/>
      <c r="AA94" s="1166"/>
      <c r="AB94" s="1166"/>
      <c r="AC94" s="1167"/>
      <c r="AD94" s="1167"/>
      <c r="AE94" s="1167"/>
      <c r="AF94" s="1167"/>
      <c r="AG94" s="1167"/>
      <c r="AH94" s="1167"/>
      <c r="AI94" s="1167"/>
      <c r="AJ94" s="1168"/>
      <c r="AK94" s="1168"/>
      <c r="AL94" s="1168"/>
      <c r="AM94" s="1168"/>
      <c r="AN94" s="1168"/>
      <c r="AO94" s="1168"/>
      <c r="AP94" s="1168"/>
      <c r="AQ94" s="1168"/>
      <c r="AR94" s="1168"/>
      <c r="AS94" s="1168"/>
      <c r="AT94" s="1168"/>
      <c r="AU94" s="1168"/>
      <c r="AV94" s="1168"/>
      <c r="AW94" s="1168"/>
      <c r="AX94" s="1168"/>
      <c r="AY94" s="1168"/>
      <c r="AZ94" s="1174"/>
      <c r="BA94" s="119"/>
    </row>
    <row r="95" spans="1:53" ht="7.5" customHeight="1" x14ac:dyDescent="0.25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 t="s">
        <v>20</v>
      </c>
      <c r="BA95" s="85"/>
    </row>
    <row r="96" spans="1:53" s="11" customFormat="1" ht="16.5" customHeight="1" x14ac:dyDescent="0.25">
      <c r="A96" s="119"/>
      <c r="B96" s="869" t="s">
        <v>341</v>
      </c>
      <c r="C96" s="869"/>
      <c r="D96" s="869"/>
      <c r="E96" s="869"/>
      <c r="F96" s="869"/>
      <c r="G96" s="869"/>
      <c r="H96" s="869"/>
      <c r="I96" s="869"/>
      <c r="J96" s="869"/>
      <c r="K96" s="869"/>
      <c r="L96" s="869"/>
      <c r="M96" s="869"/>
      <c r="N96" s="869"/>
      <c r="O96" s="869"/>
      <c r="P96" s="869"/>
      <c r="Q96" s="869"/>
      <c r="R96" s="869"/>
      <c r="S96" s="869"/>
      <c r="T96" s="869"/>
      <c r="U96" s="869"/>
      <c r="V96" s="869"/>
      <c r="W96" s="869"/>
      <c r="X96" s="869"/>
      <c r="Y96" s="869"/>
      <c r="Z96" s="869"/>
      <c r="AA96" s="869"/>
      <c r="AB96" s="869"/>
      <c r="AC96" s="869"/>
      <c r="AD96" s="869"/>
      <c r="AE96" s="869"/>
      <c r="AF96" s="869"/>
      <c r="AG96" s="869"/>
      <c r="AH96" s="869"/>
      <c r="AI96" s="869"/>
      <c r="AJ96" s="869"/>
      <c r="AK96" s="869"/>
      <c r="AL96" s="869"/>
      <c r="AM96" s="869"/>
      <c r="AN96" s="869"/>
      <c r="AO96" s="869"/>
      <c r="AP96" s="869"/>
      <c r="AQ96" s="869"/>
      <c r="AR96" s="869"/>
      <c r="AS96" s="869"/>
      <c r="AT96" s="869"/>
      <c r="AU96" s="869"/>
      <c r="AV96" s="869"/>
      <c r="AW96" s="869"/>
      <c r="AX96" s="869"/>
      <c r="AY96" s="869"/>
      <c r="AZ96" s="869"/>
      <c r="BA96" s="119"/>
    </row>
    <row r="97" spans="1:53" s="11" customFormat="1" ht="18" customHeight="1" x14ac:dyDescent="0.25">
      <c r="A97" s="119"/>
      <c r="B97" s="869" t="s">
        <v>621</v>
      </c>
      <c r="C97" s="869"/>
      <c r="D97" s="869"/>
      <c r="E97" s="869"/>
      <c r="F97" s="869"/>
      <c r="G97" s="869"/>
      <c r="H97" s="869"/>
      <c r="I97" s="869"/>
      <c r="J97" s="869"/>
      <c r="K97" s="869"/>
      <c r="L97" s="869"/>
      <c r="M97" s="869"/>
      <c r="N97" s="869"/>
      <c r="O97" s="869"/>
      <c r="P97" s="869"/>
      <c r="Q97" s="869"/>
      <c r="R97" s="869"/>
      <c r="S97" s="869"/>
      <c r="T97" s="869"/>
      <c r="U97" s="869"/>
      <c r="V97" s="869"/>
      <c r="W97" s="869"/>
      <c r="X97" s="869"/>
      <c r="Y97" s="869"/>
      <c r="Z97" s="869"/>
      <c r="AA97" s="869"/>
      <c r="AB97" s="869"/>
      <c r="AC97" s="869"/>
      <c r="AD97" s="869"/>
      <c r="AE97" s="869"/>
      <c r="AF97" s="869"/>
      <c r="AG97" s="869"/>
      <c r="AH97" s="869"/>
      <c r="AI97" s="869"/>
      <c r="AJ97" s="869"/>
      <c r="AK97" s="869"/>
      <c r="AL97" s="869"/>
      <c r="AM97" s="869"/>
      <c r="AN97" s="869"/>
      <c r="AO97" s="869"/>
      <c r="AP97" s="869"/>
      <c r="AQ97" s="869"/>
      <c r="AR97" s="869"/>
      <c r="AS97" s="869"/>
      <c r="AT97" s="869"/>
      <c r="AU97" s="869"/>
      <c r="AV97" s="869"/>
      <c r="AW97" s="869"/>
      <c r="AX97" s="869"/>
      <c r="AY97" s="869"/>
      <c r="AZ97" s="869"/>
      <c r="BA97" s="119"/>
    </row>
    <row r="98" spans="1:53" s="8" customFormat="1" ht="7.5" customHeight="1" x14ac:dyDescent="0.25">
      <c r="A98" s="119"/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  <c r="AT98" s="119"/>
      <c r="AU98" s="119"/>
      <c r="AV98" s="119"/>
      <c r="AW98" s="119"/>
      <c r="AX98" s="119"/>
      <c r="AY98" s="119"/>
      <c r="AZ98" s="119"/>
      <c r="BA98" s="119"/>
    </row>
    <row r="99" spans="1:53" s="8" customFormat="1" ht="9.75" customHeight="1" x14ac:dyDescent="0.25">
      <c r="A99" s="150"/>
      <c r="B99" s="867" t="s">
        <v>2</v>
      </c>
      <c r="C99" s="892"/>
      <c r="D99" s="892"/>
      <c r="E99" s="892"/>
      <c r="F99" s="892"/>
      <c r="G99" s="892"/>
      <c r="H99" s="892"/>
      <c r="I99" s="892"/>
      <c r="J99" s="892"/>
      <c r="K99" s="892"/>
      <c r="L99" s="892"/>
      <c r="M99" s="892"/>
      <c r="N99" s="892"/>
      <c r="O99" s="892"/>
      <c r="P99" s="892"/>
      <c r="Q99" s="892"/>
      <c r="R99" s="892" t="s">
        <v>3</v>
      </c>
      <c r="S99" s="892"/>
      <c r="T99" s="895" t="s">
        <v>50</v>
      </c>
      <c r="U99" s="870"/>
      <c r="V99" s="870"/>
      <c r="W99" s="870"/>
      <c r="X99" s="870"/>
      <c r="Y99" s="870"/>
      <c r="Z99" s="871"/>
      <c r="AA99" s="895" t="s">
        <v>215</v>
      </c>
      <c r="AB99" s="870"/>
      <c r="AC99" s="870"/>
      <c r="AD99" s="870"/>
      <c r="AE99" s="870"/>
      <c r="AF99" s="870"/>
      <c r="AG99" s="871"/>
      <c r="AH99" s="895" t="s">
        <v>42</v>
      </c>
      <c r="AI99" s="870"/>
      <c r="AJ99" s="870"/>
      <c r="AK99" s="870"/>
      <c r="AL99" s="870"/>
      <c r="AM99" s="871"/>
      <c r="AN99" s="895" t="s">
        <v>43</v>
      </c>
      <c r="AO99" s="870"/>
      <c r="AP99" s="870"/>
      <c r="AQ99" s="870"/>
      <c r="AR99" s="870"/>
      <c r="AS99" s="870"/>
      <c r="AT99" s="871"/>
      <c r="AU99" s="895" t="s">
        <v>234</v>
      </c>
      <c r="AV99" s="870"/>
      <c r="AW99" s="870"/>
      <c r="AX99" s="870"/>
      <c r="AY99" s="870"/>
      <c r="AZ99" s="870"/>
      <c r="BA99" s="150"/>
    </row>
    <row r="100" spans="1:53" s="8" customFormat="1" ht="9.75" customHeight="1" x14ac:dyDescent="0.25">
      <c r="A100" s="150"/>
      <c r="B100" s="867"/>
      <c r="C100" s="892"/>
      <c r="D100" s="892"/>
      <c r="E100" s="892"/>
      <c r="F100" s="892"/>
      <c r="G100" s="892"/>
      <c r="H100" s="892"/>
      <c r="I100" s="892"/>
      <c r="J100" s="892"/>
      <c r="K100" s="892"/>
      <c r="L100" s="892"/>
      <c r="M100" s="892"/>
      <c r="N100" s="892"/>
      <c r="O100" s="892"/>
      <c r="P100" s="892"/>
      <c r="Q100" s="892"/>
      <c r="R100" s="892"/>
      <c r="S100" s="892"/>
      <c r="T100" s="896"/>
      <c r="U100" s="872"/>
      <c r="V100" s="872"/>
      <c r="W100" s="872"/>
      <c r="X100" s="872"/>
      <c r="Y100" s="872"/>
      <c r="Z100" s="873"/>
      <c r="AA100" s="896"/>
      <c r="AB100" s="872"/>
      <c r="AC100" s="872"/>
      <c r="AD100" s="872"/>
      <c r="AE100" s="872"/>
      <c r="AF100" s="872"/>
      <c r="AG100" s="873"/>
      <c r="AH100" s="896"/>
      <c r="AI100" s="872"/>
      <c r="AJ100" s="872"/>
      <c r="AK100" s="872"/>
      <c r="AL100" s="872"/>
      <c r="AM100" s="873"/>
      <c r="AN100" s="896"/>
      <c r="AO100" s="872"/>
      <c r="AP100" s="872"/>
      <c r="AQ100" s="872"/>
      <c r="AR100" s="872"/>
      <c r="AS100" s="872"/>
      <c r="AT100" s="873"/>
      <c r="AU100" s="896"/>
      <c r="AV100" s="872"/>
      <c r="AW100" s="872"/>
      <c r="AX100" s="872"/>
      <c r="AY100" s="872"/>
      <c r="AZ100" s="872"/>
      <c r="BA100" s="150"/>
    </row>
    <row r="101" spans="1:53" s="8" customFormat="1" ht="9.75" customHeight="1" x14ac:dyDescent="0.25">
      <c r="A101" s="150"/>
      <c r="B101" s="867"/>
      <c r="C101" s="892"/>
      <c r="D101" s="892"/>
      <c r="E101" s="892"/>
      <c r="F101" s="892"/>
      <c r="G101" s="892"/>
      <c r="H101" s="892"/>
      <c r="I101" s="892"/>
      <c r="J101" s="892"/>
      <c r="K101" s="892"/>
      <c r="L101" s="892"/>
      <c r="M101" s="892"/>
      <c r="N101" s="892"/>
      <c r="O101" s="892"/>
      <c r="P101" s="892"/>
      <c r="Q101" s="892"/>
      <c r="R101" s="892"/>
      <c r="S101" s="892"/>
      <c r="T101" s="896"/>
      <c r="U101" s="872"/>
      <c r="V101" s="872"/>
      <c r="W101" s="872"/>
      <c r="X101" s="872"/>
      <c r="Y101" s="872"/>
      <c r="Z101" s="873"/>
      <c r="AA101" s="896"/>
      <c r="AB101" s="872"/>
      <c r="AC101" s="872"/>
      <c r="AD101" s="872"/>
      <c r="AE101" s="872"/>
      <c r="AF101" s="872"/>
      <c r="AG101" s="873"/>
      <c r="AH101" s="896"/>
      <c r="AI101" s="872"/>
      <c r="AJ101" s="872"/>
      <c r="AK101" s="872"/>
      <c r="AL101" s="872"/>
      <c r="AM101" s="873"/>
      <c r="AN101" s="896"/>
      <c r="AO101" s="872"/>
      <c r="AP101" s="872"/>
      <c r="AQ101" s="872"/>
      <c r="AR101" s="872"/>
      <c r="AS101" s="872"/>
      <c r="AT101" s="873"/>
      <c r="AU101" s="896"/>
      <c r="AV101" s="872"/>
      <c r="AW101" s="872"/>
      <c r="AX101" s="872"/>
      <c r="AY101" s="872"/>
      <c r="AZ101" s="872"/>
      <c r="BA101" s="150"/>
    </row>
    <row r="102" spans="1:53" s="8" customFormat="1" ht="9.75" customHeight="1" x14ac:dyDescent="0.25">
      <c r="A102" s="150"/>
      <c r="B102" s="867"/>
      <c r="C102" s="892"/>
      <c r="D102" s="892"/>
      <c r="E102" s="892"/>
      <c r="F102" s="892"/>
      <c r="G102" s="892"/>
      <c r="H102" s="892"/>
      <c r="I102" s="892"/>
      <c r="J102" s="892"/>
      <c r="K102" s="892"/>
      <c r="L102" s="892"/>
      <c r="M102" s="892"/>
      <c r="N102" s="892"/>
      <c r="O102" s="892"/>
      <c r="P102" s="892"/>
      <c r="Q102" s="892"/>
      <c r="R102" s="892"/>
      <c r="S102" s="892"/>
      <c r="T102" s="897"/>
      <c r="U102" s="874"/>
      <c r="V102" s="874"/>
      <c r="W102" s="874"/>
      <c r="X102" s="874"/>
      <c r="Y102" s="874"/>
      <c r="Z102" s="875"/>
      <c r="AA102" s="897"/>
      <c r="AB102" s="874"/>
      <c r="AC102" s="874"/>
      <c r="AD102" s="874"/>
      <c r="AE102" s="874"/>
      <c r="AF102" s="874"/>
      <c r="AG102" s="875"/>
      <c r="AH102" s="897"/>
      <c r="AI102" s="874"/>
      <c r="AJ102" s="874"/>
      <c r="AK102" s="874"/>
      <c r="AL102" s="874"/>
      <c r="AM102" s="875"/>
      <c r="AN102" s="897"/>
      <c r="AO102" s="874"/>
      <c r="AP102" s="874"/>
      <c r="AQ102" s="874"/>
      <c r="AR102" s="874"/>
      <c r="AS102" s="874"/>
      <c r="AT102" s="875"/>
      <c r="AU102" s="897"/>
      <c r="AV102" s="874"/>
      <c r="AW102" s="874"/>
      <c r="AX102" s="874"/>
      <c r="AY102" s="874"/>
      <c r="AZ102" s="874"/>
      <c r="BA102" s="150"/>
    </row>
    <row r="103" spans="1:53" s="347" customFormat="1" ht="11.25" customHeight="1" thickBot="1" x14ac:dyDescent="0.25">
      <c r="A103" s="359"/>
      <c r="B103" s="1125">
        <v>1</v>
      </c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5">
        <v>2</v>
      </c>
      <c r="S103" s="1125"/>
      <c r="T103" s="1033">
        <v>3</v>
      </c>
      <c r="U103" s="1140"/>
      <c r="V103" s="1140"/>
      <c r="W103" s="1140"/>
      <c r="X103" s="1140"/>
      <c r="Y103" s="1140"/>
      <c r="Z103" s="1034"/>
      <c r="AA103" s="1033">
        <v>4</v>
      </c>
      <c r="AB103" s="1140"/>
      <c r="AC103" s="1140"/>
      <c r="AD103" s="1140"/>
      <c r="AE103" s="1140"/>
      <c r="AF103" s="1140"/>
      <c r="AG103" s="1034"/>
      <c r="AH103" s="1033">
        <v>5</v>
      </c>
      <c r="AI103" s="1140"/>
      <c r="AJ103" s="1140"/>
      <c r="AK103" s="1140"/>
      <c r="AL103" s="1140"/>
      <c r="AM103" s="1034"/>
      <c r="AN103" s="1033">
        <v>6</v>
      </c>
      <c r="AO103" s="1140"/>
      <c r="AP103" s="1140"/>
      <c r="AQ103" s="1140"/>
      <c r="AR103" s="1140"/>
      <c r="AS103" s="1140"/>
      <c r="AT103" s="1034"/>
      <c r="AU103" s="1033">
        <v>7</v>
      </c>
      <c r="AV103" s="1140"/>
      <c r="AW103" s="1140"/>
      <c r="AX103" s="1140"/>
      <c r="AY103" s="1140"/>
      <c r="AZ103" s="1140"/>
      <c r="BA103" s="365"/>
    </row>
    <row r="104" spans="1:53" s="8" customFormat="1" ht="38.25" customHeight="1" x14ac:dyDescent="0.25">
      <c r="A104" s="119"/>
      <c r="B104" s="1141" t="s">
        <v>594</v>
      </c>
      <c r="C104" s="1142"/>
      <c r="D104" s="1142"/>
      <c r="E104" s="1142"/>
      <c r="F104" s="1142"/>
      <c r="G104" s="1142"/>
      <c r="H104" s="1142"/>
      <c r="I104" s="1142"/>
      <c r="J104" s="1142"/>
      <c r="K104" s="1142"/>
      <c r="L104" s="1142"/>
      <c r="M104" s="1142"/>
      <c r="N104" s="1142"/>
      <c r="O104" s="1142"/>
      <c r="P104" s="1142"/>
      <c r="Q104" s="1143"/>
      <c r="R104" s="1087">
        <v>100</v>
      </c>
      <c r="S104" s="1088"/>
      <c r="T104" s="971"/>
      <c r="U104" s="857"/>
      <c r="V104" s="857"/>
      <c r="W104" s="857"/>
      <c r="X104" s="857"/>
      <c r="Y104" s="857"/>
      <c r="Z104" s="972"/>
      <c r="AA104" s="971"/>
      <c r="AB104" s="857"/>
      <c r="AC104" s="857"/>
      <c r="AD104" s="857"/>
      <c r="AE104" s="857"/>
      <c r="AF104" s="857"/>
      <c r="AG104" s="972"/>
      <c r="AH104" s="995"/>
      <c r="AI104" s="996"/>
      <c r="AJ104" s="996"/>
      <c r="AK104" s="996"/>
      <c r="AL104" s="996"/>
      <c r="AM104" s="997"/>
      <c r="AN104" s="858"/>
      <c r="AO104" s="859"/>
      <c r="AP104" s="859"/>
      <c r="AQ104" s="859"/>
      <c r="AR104" s="859"/>
      <c r="AS104" s="859"/>
      <c r="AT104" s="860"/>
      <c r="AU104" s="858"/>
      <c r="AV104" s="859"/>
      <c r="AW104" s="859"/>
      <c r="AX104" s="859"/>
      <c r="AY104" s="859"/>
      <c r="AZ104" s="861"/>
      <c r="BA104" s="119"/>
    </row>
    <row r="105" spans="1:53" s="8" customFormat="1" ht="40.5" customHeight="1" x14ac:dyDescent="0.25">
      <c r="A105" s="119"/>
      <c r="B105" s="1136" t="s">
        <v>334</v>
      </c>
      <c r="C105" s="1137"/>
      <c r="D105" s="1137"/>
      <c r="E105" s="1137"/>
      <c r="F105" s="1137"/>
      <c r="G105" s="1137"/>
      <c r="H105" s="1137"/>
      <c r="I105" s="1137"/>
      <c r="J105" s="1137"/>
      <c r="K105" s="1137"/>
      <c r="L105" s="1137"/>
      <c r="M105" s="1137"/>
      <c r="N105" s="1137"/>
      <c r="O105" s="1137"/>
      <c r="P105" s="1137"/>
      <c r="Q105" s="1138"/>
      <c r="R105" s="1073">
        <v>110</v>
      </c>
      <c r="S105" s="1074"/>
      <c r="T105" s="970"/>
      <c r="U105" s="1139"/>
      <c r="V105" s="1139"/>
      <c r="W105" s="1139"/>
      <c r="X105" s="1139"/>
      <c r="Y105" s="1139"/>
      <c r="Z105" s="968"/>
      <c r="AA105" s="970"/>
      <c r="AB105" s="1139"/>
      <c r="AC105" s="1139"/>
      <c r="AD105" s="1139"/>
      <c r="AE105" s="1139"/>
      <c r="AF105" s="1139"/>
      <c r="AG105" s="968"/>
      <c r="AH105" s="999"/>
      <c r="AI105" s="1000"/>
      <c r="AJ105" s="1000"/>
      <c r="AK105" s="1000"/>
      <c r="AL105" s="1000"/>
      <c r="AM105" s="1001"/>
      <c r="AN105" s="865"/>
      <c r="AO105" s="866"/>
      <c r="AP105" s="866"/>
      <c r="AQ105" s="866"/>
      <c r="AR105" s="866"/>
      <c r="AS105" s="866"/>
      <c r="AT105" s="867"/>
      <c r="AU105" s="865"/>
      <c r="AV105" s="866"/>
      <c r="AW105" s="866"/>
      <c r="AX105" s="866"/>
      <c r="AY105" s="866"/>
      <c r="AZ105" s="868"/>
      <c r="BA105" s="119"/>
    </row>
    <row r="106" spans="1:53" s="8" customFormat="1" ht="27.75" customHeight="1" x14ac:dyDescent="0.25">
      <c r="A106" s="119"/>
      <c r="B106" s="1133" t="s">
        <v>335</v>
      </c>
      <c r="C106" s="1134"/>
      <c r="D106" s="1134"/>
      <c r="E106" s="1134"/>
      <c r="F106" s="1134"/>
      <c r="G106" s="1134"/>
      <c r="H106" s="1134"/>
      <c r="I106" s="1134"/>
      <c r="J106" s="1134"/>
      <c r="K106" s="1134"/>
      <c r="L106" s="1134"/>
      <c r="M106" s="1134"/>
      <c r="N106" s="1134"/>
      <c r="O106" s="1134"/>
      <c r="P106" s="1134"/>
      <c r="Q106" s="1135"/>
      <c r="R106" s="1073">
        <v>111</v>
      </c>
      <c r="S106" s="1074"/>
      <c r="T106" s="308"/>
      <c r="U106" s="306"/>
      <c r="V106" s="306"/>
      <c r="W106" s="306"/>
      <c r="X106" s="306"/>
      <c r="Y106" s="306"/>
      <c r="Z106" s="307"/>
      <c r="AA106" s="308"/>
      <c r="AB106" s="306"/>
      <c r="AC106" s="306"/>
      <c r="AD106" s="306"/>
      <c r="AE106" s="306"/>
      <c r="AF106" s="306"/>
      <c r="AG106" s="307"/>
      <c r="AH106" s="299"/>
      <c r="AI106" s="300"/>
      <c r="AJ106" s="300"/>
      <c r="AK106" s="300"/>
      <c r="AL106" s="300"/>
      <c r="AM106" s="325"/>
      <c r="AN106" s="291"/>
      <c r="AO106" s="288"/>
      <c r="AP106" s="288"/>
      <c r="AQ106" s="288"/>
      <c r="AR106" s="288"/>
      <c r="AS106" s="288"/>
      <c r="AT106" s="289"/>
      <c r="AU106" s="291"/>
      <c r="AV106" s="288"/>
      <c r="AW106" s="288"/>
      <c r="AX106" s="288"/>
      <c r="AY106" s="288"/>
      <c r="AZ106" s="302"/>
      <c r="BA106" s="119"/>
    </row>
    <row r="107" spans="1:53" s="8" customFormat="1" ht="18" customHeight="1" thickBot="1" x14ac:dyDescent="0.3">
      <c r="A107" s="119"/>
      <c r="B107" s="1091" t="s">
        <v>336</v>
      </c>
      <c r="C107" s="1091"/>
      <c r="D107" s="1091"/>
      <c r="E107" s="1091"/>
      <c r="F107" s="1091"/>
      <c r="G107" s="1091"/>
      <c r="H107" s="1091"/>
      <c r="I107" s="1091"/>
      <c r="J107" s="1091"/>
      <c r="K107" s="1091"/>
      <c r="L107" s="1091"/>
      <c r="M107" s="1091"/>
      <c r="N107" s="1091"/>
      <c r="O107" s="1091"/>
      <c r="P107" s="1091"/>
      <c r="Q107" s="1092"/>
      <c r="R107" s="1082">
        <v>120</v>
      </c>
      <c r="S107" s="1083"/>
      <c r="T107" s="1175"/>
      <c r="U107" s="975"/>
      <c r="V107" s="975"/>
      <c r="W107" s="975"/>
      <c r="X107" s="975"/>
      <c r="Y107" s="975"/>
      <c r="Z107" s="1176"/>
      <c r="AA107" s="1175"/>
      <c r="AB107" s="975"/>
      <c r="AC107" s="975"/>
      <c r="AD107" s="975"/>
      <c r="AE107" s="975"/>
      <c r="AF107" s="975"/>
      <c r="AG107" s="1176"/>
      <c r="AH107" s="1177"/>
      <c r="AI107" s="1032"/>
      <c r="AJ107" s="1032"/>
      <c r="AK107" s="1032"/>
      <c r="AL107" s="1032"/>
      <c r="AM107" s="914"/>
      <c r="AN107" s="850"/>
      <c r="AO107" s="851"/>
      <c r="AP107" s="851"/>
      <c r="AQ107" s="851"/>
      <c r="AR107" s="851"/>
      <c r="AS107" s="851"/>
      <c r="AT107" s="852"/>
      <c r="AU107" s="850"/>
      <c r="AV107" s="851"/>
      <c r="AW107" s="851"/>
      <c r="AX107" s="851"/>
      <c r="AY107" s="851"/>
      <c r="AZ107" s="853"/>
      <c r="BA107" s="119"/>
    </row>
    <row r="108" spans="1:53" ht="10.5" customHeight="1" x14ac:dyDescent="0.25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5"/>
      <c r="AC108" s="85"/>
      <c r="AD108" s="85"/>
      <c r="AE108" s="85"/>
      <c r="AF108" s="85"/>
      <c r="AG108" s="85"/>
      <c r="AH108" s="85"/>
      <c r="AI108" s="85"/>
      <c r="AJ108" s="85"/>
      <c r="AK108" s="85"/>
      <c r="AL108" s="85"/>
      <c r="AM108" s="85"/>
      <c r="AN108" s="85"/>
      <c r="AO108" s="85"/>
      <c r="AP108" s="85"/>
      <c r="AQ108" s="85"/>
      <c r="AR108" s="85"/>
      <c r="AS108" s="85"/>
      <c r="AT108" s="85"/>
      <c r="AU108" s="85"/>
      <c r="AV108" s="85"/>
      <c r="AW108" s="85"/>
      <c r="AX108" s="85"/>
      <c r="AY108" s="85"/>
      <c r="AZ108" s="85"/>
      <c r="BA108" s="85"/>
    </row>
    <row r="109" spans="1:53" s="11" customFormat="1" ht="24.75" customHeight="1" x14ac:dyDescent="0.25">
      <c r="A109" s="119"/>
      <c r="B109" s="869" t="s">
        <v>844</v>
      </c>
      <c r="C109" s="869"/>
      <c r="D109" s="869"/>
      <c r="E109" s="869"/>
      <c r="F109" s="869"/>
      <c r="G109" s="869"/>
      <c r="H109" s="869"/>
      <c r="I109" s="869"/>
      <c r="J109" s="869"/>
      <c r="K109" s="869"/>
      <c r="L109" s="869"/>
      <c r="M109" s="869"/>
      <c r="N109" s="869"/>
      <c r="O109" s="869"/>
      <c r="P109" s="869"/>
      <c r="Q109" s="869"/>
      <c r="R109" s="869"/>
      <c r="S109" s="869"/>
      <c r="T109" s="869"/>
      <c r="U109" s="869"/>
      <c r="V109" s="869"/>
      <c r="W109" s="869"/>
      <c r="X109" s="869"/>
      <c r="Y109" s="869"/>
      <c r="Z109" s="869"/>
      <c r="AA109" s="869"/>
      <c r="AB109" s="869"/>
      <c r="AC109" s="869"/>
      <c r="AD109" s="869"/>
      <c r="AE109" s="869"/>
      <c r="AF109" s="869"/>
      <c r="AG109" s="869"/>
      <c r="AH109" s="869"/>
      <c r="AI109" s="869"/>
      <c r="AJ109" s="869"/>
      <c r="AK109" s="869"/>
      <c r="AL109" s="869"/>
      <c r="AM109" s="869"/>
      <c r="AN109" s="869"/>
      <c r="AO109" s="869"/>
      <c r="AP109" s="869"/>
      <c r="AQ109" s="869"/>
      <c r="AR109" s="869"/>
      <c r="AS109" s="869"/>
      <c r="AT109" s="869"/>
      <c r="AU109" s="869"/>
      <c r="AV109" s="869"/>
      <c r="AW109" s="869"/>
      <c r="AX109" s="869"/>
      <c r="AY109" s="869"/>
      <c r="AZ109" s="869"/>
      <c r="BA109" s="119"/>
    </row>
    <row r="110" spans="1:53" s="8" customFormat="1" ht="7.5" customHeight="1" x14ac:dyDescent="0.25">
      <c r="A110" s="119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19"/>
      <c r="AI110" s="119"/>
      <c r="AJ110" s="119"/>
      <c r="AK110" s="119"/>
      <c r="AL110" s="119"/>
      <c r="AM110" s="119"/>
      <c r="AN110" s="119"/>
      <c r="AO110" s="119"/>
      <c r="AP110" s="119"/>
      <c r="AQ110" s="119"/>
      <c r="AR110" s="119"/>
      <c r="AS110" s="119"/>
      <c r="AT110" s="119"/>
      <c r="AU110" s="119"/>
      <c r="AV110" s="119"/>
      <c r="AW110" s="119"/>
      <c r="AX110" s="119"/>
      <c r="AY110" s="119"/>
      <c r="AZ110" s="119"/>
      <c r="BA110" s="119"/>
    </row>
    <row r="111" spans="1:53" s="8" customFormat="1" ht="9.75" customHeight="1" x14ac:dyDescent="0.25">
      <c r="A111" s="150"/>
      <c r="B111" s="867" t="s">
        <v>2</v>
      </c>
      <c r="C111" s="892"/>
      <c r="D111" s="892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 t="s">
        <v>3</v>
      </c>
      <c r="S111" s="892"/>
      <c r="T111" s="895" t="s">
        <v>50</v>
      </c>
      <c r="U111" s="870"/>
      <c r="V111" s="870"/>
      <c r="W111" s="870"/>
      <c r="X111" s="870"/>
      <c r="Y111" s="870"/>
      <c r="Z111" s="871"/>
      <c r="AA111" s="892" t="s">
        <v>215</v>
      </c>
      <c r="AB111" s="892"/>
      <c r="AC111" s="892"/>
      <c r="AD111" s="892"/>
      <c r="AE111" s="892"/>
      <c r="AF111" s="892"/>
      <c r="AG111" s="892"/>
      <c r="AH111" s="895" t="s">
        <v>42</v>
      </c>
      <c r="AI111" s="870"/>
      <c r="AJ111" s="870"/>
      <c r="AK111" s="870"/>
      <c r="AL111" s="870"/>
      <c r="AM111" s="871"/>
      <c r="AN111" s="895" t="s">
        <v>43</v>
      </c>
      <c r="AO111" s="870"/>
      <c r="AP111" s="870"/>
      <c r="AQ111" s="870"/>
      <c r="AR111" s="870"/>
      <c r="AS111" s="870"/>
      <c r="AT111" s="871"/>
      <c r="AU111" s="895" t="s">
        <v>235</v>
      </c>
      <c r="AV111" s="870"/>
      <c r="AW111" s="870"/>
      <c r="AX111" s="870"/>
      <c r="AY111" s="870"/>
      <c r="AZ111" s="870"/>
      <c r="BA111" s="150"/>
    </row>
    <row r="112" spans="1:53" s="8" customFormat="1" ht="9.75" customHeight="1" x14ac:dyDescent="0.25">
      <c r="A112" s="150"/>
      <c r="B112" s="867"/>
      <c r="C112" s="892"/>
      <c r="D112" s="892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6"/>
      <c r="U112" s="872"/>
      <c r="V112" s="872"/>
      <c r="W112" s="872"/>
      <c r="X112" s="872"/>
      <c r="Y112" s="872"/>
      <c r="Z112" s="873"/>
      <c r="AA112" s="892"/>
      <c r="AB112" s="892"/>
      <c r="AC112" s="892"/>
      <c r="AD112" s="892"/>
      <c r="AE112" s="892"/>
      <c r="AF112" s="892"/>
      <c r="AG112" s="892"/>
      <c r="AH112" s="896"/>
      <c r="AI112" s="872"/>
      <c r="AJ112" s="872"/>
      <c r="AK112" s="872"/>
      <c r="AL112" s="872"/>
      <c r="AM112" s="873"/>
      <c r="AN112" s="896"/>
      <c r="AO112" s="872"/>
      <c r="AP112" s="872"/>
      <c r="AQ112" s="872"/>
      <c r="AR112" s="872"/>
      <c r="AS112" s="872"/>
      <c r="AT112" s="873"/>
      <c r="AU112" s="896"/>
      <c r="AV112" s="872"/>
      <c r="AW112" s="872"/>
      <c r="AX112" s="872"/>
      <c r="AY112" s="872"/>
      <c r="AZ112" s="872"/>
      <c r="BA112" s="150"/>
    </row>
    <row r="113" spans="1:53" s="8" customFormat="1" ht="9.75" customHeight="1" x14ac:dyDescent="0.25">
      <c r="A113" s="150"/>
      <c r="B113" s="867"/>
      <c r="C113" s="892"/>
      <c r="D113" s="892"/>
      <c r="E113" s="892"/>
      <c r="F113" s="892"/>
      <c r="G113" s="892"/>
      <c r="H113" s="892"/>
      <c r="I113" s="892"/>
      <c r="J113" s="892"/>
      <c r="K113" s="892"/>
      <c r="L113" s="892"/>
      <c r="M113" s="892"/>
      <c r="N113" s="892"/>
      <c r="O113" s="892"/>
      <c r="P113" s="892"/>
      <c r="Q113" s="892"/>
      <c r="R113" s="892"/>
      <c r="S113" s="892"/>
      <c r="T113" s="896"/>
      <c r="U113" s="872"/>
      <c r="V113" s="872"/>
      <c r="W113" s="872"/>
      <c r="X113" s="872"/>
      <c r="Y113" s="872"/>
      <c r="Z113" s="873"/>
      <c r="AA113" s="892"/>
      <c r="AB113" s="892"/>
      <c r="AC113" s="892"/>
      <c r="AD113" s="892"/>
      <c r="AE113" s="892"/>
      <c r="AF113" s="892"/>
      <c r="AG113" s="892"/>
      <c r="AH113" s="896"/>
      <c r="AI113" s="872"/>
      <c r="AJ113" s="872"/>
      <c r="AK113" s="872"/>
      <c r="AL113" s="872"/>
      <c r="AM113" s="873"/>
      <c r="AN113" s="896"/>
      <c r="AO113" s="872"/>
      <c r="AP113" s="872"/>
      <c r="AQ113" s="872"/>
      <c r="AR113" s="872"/>
      <c r="AS113" s="872"/>
      <c r="AT113" s="873"/>
      <c r="AU113" s="896"/>
      <c r="AV113" s="872"/>
      <c r="AW113" s="872"/>
      <c r="AX113" s="872"/>
      <c r="AY113" s="872"/>
      <c r="AZ113" s="872"/>
      <c r="BA113" s="150"/>
    </row>
    <row r="114" spans="1:53" s="8" customFormat="1" ht="9.75" customHeight="1" x14ac:dyDescent="0.25">
      <c r="A114" s="150"/>
      <c r="B114" s="867"/>
      <c r="C114" s="892"/>
      <c r="D114" s="892"/>
      <c r="E114" s="892"/>
      <c r="F114" s="892"/>
      <c r="G114" s="892"/>
      <c r="H114" s="892"/>
      <c r="I114" s="892"/>
      <c r="J114" s="892"/>
      <c r="K114" s="892"/>
      <c r="L114" s="892"/>
      <c r="M114" s="892"/>
      <c r="N114" s="892"/>
      <c r="O114" s="892"/>
      <c r="P114" s="892"/>
      <c r="Q114" s="892"/>
      <c r="R114" s="892"/>
      <c r="S114" s="892"/>
      <c r="T114" s="897"/>
      <c r="U114" s="874"/>
      <c r="V114" s="874"/>
      <c r="W114" s="874"/>
      <c r="X114" s="874"/>
      <c r="Y114" s="874"/>
      <c r="Z114" s="875"/>
      <c r="AA114" s="892"/>
      <c r="AB114" s="892"/>
      <c r="AC114" s="892"/>
      <c r="AD114" s="892"/>
      <c r="AE114" s="892"/>
      <c r="AF114" s="892"/>
      <c r="AG114" s="892"/>
      <c r="AH114" s="897"/>
      <c r="AI114" s="874"/>
      <c r="AJ114" s="874"/>
      <c r="AK114" s="874"/>
      <c r="AL114" s="874"/>
      <c r="AM114" s="875"/>
      <c r="AN114" s="897"/>
      <c r="AO114" s="874"/>
      <c r="AP114" s="874"/>
      <c r="AQ114" s="874"/>
      <c r="AR114" s="874"/>
      <c r="AS114" s="874"/>
      <c r="AT114" s="875"/>
      <c r="AU114" s="897"/>
      <c r="AV114" s="874"/>
      <c r="AW114" s="874"/>
      <c r="AX114" s="874"/>
      <c r="AY114" s="874"/>
      <c r="AZ114" s="874"/>
      <c r="BA114" s="150"/>
    </row>
    <row r="115" spans="1:53" s="347" customFormat="1" ht="11.25" customHeight="1" thickBot="1" x14ac:dyDescent="0.25">
      <c r="A115" s="359"/>
      <c r="B115" s="1125">
        <v>1</v>
      </c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5">
        <v>2</v>
      </c>
      <c r="S115" s="1125"/>
      <c r="T115" s="1033">
        <v>3</v>
      </c>
      <c r="U115" s="1140"/>
      <c r="V115" s="1140"/>
      <c r="W115" s="1140"/>
      <c r="X115" s="1140"/>
      <c r="Y115" s="1140"/>
      <c r="Z115" s="1034"/>
      <c r="AA115" s="1033">
        <v>4</v>
      </c>
      <c r="AB115" s="1140"/>
      <c r="AC115" s="1140"/>
      <c r="AD115" s="1140"/>
      <c r="AE115" s="1140"/>
      <c r="AF115" s="1140"/>
      <c r="AG115" s="1034"/>
      <c r="AH115" s="1033">
        <v>5</v>
      </c>
      <c r="AI115" s="1140"/>
      <c r="AJ115" s="1140"/>
      <c r="AK115" s="1140"/>
      <c r="AL115" s="1140"/>
      <c r="AM115" s="1034"/>
      <c r="AN115" s="1033">
        <v>6</v>
      </c>
      <c r="AO115" s="1140"/>
      <c r="AP115" s="1140"/>
      <c r="AQ115" s="1140"/>
      <c r="AR115" s="1140"/>
      <c r="AS115" s="1140"/>
      <c r="AT115" s="1034"/>
      <c r="AU115" s="1033">
        <v>7</v>
      </c>
      <c r="AV115" s="1140"/>
      <c r="AW115" s="1140"/>
      <c r="AX115" s="1140"/>
      <c r="AY115" s="1140"/>
      <c r="AZ115" s="1140"/>
      <c r="BA115" s="365"/>
    </row>
    <row r="116" spans="1:53" s="8" customFormat="1" ht="38.25" customHeight="1" x14ac:dyDescent="0.25">
      <c r="A116" s="119"/>
      <c r="B116" s="1141" t="s">
        <v>393</v>
      </c>
      <c r="C116" s="1142"/>
      <c r="D116" s="1142"/>
      <c r="E116" s="1142"/>
      <c r="F116" s="1142"/>
      <c r="G116" s="1142"/>
      <c r="H116" s="1142"/>
      <c r="I116" s="1142"/>
      <c r="J116" s="1142"/>
      <c r="K116" s="1142"/>
      <c r="L116" s="1142"/>
      <c r="M116" s="1142"/>
      <c r="N116" s="1142"/>
      <c r="O116" s="1142"/>
      <c r="P116" s="1142"/>
      <c r="Q116" s="1143"/>
      <c r="R116" s="1087">
        <v>100</v>
      </c>
      <c r="S116" s="1088"/>
      <c r="T116" s="971"/>
      <c r="U116" s="857"/>
      <c r="V116" s="857"/>
      <c r="W116" s="857"/>
      <c r="X116" s="857"/>
      <c r="Y116" s="857"/>
      <c r="Z116" s="972"/>
      <c r="AA116" s="971"/>
      <c r="AB116" s="857"/>
      <c r="AC116" s="857"/>
      <c r="AD116" s="857"/>
      <c r="AE116" s="857"/>
      <c r="AF116" s="857"/>
      <c r="AG116" s="972"/>
      <c r="AH116" s="995"/>
      <c r="AI116" s="996"/>
      <c r="AJ116" s="996"/>
      <c r="AK116" s="996"/>
      <c r="AL116" s="996"/>
      <c r="AM116" s="997"/>
      <c r="AN116" s="858"/>
      <c r="AO116" s="859"/>
      <c r="AP116" s="859"/>
      <c r="AQ116" s="859"/>
      <c r="AR116" s="859"/>
      <c r="AS116" s="859"/>
      <c r="AT116" s="860"/>
      <c r="AU116" s="858"/>
      <c r="AV116" s="859"/>
      <c r="AW116" s="859"/>
      <c r="AX116" s="859"/>
      <c r="AY116" s="859"/>
      <c r="AZ116" s="861"/>
      <c r="BA116" s="119"/>
    </row>
    <row r="117" spans="1:53" s="8" customFormat="1" ht="42" customHeight="1" x14ac:dyDescent="0.25">
      <c r="A117" s="119"/>
      <c r="B117" s="1136" t="s">
        <v>334</v>
      </c>
      <c r="C117" s="1137"/>
      <c r="D117" s="1137"/>
      <c r="E117" s="1137"/>
      <c r="F117" s="1137"/>
      <c r="G117" s="1137"/>
      <c r="H117" s="1137"/>
      <c r="I117" s="1137"/>
      <c r="J117" s="1137"/>
      <c r="K117" s="1137"/>
      <c r="L117" s="1137"/>
      <c r="M117" s="1137"/>
      <c r="N117" s="1137"/>
      <c r="O117" s="1137"/>
      <c r="P117" s="1137"/>
      <c r="Q117" s="1138"/>
      <c r="R117" s="1073">
        <v>110</v>
      </c>
      <c r="S117" s="1074"/>
      <c r="T117" s="970"/>
      <c r="U117" s="1139"/>
      <c r="V117" s="1139"/>
      <c r="W117" s="1139"/>
      <c r="X117" s="1139"/>
      <c r="Y117" s="1139"/>
      <c r="Z117" s="968"/>
      <c r="AA117" s="970"/>
      <c r="AB117" s="1139"/>
      <c r="AC117" s="1139"/>
      <c r="AD117" s="1139"/>
      <c r="AE117" s="1139"/>
      <c r="AF117" s="1139"/>
      <c r="AG117" s="968"/>
      <c r="AH117" s="999"/>
      <c r="AI117" s="1000"/>
      <c r="AJ117" s="1000"/>
      <c r="AK117" s="1000"/>
      <c r="AL117" s="1000"/>
      <c r="AM117" s="1001"/>
      <c r="AN117" s="865"/>
      <c r="AO117" s="866"/>
      <c r="AP117" s="866"/>
      <c r="AQ117" s="866"/>
      <c r="AR117" s="866"/>
      <c r="AS117" s="866"/>
      <c r="AT117" s="867"/>
      <c r="AU117" s="865"/>
      <c r="AV117" s="866"/>
      <c r="AW117" s="866"/>
      <c r="AX117" s="866"/>
      <c r="AY117" s="866"/>
      <c r="AZ117" s="868"/>
      <c r="BA117" s="119"/>
    </row>
    <row r="118" spans="1:53" s="8" customFormat="1" ht="32.1" customHeight="1" x14ac:dyDescent="0.25">
      <c r="A118" s="119"/>
      <c r="B118" s="1133" t="s">
        <v>335</v>
      </c>
      <c r="C118" s="1134"/>
      <c r="D118" s="1134"/>
      <c r="E118" s="1134"/>
      <c r="F118" s="1134"/>
      <c r="G118" s="1134"/>
      <c r="H118" s="1134"/>
      <c r="I118" s="1134"/>
      <c r="J118" s="1134"/>
      <c r="K118" s="1134"/>
      <c r="L118" s="1134"/>
      <c r="M118" s="1134"/>
      <c r="N118" s="1134"/>
      <c r="O118" s="1134"/>
      <c r="P118" s="1134"/>
      <c r="Q118" s="1135"/>
      <c r="R118" s="1073">
        <v>111</v>
      </c>
      <c r="S118" s="1074"/>
      <c r="T118" s="308"/>
      <c r="U118" s="306"/>
      <c r="V118" s="306"/>
      <c r="W118" s="306"/>
      <c r="X118" s="306"/>
      <c r="Y118" s="306"/>
      <c r="Z118" s="307"/>
      <c r="AA118" s="308"/>
      <c r="AB118" s="306"/>
      <c r="AC118" s="306"/>
      <c r="AD118" s="306"/>
      <c r="AE118" s="306"/>
      <c r="AF118" s="306"/>
      <c r="AG118" s="307"/>
      <c r="AH118" s="299"/>
      <c r="AI118" s="300"/>
      <c r="AJ118" s="300"/>
      <c r="AK118" s="300"/>
      <c r="AL118" s="300"/>
      <c r="AM118" s="325"/>
      <c r="AN118" s="291"/>
      <c r="AO118" s="288"/>
      <c r="AP118" s="288"/>
      <c r="AQ118" s="288"/>
      <c r="AR118" s="288"/>
      <c r="AS118" s="288"/>
      <c r="AT118" s="289"/>
      <c r="AU118" s="291"/>
      <c r="AV118" s="288"/>
      <c r="AW118" s="288"/>
      <c r="AX118" s="288"/>
      <c r="AY118" s="288"/>
      <c r="AZ118" s="302"/>
      <c r="BA118" s="119"/>
    </row>
    <row r="119" spans="1:53" s="8" customFormat="1" ht="18" customHeight="1" thickBot="1" x14ac:dyDescent="0.3">
      <c r="A119" s="119"/>
      <c r="B119" s="1091" t="s">
        <v>336</v>
      </c>
      <c r="C119" s="1091"/>
      <c r="D119" s="1091"/>
      <c r="E119" s="1091"/>
      <c r="F119" s="1091"/>
      <c r="G119" s="1091"/>
      <c r="H119" s="1091"/>
      <c r="I119" s="1091"/>
      <c r="J119" s="1091"/>
      <c r="K119" s="1091"/>
      <c r="L119" s="1091"/>
      <c r="M119" s="1091"/>
      <c r="N119" s="1091"/>
      <c r="O119" s="1091"/>
      <c r="P119" s="1091"/>
      <c r="Q119" s="1092"/>
      <c r="R119" s="1082">
        <v>120</v>
      </c>
      <c r="S119" s="1083"/>
      <c r="T119" s="1175"/>
      <c r="U119" s="975"/>
      <c r="V119" s="975"/>
      <c r="W119" s="975"/>
      <c r="X119" s="975"/>
      <c r="Y119" s="975"/>
      <c r="Z119" s="1176"/>
      <c r="AA119" s="1175"/>
      <c r="AB119" s="975"/>
      <c r="AC119" s="975"/>
      <c r="AD119" s="975"/>
      <c r="AE119" s="975"/>
      <c r="AF119" s="975"/>
      <c r="AG119" s="1176"/>
      <c r="AH119" s="1177"/>
      <c r="AI119" s="1032"/>
      <c r="AJ119" s="1032"/>
      <c r="AK119" s="1032"/>
      <c r="AL119" s="1032"/>
      <c r="AM119" s="914"/>
      <c r="AN119" s="850"/>
      <c r="AO119" s="851"/>
      <c r="AP119" s="851"/>
      <c r="AQ119" s="851"/>
      <c r="AR119" s="851"/>
      <c r="AS119" s="851"/>
      <c r="AT119" s="852"/>
      <c r="AU119" s="850"/>
      <c r="AV119" s="851"/>
      <c r="AW119" s="851"/>
      <c r="AX119" s="851"/>
      <c r="AY119" s="851"/>
      <c r="AZ119" s="853"/>
      <c r="BA119" s="119"/>
    </row>
    <row r="120" spans="1:53" x14ac:dyDescent="0.25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85"/>
      <c r="AQ120" s="85"/>
      <c r="AR120" s="85"/>
      <c r="AS120" s="85"/>
      <c r="AT120" s="85"/>
      <c r="AU120" s="85"/>
      <c r="AV120" s="85"/>
      <c r="AW120" s="85"/>
      <c r="AX120" s="85"/>
      <c r="AY120" s="85"/>
      <c r="AZ120" s="85"/>
      <c r="BA120" s="85"/>
    </row>
    <row r="121" spans="1:53" s="11" customFormat="1" ht="27.75" customHeight="1" x14ac:dyDescent="0.25">
      <c r="A121" s="119"/>
      <c r="B121" s="869" t="s">
        <v>845</v>
      </c>
      <c r="C121" s="869"/>
      <c r="D121" s="869"/>
      <c r="E121" s="869"/>
      <c r="F121" s="869"/>
      <c r="G121" s="869"/>
      <c r="H121" s="869"/>
      <c r="I121" s="869"/>
      <c r="J121" s="869"/>
      <c r="K121" s="869"/>
      <c r="L121" s="869"/>
      <c r="M121" s="869"/>
      <c r="N121" s="869"/>
      <c r="O121" s="869"/>
      <c r="P121" s="869"/>
      <c r="Q121" s="869"/>
      <c r="R121" s="869"/>
      <c r="S121" s="869"/>
      <c r="T121" s="869"/>
      <c r="U121" s="869"/>
      <c r="V121" s="869"/>
      <c r="W121" s="869"/>
      <c r="X121" s="869"/>
      <c r="Y121" s="869"/>
      <c r="Z121" s="869"/>
      <c r="AA121" s="869"/>
      <c r="AB121" s="869"/>
      <c r="AC121" s="869"/>
      <c r="AD121" s="869"/>
      <c r="AE121" s="869"/>
      <c r="AF121" s="869"/>
      <c r="AG121" s="869"/>
      <c r="AH121" s="869"/>
      <c r="AI121" s="869"/>
      <c r="AJ121" s="869"/>
      <c r="AK121" s="869"/>
      <c r="AL121" s="869"/>
      <c r="AM121" s="869"/>
      <c r="AN121" s="869"/>
      <c r="AO121" s="869"/>
      <c r="AP121" s="869"/>
      <c r="AQ121" s="869"/>
      <c r="AR121" s="869"/>
      <c r="AS121" s="869"/>
      <c r="AT121" s="869"/>
      <c r="AU121" s="869"/>
      <c r="AV121" s="869"/>
      <c r="AW121" s="869"/>
      <c r="AX121" s="869"/>
      <c r="AY121" s="869"/>
      <c r="AZ121" s="869"/>
      <c r="BA121" s="119"/>
    </row>
    <row r="122" spans="1:53" s="8" customFormat="1" ht="7.5" customHeight="1" x14ac:dyDescent="0.25">
      <c r="A122" s="119"/>
      <c r="B122" s="119"/>
      <c r="C122" s="119"/>
      <c r="D122" s="119"/>
      <c r="E122" s="119"/>
      <c r="F122" s="119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19"/>
      <c r="AI122" s="119"/>
      <c r="AJ122" s="119"/>
      <c r="AK122" s="119"/>
      <c r="AL122" s="119"/>
      <c r="AM122" s="119"/>
      <c r="AN122" s="119"/>
      <c r="AO122" s="119"/>
      <c r="AP122" s="119"/>
      <c r="AQ122" s="119"/>
      <c r="AR122" s="119"/>
      <c r="AS122" s="119"/>
      <c r="AT122" s="119"/>
      <c r="AU122" s="119"/>
      <c r="AV122" s="119"/>
      <c r="AW122" s="119"/>
      <c r="AX122" s="119"/>
      <c r="AY122" s="119"/>
      <c r="AZ122" s="119"/>
      <c r="BA122" s="119"/>
    </row>
    <row r="123" spans="1:53" s="8" customFormat="1" ht="9.75" customHeight="1" x14ac:dyDescent="0.25">
      <c r="A123" s="150"/>
      <c r="B123" s="867" t="s">
        <v>2</v>
      </c>
      <c r="C123" s="892"/>
      <c r="D123" s="892"/>
      <c r="E123" s="892"/>
      <c r="F123" s="892"/>
      <c r="G123" s="892"/>
      <c r="H123" s="892"/>
      <c r="I123" s="892"/>
      <c r="J123" s="892"/>
      <c r="K123" s="892"/>
      <c r="L123" s="892"/>
      <c r="M123" s="892"/>
      <c r="N123" s="892"/>
      <c r="O123" s="892"/>
      <c r="P123" s="892"/>
      <c r="Q123" s="892"/>
      <c r="R123" s="892" t="s">
        <v>3</v>
      </c>
      <c r="S123" s="892"/>
      <c r="T123" s="895" t="s">
        <v>50</v>
      </c>
      <c r="U123" s="870"/>
      <c r="V123" s="870"/>
      <c r="W123" s="870"/>
      <c r="X123" s="870"/>
      <c r="Y123" s="870"/>
      <c r="Z123" s="871"/>
      <c r="AA123" s="892" t="s">
        <v>215</v>
      </c>
      <c r="AB123" s="892"/>
      <c r="AC123" s="892"/>
      <c r="AD123" s="892"/>
      <c r="AE123" s="892"/>
      <c r="AF123" s="892"/>
      <c r="AG123" s="892"/>
      <c r="AH123" s="895" t="s">
        <v>42</v>
      </c>
      <c r="AI123" s="870"/>
      <c r="AJ123" s="870"/>
      <c r="AK123" s="870"/>
      <c r="AL123" s="870"/>
      <c r="AM123" s="871"/>
      <c r="AN123" s="895" t="s">
        <v>43</v>
      </c>
      <c r="AO123" s="870"/>
      <c r="AP123" s="870"/>
      <c r="AQ123" s="870"/>
      <c r="AR123" s="870"/>
      <c r="AS123" s="870"/>
      <c r="AT123" s="871"/>
      <c r="AU123" s="895" t="s">
        <v>234</v>
      </c>
      <c r="AV123" s="870"/>
      <c r="AW123" s="870"/>
      <c r="AX123" s="870"/>
      <c r="AY123" s="870"/>
      <c r="AZ123" s="870"/>
      <c r="BA123" s="150"/>
    </row>
    <row r="124" spans="1:53" s="8" customFormat="1" ht="9.75" customHeight="1" x14ac:dyDescent="0.25">
      <c r="A124" s="150"/>
      <c r="B124" s="867"/>
      <c r="C124" s="892"/>
      <c r="D124" s="892"/>
      <c r="E124" s="892"/>
      <c r="F124" s="892"/>
      <c r="G124" s="892"/>
      <c r="H124" s="892"/>
      <c r="I124" s="892"/>
      <c r="J124" s="892"/>
      <c r="K124" s="892"/>
      <c r="L124" s="892"/>
      <c r="M124" s="892"/>
      <c r="N124" s="892"/>
      <c r="O124" s="892"/>
      <c r="P124" s="892"/>
      <c r="Q124" s="892"/>
      <c r="R124" s="892"/>
      <c r="S124" s="892"/>
      <c r="T124" s="896"/>
      <c r="U124" s="872"/>
      <c r="V124" s="872"/>
      <c r="W124" s="872"/>
      <c r="X124" s="872"/>
      <c r="Y124" s="872"/>
      <c r="Z124" s="873"/>
      <c r="AA124" s="892"/>
      <c r="AB124" s="892"/>
      <c r="AC124" s="892"/>
      <c r="AD124" s="892"/>
      <c r="AE124" s="892"/>
      <c r="AF124" s="892"/>
      <c r="AG124" s="892"/>
      <c r="AH124" s="896"/>
      <c r="AI124" s="872"/>
      <c r="AJ124" s="872"/>
      <c r="AK124" s="872"/>
      <c r="AL124" s="872"/>
      <c r="AM124" s="873"/>
      <c r="AN124" s="896"/>
      <c r="AO124" s="872"/>
      <c r="AP124" s="872"/>
      <c r="AQ124" s="872"/>
      <c r="AR124" s="872"/>
      <c r="AS124" s="872"/>
      <c r="AT124" s="873"/>
      <c r="AU124" s="896"/>
      <c r="AV124" s="872"/>
      <c r="AW124" s="872"/>
      <c r="AX124" s="872"/>
      <c r="AY124" s="872"/>
      <c r="AZ124" s="872"/>
      <c r="BA124" s="150"/>
    </row>
    <row r="125" spans="1:53" s="8" customFormat="1" ht="9.75" customHeight="1" x14ac:dyDescent="0.25">
      <c r="A125" s="150"/>
      <c r="B125" s="867"/>
      <c r="C125" s="892"/>
      <c r="D125" s="892"/>
      <c r="E125" s="892"/>
      <c r="F125" s="892"/>
      <c r="G125" s="892"/>
      <c r="H125" s="892"/>
      <c r="I125" s="892"/>
      <c r="J125" s="892"/>
      <c r="K125" s="892"/>
      <c r="L125" s="892"/>
      <c r="M125" s="892"/>
      <c r="N125" s="892"/>
      <c r="O125" s="892"/>
      <c r="P125" s="892"/>
      <c r="Q125" s="892"/>
      <c r="R125" s="892"/>
      <c r="S125" s="892"/>
      <c r="T125" s="896"/>
      <c r="U125" s="872"/>
      <c r="V125" s="872"/>
      <c r="W125" s="872"/>
      <c r="X125" s="872"/>
      <c r="Y125" s="872"/>
      <c r="Z125" s="873"/>
      <c r="AA125" s="892"/>
      <c r="AB125" s="892"/>
      <c r="AC125" s="892"/>
      <c r="AD125" s="892"/>
      <c r="AE125" s="892"/>
      <c r="AF125" s="892"/>
      <c r="AG125" s="892"/>
      <c r="AH125" s="896"/>
      <c r="AI125" s="872"/>
      <c r="AJ125" s="872"/>
      <c r="AK125" s="872"/>
      <c r="AL125" s="872"/>
      <c r="AM125" s="873"/>
      <c r="AN125" s="896"/>
      <c r="AO125" s="872"/>
      <c r="AP125" s="872"/>
      <c r="AQ125" s="872"/>
      <c r="AR125" s="872"/>
      <c r="AS125" s="872"/>
      <c r="AT125" s="873"/>
      <c r="AU125" s="896"/>
      <c r="AV125" s="872"/>
      <c r="AW125" s="872"/>
      <c r="AX125" s="872"/>
      <c r="AY125" s="872"/>
      <c r="AZ125" s="872"/>
      <c r="BA125" s="150"/>
    </row>
    <row r="126" spans="1:53" s="8" customFormat="1" ht="9.75" customHeight="1" x14ac:dyDescent="0.25">
      <c r="A126" s="150"/>
      <c r="B126" s="867"/>
      <c r="C126" s="892"/>
      <c r="D126" s="892"/>
      <c r="E126" s="892"/>
      <c r="F126" s="892"/>
      <c r="G126" s="892"/>
      <c r="H126" s="892"/>
      <c r="I126" s="892"/>
      <c r="J126" s="892"/>
      <c r="K126" s="892"/>
      <c r="L126" s="892"/>
      <c r="M126" s="892"/>
      <c r="N126" s="892"/>
      <c r="O126" s="892"/>
      <c r="P126" s="892"/>
      <c r="Q126" s="892"/>
      <c r="R126" s="892"/>
      <c r="S126" s="892"/>
      <c r="T126" s="897"/>
      <c r="U126" s="874"/>
      <c r="V126" s="874"/>
      <c r="W126" s="874"/>
      <c r="X126" s="874"/>
      <c r="Y126" s="874"/>
      <c r="Z126" s="875"/>
      <c r="AA126" s="892"/>
      <c r="AB126" s="892"/>
      <c r="AC126" s="892"/>
      <c r="AD126" s="892"/>
      <c r="AE126" s="892"/>
      <c r="AF126" s="892"/>
      <c r="AG126" s="892"/>
      <c r="AH126" s="897"/>
      <c r="AI126" s="874"/>
      <c r="AJ126" s="874"/>
      <c r="AK126" s="874"/>
      <c r="AL126" s="874"/>
      <c r="AM126" s="875"/>
      <c r="AN126" s="897"/>
      <c r="AO126" s="874"/>
      <c r="AP126" s="874"/>
      <c r="AQ126" s="874"/>
      <c r="AR126" s="874"/>
      <c r="AS126" s="874"/>
      <c r="AT126" s="875"/>
      <c r="AU126" s="897"/>
      <c r="AV126" s="874"/>
      <c r="AW126" s="874"/>
      <c r="AX126" s="874"/>
      <c r="AY126" s="874"/>
      <c r="AZ126" s="874"/>
      <c r="BA126" s="150"/>
    </row>
    <row r="127" spans="1:53" s="347" customFormat="1" ht="11.25" customHeight="1" thickBot="1" x14ac:dyDescent="0.25">
      <c r="A127" s="359"/>
      <c r="B127" s="1125">
        <v>1</v>
      </c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5">
        <v>2</v>
      </c>
      <c r="S127" s="1125"/>
      <c r="T127" s="1033">
        <v>3</v>
      </c>
      <c r="U127" s="1140"/>
      <c r="V127" s="1140"/>
      <c r="W127" s="1140"/>
      <c r="X127" s="1140"/>
      <c r="Y127" s="1140"/>
      <c r="Z127" s="1034"/>
      <c r="AA127" s="1033">
        <v>4</v>
      </c>
      <c r="AB127" s="1140"/>
      <c r="AC127" s="1140"/>
      <c r="AD127" s="1140"/>
      <c r="AE127" s="1140"/>
      <c r="AF127" s="1140"/>
      <c r="AG127" s="1034"/>
      <c r="AH127" s="1033">
        <v>5</v>
      </c>
      <c r="AI127" s="1140"/>
      <c r="AJ127" s="1140"/>
      <c r="AK127" s="1140"/>
      <c r="AL127" s="1140"/>
      <c r="AM127" s="1034"/>
      <c r="AN127" s="1033">
        <v>6</v>
      </c>
      <c r="AO127" s="1140"/>
      <c r="AP127" s="1140"/>
      <c r="AQ127" s="1140"/>
      <c r="AR127" s="1140"/>
      <c r="AS127" s="1140"/>
      <c r="AT127" s="1034"/>
      <c r="AU127" s="1033">
        <v>7</v>
      </c>
      <c r="AV127" s="1140"/>
      <c r="AW127" s="1140"/>
      <c r="AX127" s="1140"/>
      <c r="AY127" s="1140"/>
      <c r="AZ127" s="1140"/>
      <c r="BA127" s="365"/>
    </row>
    <row r="128" spans="1:53" s="8" customFormat="1" ht="39" customHeight="1" x14ac:dyDescent="0.25">
      <c r="A128" s="119"/>
      <c r="B128" s="1169" t="s">
        <v>393</v>
      </c>
      <c r="C128" s="1170"/>
      <c r="D128" s="1170"/>
      <c r="E128" s="1170"/>
      <c r="F128" s="1170"/>
      <c r="G128" s="1170"/>
      <c r="H128" s="1170"/>
      <c r="I128" s="1170"/>
      <c r="J128" s="1170"/>
      <c r="K128" s="1170"/>
      <c r="L128" s="1170"/>
      <c r="M128" s="1170"/>
      <c r="N128" s="1170"/>
      <c r="O128" s="1170"/>
      <c r="P128" s="1170"/>
      <c r="Q128" s="1171"/>
      <c r="R128" s="1087">
        <v>100</v>
      </c>
      <c r="S128" s="1088"/>
      <c r="T128" s="971"/>
      <c r="U128" s="857"/>
      <c r="V128" s="857"/>
      <c r="W128" s="857"/>
      <c r="X128" s="857"/>
      <c r="Y128" s="857"/>
      <c r="Z128" s="972"/>
      <c r="AA128" s="971"/>
      <c r="AB128" s="857"/>
      <c r="AC128" s="857"/>
      <c r="AD128" s="857"/>
      <c r="AE128" s="857"/>
      <c r="AF128" s="857"/>
      <c r="AG128" s="972"/>
      <c r="AH128" s="995"/>
      <c r="AI128" s="996"/>
      <c r="AJ128" s="996"/>
      <c r="AK128" s="996"/>
      <c r="AL128" s="996"/>
      <c r="AM128" s="997"/>
      <c r="AN128" s="858"/>
      <c r="AO128" s="859"/>
      <c r="AP128" s="859"/>
      <c r="AQ128" s="859"/>
      <c r="AR128" s="859"/>
      <c r="AS128" s="859"/>
      <c r="AT128" s="860"/>
      <c r="AU128" s="858"/>
      <c r="AV128" s="859"/>
      <c r="AW128" s="859"/>
      <c r="AX128" s="859"/>
      <c r="AY128" s="859"/>
      <c r="AZ128" s="861"/>
      <c r="BA128" s="119"/>
    </row>
    <row r="129" spans="1:53" s="8" customFormat="1" ht="36.75" customHeight="1" x14ac:dyDescent="0.25">
      <c r="A129" s="119"/>
      <c r="B129" s="1093" t="s">
        <v>334</v>
      </c>
      <c r="C129" s="1094"/>
      <c r="D129" s="1094"/>
      <c r="E129" s="1094"/>
      <c r="F129" s="1094"/>
      <c r="G129" s="1094"/>
      <c r="H129" s="1094"/>
      <c r="I129" s="1094"/>
      <c r="J129" s="1094"/>
      <c r="K129" s="1094"/>
      <c r="L129" s="1094"/>
      <c r="M129" s="1094"/>
      <c r="N129" s="1094"/>
      <c r="O129" s="1094"/>
      <c r="P129" s="1094"/>
      <c r="Q129" s="1095"/>
      <c r="R129" s="1073">
        <v>110</v>
      </c>
      <c r="S129" s="1074"/>
      <c r="T129" s="970"/>
      <c r="U129" s="1139"/>
      <c r="V129" s="1139"/>
      <c r="W129" s="1139"/>
      <c r="X129" s="1139"/>
      <c r="Y129" s="1139"/>
      <c r="Z129" s="968"/>
      <c r="AA129" s="970"/>
      <c r="AB129" s="1139"/>
      <c r="AC129" s="1139"/>
      <c r="AD129" s="1139"/>
      <c r="AE129" s="1139"/>
      <c r="AF129" s="1139"/>
      <c r="AG129" s="968"/>
      <c r="AH129" s="999"/>
      <c r="AI129" s="1000"/>
      <c r="AJ129" s="1000"/>
      <c r="AK129" s="1000"/>
      <c r="AL129" s="1000"/>
      <c r="AM129" s="1001"/>
      <c r="AN129" s="865"/>
      <c r="AO129" s="866"/>
      <c r="AP129" s="866"/>
      <c r="AQ129" s="866"/>
      <c r="AR129" s="866"/>
      <c r="AS129" s="866"/>
      <c r="AT129" s="867"/>
      <c r="AU129" s="865"/>
      <c r="AV129" s="866"/>
      <c r="AW129" s="866"/>
      <c r="AX129" s="866"/>
      <c r="AY129" s="866"/>
      <c r="AZ129" s="868"/>
      <c r="BA129" s="119"/>
    </row>
    <row r="130" spans="1:53" s="8" customFormat="1" ht="32.1" customHeight="1" x14ac:dyDescent="0.25">
      <c r="A130" s="119"/>
      <c r="B130" s="1133" t="s">
        <v>335</v>
      </c>
      <c r="C130" s="1134"/>
      <c r="D130" s="1134"/>
      <c r="E130" s="1134"/>
      <c r="F130" s="1134"/>
      <c r="G130" s="1134"/>
      <c r="H130" s="1134"/>
      <c r="I130" s="1134"/>
      <c r="J130" s="1134"/>
      <c r="K130" s="1134"/>
      <c r="L130" s="1134"/>
      <c r="M130" s="1134"/>
      <c r="N130" s="1134"/>
      <c r="O130" s="1134"/>
      <c r="P130" s="1134"/>
      <c r="Q130" s="1135"/>
      <c r="R130" s="1073">
        <v>111</v>
      </c>
      <c r="S130" s="1074"/>
      <c r="T130" s="308"/>
      <c r="U130" s="306"/>
      <c r="V130" s="306"/>
      <c r="W130" s="306"/>
      <c r="X130" s="306"/>
      <c r="Y130" s="306"/>
      <c r="Z130" s="307"/>
      <c r="AA130" s="308"/>
      <c r="AB130" s="306"/>
      <c r="AC130" s="306"/>
      <c r="AD130" s="306"/>
      <c r="AE130" s="306"/>
      <c r="AF130" s="306"/>
      <c r="AG130" s="307"/>
      <c r="AH130" s="299"/>
      <c r="AI130" s="300"/>
      <c r="AJ130" s="300"/>
      <c r="AK130" s="300"/>
      <c r="AL130" s="300"/>
      <c r="AM130" s="325"/>
      <c r="AN130" s="291"/>
      <c r="AO130" s="288"/>
      <c r="AP130" s="288"/>
      <c r="AQ130" s="288"/>
      <c r="AR130" s="288"/>
      <c r="AS130" s="288"/>
      <c r="AT130" s="289"/>
      <c r="AU130" s="291"/>
      <c r="AV130" s="288"/>
      <c r="AW130" s="288"/>
      <c r="AX130" s="288"/>
      <c r="AY130" s="288"/>
      <c r="AZ130" s="302"/>
      <c r="BA130" s="119"/>
    </row>
    <row r="131" spans="1:53" s="8" customFormat="1" ht="18" customHeight="1" thickBot="1" x14ac:dyDescent="0.3">
      <c r="A131" s="119"/>
      <c r="B131" s="1091" t="s">
        <v>336</v>
      </c>
      <c r="C131" s="1091"/>
      <c r="D131" s="1091"/>
      <c r="E131" s="1091"/>
      <c r="F131" s="1091"/>
      <c r="G131" s="1091"/>
      <c r="H131" s="1091"/>
      <c r="I131" s="1091"/>
      <c r="J131" s="1091"/>
      <c r="K131" s="1091"/>
      <c r="L131" s="1091"/>
      <c r="M131" s="1091"/>
      <c r="N131" s="1091"/>
      <c r="O131" s="1091"/>
      <c r="P131" s="1091"/>
      <c r="Q131" s="1092"/>
      <c r="R131" s="1082">
        <v>120</v>
      </c>
      <c r="S131" s="1083"/>
      <c r="T131" s="1175"/>
      <c r="U131" s="975"/>
      <c r="V131" s="975"/>
      <c r="W131" s="975"/>
      <c r="X131" s="975"/>
      <c r="Y131" s="975"/>
      <c r="Z131" s="1176"/>
      <c r="AA131" s="1175"/>
      <c r="AB131" s="975"/>
      <c r="AC131" s="975"/>
      <c r="AD131" s="975"/>
      <c r="AE131" s="975"/>
      <c r="AF131" s="975"/>
      <c r="AG131" s="1176"/>
      <c r="AH131" s="1177"/>
      <c r="AI131" s="1032"/>
      <c r="AJ131" s="1032"/>
      <c r="AK131" s="1032"/>
      <c r="AL131" s="1032"/>
      <c r="AM131" s="914"/>
      <c r="AN131" s="850"/>
      <c r="AO131" s="851"/>
      <c r="AP131" s="851"/>
      <c r="AQ131" s="851"/>
      <c r="AR131" s="851"/>
      <c r="AS131" s="851"/>
      <c r="AT131" s="852"/>
      <c r="AU131" s="850"/>
      <c r="AV131" s="851"/>
      <c r="AW131" s="851"/>
      <c r="AX131" s="851"/>
      <c r="AY131" s="851"/>
      <c r="AZ131" s="853"/>
      <c r="BA131" s="119"/>
    </row>
    <row r="132" spans="1:53" ht="12.75" customHeight="1" x14ac:dyDescent="0.25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</row>
    <row r="133" spans="1:53" s="11" customFormat="1" ht="12" customHeight="1" x14ac:dyDescent="0.25">
      <c r="A133" s="119"/>
      <c r="B133" s="869" t="s">
        <v>396</v>
      </c>
      <c r="C133" s="869"/>
      <c r="D133" s="869"/>
      <c r="E133" s="869"/>
      <c r="F133" s="869"/>
      <c r="G133" s="869"/>
      <c r="H133" s="869"/>
      <c r="I133" s="869"/>
      <c r="J133" s="869"/>
      <c r="K133" s="869"/>
      <c r="L133" s="869"/>
      <c r="M133" s="869"/>
      <c r="N133" s="869"/>
      <c r="O133" s="869"/>
      <c r="P133" s="869"/>
      <c r="Q133" s="869"/>
      <c r="R133" s="869"/>
      <c r="S133" s="869"/>
      <c r="T133" s="869"/>
      <c r="U133" s="869"/>
      <c r="V133" s="869"/>
      <c r="W133" s="869"/>
      <c r="X133" s="869"/>
      <c r="Y133" s="869"/>
      <c r="Z133" s="869"/>
      <c r="AA133" s="869"/>
      <c r="AB133" s="869"/>
      <c r="AC133" s="869"/>
      <c r="AD133" s="869"/>
      <c r="AE133" s="869"/>
      <c r="AF133" s="869"/>
      <c r="AG133" s="869"/>
      <c r="AH133" s="869"/>
      <c r="AI133" s="869"/>
      <c r="AJ133" s="869"/>
      <c r="AK133" s="869"/>
      <c r="AL133" s="869"/>
      <c r="AM133" s="869"/>
      <c r="AN133" s="869"/>
      <c r="AO133" s="869"/>
      <c r="AP133" s="869"/>
      <c r="AQ133" s="869"/>
      <c r="AR133" s="869"/>
      <c r="AS133" s="869"/>
      <c r="AT133" s="869"/>
      <c r="AU133" s="869"/>
      <c r="AV133" s="869"/>
      <c r="AW133" s="869"/>
      <c r="AX133" s="869"/>
      <c r="AY133" s="869"/>
      <c r="AZ133" s="869"/>
      <c r="BA133" s="119"/>
    </row>
    <row r="134" spans="1:53" s="11" customFormat="1" ht="29.25" customHeight="1" x14ac:dyDescent="0.25">
      <c r="A134" s="119"/>
      <c r="B134" s="869" t="s">
        <v>839</v>
      </c>
      <c r="C134" s="869"/>
      <c r="D134" s="869"/>
      <c r="E134" s="869"/>
      <c r="F134" s="869"/>
      <c r="G134" s="869"/>
      <c r="H134" s="869"/>
      <c r="I134" s="869"/>
      <c r="J134" s="869"/>
      <c r="K134" s="869"/>
      <c r="L134" s="869"/>
      <c r="M134" s="869"/>
      <c r="N134" s="869"/>
      <c r="O134" s="869"/>
      <c r="P134" s="869"/>
      <c r="Q134" s="869"/>
      <c r="R134" s="869"/>
      <c r="S134" s="869"/>
      <c r="T134" s="869"/>
      <c r="U134" s="869"/>
      <c r="V134" s="869"/>
      <c r="W134" s="869"/>
      <c r="X134" s="869"/>
      <c r="Y134" s="869"/>
      <c r="Z134" s="869"/>
      <c r="AA134" s="869"/>
      <c r="AB134" s="869"/>
      <c r="AC134" s="869"/>
      <c r="AD134" s="869"/>
      <c r="AE134" s="869"/>
      <c r="AF134" s="869"/>
      <c r="AG134" s="869"/>
      <c r="AH134" s="869"/>
      <c r="AI134" s="869"/>
      <c r="AJ134" s="869"/>
      <c r="AK134" s="869"/>
      <c r="AL134" s="869"/>
      <c r="AM134" s="869"/>
      <c r="AN134" s="869"/>
      <c r="AO134" s="869"/>
      <c r="AP134" s="869"/>
      <c r="AQ134" s="869"/>
      <c r="AR134" s="869"/>
      <c r="AS134" s="869"/>
      <c r="AT134" s="869"/>
      <c r="AU134" s="869"/>
      <c r="AV134" s="869"/>
      <c r="AW134" s="869"/>
      <c r="AX134" s="869"/>
      <c r="AY134" s="869"/>
      <c r="AZ134" s="869"/>
      <c r="BA134" s="119"/>
    </row>
    <row r="135" spans="1:53" s="8" customFormat="1" ht="7.5" customHeight="1" x14ac:dyDescent="0.25">
      <c r="A135" s="119"/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</row>
    <row r="136" spans="1:53" s="8" customFormat="1" ht="9.75" customHeight="1" x14ac:dyDescent="0.25">
      <c r="A136" s="150"/>
      <c r="B136" s="867" t="s">
        <v>2</v>
      </c>
      <c r="C136" s="892"/>
      <c r="D136" s="892"/>
      <c r="E136" s="892"/>
      <c r="F136" s="892"/>
      <c r="G136" s="892"/>
      <c r="H136" s="892"/>
      <c r="I136" s="892"/>
      <c r="J136" s="892"/>
      <c r="K136" s="892"/>
      <c r="L136" s="892"/>
      <c r="M136" s="892"/>
      <c r="N136" s="892"/>
      <c r="O136" s="892"/>
      <c r="P136" s="892"/>
      <c r="Q136" s="892"/>
      <c r="R136" s="892" t="s">
        <v>3</v>
      </c>
      <c r="S136" s="892"/>
      <c r="T136" s="892" t="s">
        <v>50</v>
      </c>
      <c r="U136" s="892"/>
      <c r="V136" s="892"/>
      <c r="W136" s="892"/>
      <c r="X136" s="892"/>
      <c r="Y136" s="892"/>
      <c r="Z136" s="892"/>
      <c r="AA136" s="892"/>
      <c r="AB136" s="892"/>
      <c r="AC136" s="892" t="s">
        <v>215</v>
      </c>
      <c r="AD136" s="892"/>
      <c r="AE136" s="892"/>
      <c r="AF136" s="892"/>
      <c r="AG136" s="892"/>
      <c r="AH136" s="892"/>
      <c r="AI136" s="892"/>
      <c r="AJ136" s="892" t="s">
        <v>40</v>
      </c>
      <c r="AK136" s="892"/>
      <c r="AL136" s="892"/>
      <c r="AM136" s="892"/>
      <c r="AN136" s="892"/>
      <c r="AO136" s="892"/>
      <c r="AP136" s="892"/>
      <c r="AQ136" s="892"/>
      <c r="AR136" s="892" t="s">
        <v>233</v>
      </c>
      <c r="AS136" s="892"/>
      <c r="AT136" s="892"/>
      <c r="AU136" s="892"/>
      <c r="AV136" s="892"/>
      <c r="AW136" s="892"/>
      <c r="AX136" s="892"/>
      <c r="AY136" s="892"/>
      <c r="AZ136" s="865"/>
      <c r="BA136" s="150"/>
    </row>
    <row r="137" spans="1:53" s="8" customFormat="1" ht="9.75" customHeight="1" x14ac:dyDescent="0.25">
      <c r="A137" s="150"/>
      <c r="B137" s="867"/>
      <c r="C137" s="892"/>
      <c r="D137" s="892"/>
      <c r="E137" s="892"/>
      <c r="F137" s="892"/>
      <c r="G137" s="892"/>
      <c r="H137" s="892"/>
      <c r="I137" s="892"/>
      <c r="J137" s="892"/>
      <c r="K137" s="892"/>
      <c r="L137" s="892"/>
      <c r="M137" s="892"/>
      <c r="N137" s="892"/>
      <c r="O137" s="892"/>
      <c r="P137" s="892"/>
      <c r="Q137" s="892"/>
      <c r="R137" s="892"/>
      <c r="S137" s="892"/>
      <c r="T137" s="892"/>
      <c r="U137" s="892"/>
      <c r="V137" s="892"/>
      <c r="W137" s="892"/>
      <c r="X137" s="892"/>
      <c r="Y137" s="892"/>
      <c r="Z137" s="892"/>
      <c r="AA137" s="892"/>
      <c r="AB137" s="892"/>
      <c r="AC137" s="892"/>
      <c r="AD137" s="892"/>
      <c r="AE137" s="892"/>
      <c r="AF137" s="892"/>
      <c r="AG137" s="892"/>
      <c r="AH137" s="892"/>
      <c r="AI137" s="892"/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2"/>
      <c r="AX137" s="892"/>
      <c r="AY137" s="892"/>
      <c r="AZ137" s="865"/>
      <c r="BA137" s="150"/>
    </row>
    <row r="138" spans="1:53" s="8" customFormat="1" ht="9.75" customHeight="1" x14ac:dyDescent="0.25">
      <c r="A138" s="150"/>
      <c r="B138" s="867"/>
      <c r="C138" s="892"/>
      <c r="D138" s="892"/>
      <c r="E138" s="892"/>
      <c r="F138" s="892"/>
      <c r="G138" s="892"/>
      <c r="H138" s="892"/>
      <c r="I138" s="892"/>
      <c r="J138" s="892"/>
      <c r="K138" s="892"/>
      <c r="L138" s="892"/>
      <c r="M138" s="892"/>
      <c r="N138" s="892"/>
      <c r="O138" s="892"/>
      <c r="P138" s="892"/>
      <c r="Q138" s="892"/>
      <c r="R138" s="892"/>
      <c r="S138" s="892"/>
      <c r="T138" s="892"/>
      <c r="U138" s="892"/>
      <c r="V138" s="892"/>
      <c r="W138" s="892"/>
      <c r="X138" s="892"/>
      <c r="Y138" s="892"/>
      <c r="Z138" s="892"/>
      <c r="AA138" s="892"/>
      <c r="AB138" s="892"/>
      <c r="AC138" s="892"/>
      <c r="AD138" s="892"/>
      <c r="AE138" s="892"/>
      <c r="AF138" s="892"/>
      <c r="AG138" s="892"/>
      <c r="AH138" s="892"/>
      <c r="AI138" s="892"/>
      <c r="AJ138" s="892"/>
      <c r="AK138" s="892"/>
      <c r="AL138" s="892"/>
      <c r="AM138" s="892"/>
      <c r="AN138" s="892"/>
      <c r="AO138" s="892"/>
      <c r="AP138" s="892"/>
      <c r="AQ138" s="892"/>
      <c r="AR138" s="892"/>
      <c r="AS138" s="892"/>
      <c r="AT138" s="892"/>
      <c r="AU138" s="892"/>
      <c r="AV138" s="892"/>
      <c r="AW138" s="892"/>
      <c r="AX138" s="892"/>
      <c r="AY138" s="892"/>
      <c r="AZ138" s="865"/>
      <c r="BA138" s="150"/>
    </row>
    <row r="139" spans="1:53" s="8" customFormat="1" ht="9.75" customHeight="1" x14ac:dyDescent="0.25">
      <c r="A139" s="150"/>
      <c r="B139" s="867"/>
      <c r="C139" s="892"/>
      <c r="D139" s="892"/>
      <c r="E139" s="892"/>
      <c r="F139" s="892"/>
      <c r="G139" s="892"/>
      <c r="H139" s="892"/>
      <c r="I139" s="892"/>
      <c r="J139" s="892"/>
      <c r="K139" s="892"/>
      <c r="L139" s="892"/>
      <c r="M139" s="892"/>
      <c r="N139" s="892"/>
      <c r="O139" s="892"/>
      <c r="P139" s="892"/>
      <c r="Q139" s="892"/>
      <c r="R139" s="892"/>
      <c r="S139" s="892"/>
      <c r="T139" s="892"/>
      <c r="U139" s="892"/>
      <c r="V139" s="892"/>
      <c r="W139" s="892"/>
      <c r="X139" s="892"/>
      <c r="Y139" s="892"/>
      <c r="Z139" s="892"/>
      <c r="AA139" s="892"/>
      <c r="AB139" s="892"/>
      <c r="AC139" s="892"/>
      <c r="AD139" s="892"/>
      <c r="AE139" s="892"/>
      <c r="AF139" s="892"/>
      <c r="AG139" s="892"/>
      <c r="AH139" s="892"/>
      <c r="AI139" s="892"/>
      <c r="AJ139" s="892"/>
      <c r="AK139" s="892"/>
      <c r="AL139" s="892"/>
      <c r="AM139" s="892"/>
      <c r="AN139" s="892"/>
      <c r="AO139" s="892"/>
      <c r="AP139" s="892"/>
      <c r="AQ139" s="892"/>
      <c r="AR139" s="892"/>
      <c r="AS139" s="892"/>
      <c r="AT139" s="892"/>
      <c r="AU139" s="892"/>
      <c r="AV139" s="892"/>
      <c r="AW139" s="892"/>
      <c r="AX139" s="892"/>
      <c r="AY139" s="892"/>
      <c r="AZ139" s="865"/>
      <c r="BA139" s="150"/>
    </row>
    <row r="140" spans="1:53" s="347" customFormat="1" ht="11.25" customHeight="1" thickBot="1" x14ac:dyDescent="0.25">
      <c r="A140" s="359"/>
      <c r="B140" s="1125">
        <v>1</v>
      </c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5">
        <v>2</v>
      </c>
      <c r="S140" s="1125"/>
      <c r="T140" s="774">
        <v>3</v>
      </c>
      <c r="U140" s="774"/>
      <c r="V140" s="774"/>
      <c r="W140" s="774"/>
      <c r="X140" s="774"/>
      <c r="Y140" s="774"/>
      <c r="Z140" s="774"/>
      <c r="AA140" s="774"/>
      <c r="AB140" s="774"/>
      <c r="AC140" s="774">
        <v>4</v>
      </c>
      <c r="AD140" s="774"/>
      <c r="AE140" s="774"/>
      <c r="AF140" s="774"/>
      <c r="AG140" s="774"/>
      <c r="AH140" s="774"/>
      <c r="AI140" s="774"/>
      <c r="AJ140" s="774">
        <v>5</v>
      </c>
      <c r="AK140" s="774"/>
      <c r="AL140" s="774"/>
      <c r="AM140" s="774"/>
      <c r="AN140" s="774"/>
      <c r="AO140" s="774"/>
      <c r="AP140" s="774"/>
      <c r="AQ140" s="774"/>
      <c r="AR140" s="774">
        <v>6</v>
      </c>
      <c r="AS140" s="774"/>
      <c r="AT140" s="774"/>
      <c r="AU140" s="774"/>
      <c r="AV140" s="774"/>
      <c r="AW140" s="774"/>
      <c r="AX140" s="774"/>
      <c r="AY140" s="774"/>
      <c r="AZ140" s="775"/>
      <c r="BA140" s="365"/>
    </row>
    <row r="141" spans="1:53" s="8" customFormat="1" ht="39.75" customHeight="1" x14ac:dyDescent="0.25">
      <c r="A141" s="119"/>
      <c r="B141" s="1141" t="s">
        <v>595</v>
      </c>
      <c r="C141" s="1142"/>
      <c r="D141" s="1142"/>
      <c r="E141" s="1142"/>
      <c r="F141" s="1142"/>
      <c r="G141" s="1142"/>
      <c r="H141" s="1142"/>
      <c r="I141" s="1142"/>
      <c r="J141" s="1142"/>
      <c r="K141" s="1142"/>
      <c r="L141" s="1142"/>
      <c r="M141" s="1142"/>
      <c r="N141" s="1142"/>
      <c r="O141" s="1142"/>
      <c r="P141" s="1142"/>
      <c r="Q141" s="1143"/>
      <c r="R141" s="1087">
        <v>100</v>
      </c>
      <c r="S141" s="1088"/>
      <c r="T141" s="1089"/>
      <c r="U141" s="1089"/>
      <c r="V141" s="1089"/>
      <c r="W141" s="1089"/>
      <c r="X141" s="1089"/>
      <c r="Y141" s="1089"/>
      <c r="Z141" s="1089"/>
      <c r="AA141" s="1089"/>
      <c r="AB141" s="1089"/>
      <c r="AC141" s="1090"/>
      <c r="AD141" s="1090"/>
      <c r="AE141" s="1090"/>
      <c r="AF141" s="1090"/>
      <c r="AG141" s="1090"/>
      <c r="AH141" s="1090"/>
      <c r="AI141" s="1090"/>
      <c r="AJ141" s="1046"/>
      <c r="AK141" s="1046"/>
      <c r="AL141" s="1046"/>
      <c r="AM141" s="1046"/>
      <c r="AN141" s="1046"/>
      <c r="AO141" s="1046"/>
      <c r="AP141" s="1046"/>
      <c r="AQ141" s="1046"/>
      <c r="AR141" s="1046"/>
      <c r="AS141" s="1046"/>
      <c r="AT141" s="1046"/>
      <c r="AU141" s="1046"/>
      <c r="AV141" s="1046"/>
      <c r="AW141" s="1046"/>
      <c r="AX141" s="1046"/>
      <c r="AY141" s="1046"/>
      <c r="AZ141" s="1047"/>
      <c r="BA141" s="119"/>
    </row>
    <row r="142" spans="1:53" s="8" customFormat="1" ht="39" customHeight="1" x14ac:dyDescent="0.25">
      <c r="A142" s="119"/>
      <c r="B142" s="1136" t="s">
        <v>334</v>
      </c>
      <c r="C142" s="1137"/>
      <c r="D142" s="1137"/>
      <c r="E142" s="1137"/>
      <c r="F142" s="1137"/>
      <c r="G142" s="1137"/>
      <c r="H142" s="1137"/>
      <c r="I142" s="1137"/>
      <c r="J142" s="1137"/>
      <c r="K142" s="1137"/>
      <c r="L142" s="1137"/>
      <c r="M142" s="1137"/>
      <c r="N142" s="1137"/>
      <c r="O142" s="1137"/>
      <c r="P142" s="1137"/>
      <c r="Q142" s="1138"/>
      <c r="R142" s="1073">
        <v>110</v>
      </c>
      <c r="S142" s="1074"/>
      <c r="T142" s="969"/>
      <c r="U142" s="969"/>
      <c r="V142" s="969"/>
      <c r="W142" s="969"/>
      <c r="X142" s="969"/>
      <c r="Y142" s="969"/>
      <c r="Z142" s="969"/>
      <c r="AA142" s="969"/>
      <c r="AB142" s="969"/>
      <c r="AC142" s="1080"/>
      <c r="AD142" s="1080"/>
      <c r="AE142" s="1080"/>
      <c r="AF142" s="1080"/>
      <c r="AG142" s="1080"/>
      <c r="AH142" s="1080"/>
      <c r="AI142" s="1080"/>
      <c r="AJ142" s="892"/>
      <c r="AK142" s="892"/>
      <c r="AL142" s="892"/>
      <c r="AM142" s="892"/>
      <c r="AN142" s="892"/>
      <c r="AO142" s="892"/>
      <c r="AP142" s="892"/>
      <c r="AQ142" s="892"/>
      <c r="AR142" s="892"/>
      <c r="AS142" s="892"/>
      <c r="AT142" s="892"/>
      <c r="AU142" s="892"/>
      <c r="AV142" s="892"/>
      <c r="AW142" s="892"/>
      <c r="AX142" s="892"/>
      <c r="AY142" s="892"/>
      <c r="AZ142" s="1006"/>
      <c r="BA142" s="119"/>
    </row>
    <row r="143" spans="1:53" s="8" customFormat="1" ht="26.25" customHeight="1" x14ac:dyDescent="0.25">
      <c r="A143" s="119"/>
      <c r="B143" s="1133" t="s">
        <v>335</v>
      </c>
      <c r="C143" s="1134"/>
      <c r="D143" s="1134"/>
      <c r="E143" s="1134"/>
      <c r="F143" s="1134"/>
      <c r="G143" s="1134"/>
      <c r="H143" s="1134"/>
      <c r="I143" s="1134"/>
      <c r="J143" s="1134"/>
      <c r="K143" s="1134"/>
      <c r="L143" s="1134"/>
      <c r="M143" s="1134"/>
      <c r="N143" s="1134"/>
      <c r="O143" s="1134"/>
      <c r="P143" s="1134"/>
      <c r="Q143" s="1135"/>
      <c r="R143" s="1073">
        <v>111</v>
      </c>
      <c r="S143" s="1074"/>
      <c r="T143" s="969"/>
      <c r="U143" s="969"/>
      <c r="V143" s="969"/>
      <c r="W143" s="969"/>
      <c r="X143" s="969"/>
      <c r="Y143" s="969"/>
      <c r="Z143" s="969"/>
      <c r="AA143" s="969"/>
      <c r="AB143" s="969"/>
      <c r="AC143" s="1080"/>
      <c r="AD143" s="1080"/>
      <c r="AE143" s="1080"/>
      <c r="AF143" s="1080"/>
      <c r="AG143" s="1080"/>
      <c r="AH143" s="1080"/>
      <c r="AI143" s="1080"/>
      <c r="AJ143" s="892"/>
      <c r="AK143" s="892"/>
      <c r="AL143" s="892"/>
      <c r="AM143" s="892"/>
      <c r="AN143" s="892"/>
      <c r="AO143" s="892"/>
      <c r="AP143" s="892"/>
      <c r="AQ143" s="892"/>
      <c r="AR143" s="892"/>
      <c r="AS143" s="892"/>
      <c r="AT143" s="892"/>
      <c r="AU143" s="892"/>
      <c r="AV143" s="892"/>
      <c r="AW143" s="892"/>
      <c r="AX143" s="892"/>
      <c r="AY143" s="892"/>
      <c r="AZ143" s="1006"/>
      <c r="BA143" s="119"/>
    </row>
    <row r="144" spans="1:53" s="8" customFormat="1" ht="18" customHeight="1" thickBot="1" x14ac:dyDescent="0.3">
      <c r="A144" s="119"/>
      <c r="B144" s="1091" t="s">
        <v>336</v>
      </c>
      <c r="C144" s="1091"/>
      <c r="D144" s="1091"/>
      <c r="E144" s="1091"/>
      <c r="F144" s="1091"/>
      <c r="G144" s="1091"/>
      <c r="H144" s="1091"/>
      <c r="I144" s="1091"/>
      <c r="J144" s="1091"/>
      <c r="K144" s="1091"/>
      <c r="L144" s="1091"/>
      <c r="M144" s="1091"/>
      <c r="N144" s="1091"/>
      <c r="O144" s="1091"/>
      <c r="P144" s="1091"/>
      <c r="Q144" s="1092"/>
      <c r="R144" s="1082">
        <v>120</v>
      </c>
      <c r="S144" s="1083"/>
      <c r="T144" s="1081"/>
      <c r="U144" s="1081"/>
      <c r="V144" s="1081"/>
      <c r="W144" s="1081"/>
      <c r="X144" s="1081"/>
      <c r="Y144" s="1081"/>
      <c r="Z144" s="1081"/>
      <c r="AA144" s="1081"/>
      <c r="AB144" s="1081"/>
      <c r="AC144" s="1057"/>
      <c r="AD144" s="1057"/>
      <c r="AE144" s="1057"/>
      <c r="AF144" s="1057"/>
      <c r="AG144" s="1057"/>
      <c r="AH144" s="1057"/>
      <c r="AI144" s="1057"/>
      <c r="AJ144" s="1003"/>
      <c r="AK144" s="1003"/>
      <c r="AL144" s="1003"/>
      <c r="AM144" s="1003"/>
      <c r="AN144" s="1003"/>
      <c r="AO144" s="1003"/>
      <c r="AP144" s="1003"/>
      <c r="AQ144" s="1003"/>
      <c r="AR144" s="1003"/>
      <c r="AS144" s="1003"/>
      <c r="AT144" s="1003"/>
      <c r="AU144" s="1003"/>
      <c r="AV144" s="1003"/>
      <c r="AW144" s="1003"/>
      <c r="AX144" s="1003"/>
      <c r="AY144" s="1003"/>
      <c r="AZ144" s="1004"/>
      <c r="BA144" s="119"/>
    </row>
    <row r="145" spans="1:53" x14ac:dyDescent="0.25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85"/>
      <c r="AZ145" s="85"/>
      <c r="BA145" s="85"/>
    </row>
    <row r="146" spans="1:53" s="11" customFormat="1" ht="29.25" customHeight="1" x14ac:dyDescent="0.25">
      <c r="A146" s="119"/>
      <c r="B146" s="869" t="s">
        <v>846</v>
      </c>
      <c r="C146" s="869"/>
      <c r="D146" s="869"/>
      <c r="E146" s="869"/>
      <c r="F146" s="869"/>
      <c r="G146" s="869"/>
      <c r="H146" s="869"/>
      <c r="I146" s="869"/>
      <c r="J146" s="869"/>
      <c r="K146" s="869"/>
      <c r="L146" s="869"/>
      <c r="M146" s="869"/>
      <c r="N146" s="869"/>
      <c r="O146" s="869"/>
      <c r="P146" s="869"/>
      <c r="Q146" s="869"/>
      <c r="R146" s="869"/>
      <c r="S146" s="869"/>
      <c r="T146" s="869"/>
      <c r="U146" s="869"/>
      <c r="V146" s="869"/>
      <c r="W146" s="869"/>
      <c r="X146" s="869"/>
      <c r="Y146" s="869"/>
      <c r="Z146" s="869"/>
      <c r="AA146" s="869"/>
      <c r="AB146" s="869"/>
      <c r="AC146" s="869"/>
      <c r="AD146" s="869"/>
      <c r="AE146" s="869"/>
      <c r="AF146" s="869"/>
      <c r="AG146" s="869"/>
      <c r="AH146" s="869"/>
      <c r="AI146" s="869"/>
      <c r="AJ146" s="869"/>
      <c r="AK146" s="869"/>
      <c r="AL146" s="869"/>
      <c r="AM146" s="869"/>
      <c r="AN146" s="869"/>
      <c r="AO146" s="869"/>
      <c r="AP146" s="869"/>
      <c r="AQ146" s="869"/>
      <c r="AR146" s="869"/>
      <c r="AS146" s="869"/>
      <c r="AT146" s="869"/>
      <c r="AU146" s="869"/>
      <c r="AV146" s="869"/>
      <c r="AW146" s="869"/>
      <c r="AX146" s="869"/>
      <c r="AY146" s="869"/>
      <c r="AZ146" s="869"/>
      <c r="BA146" s="119"/>
    </row>
    <row r="147" spans="1:53" s="8" customFormat="1" ht="7.5" customHeight="1" x14ac:dyDescent="0.25">
      <c r="A147" s="119"/>
      <c r="B147" s="119"/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AD147" s="119"/>
      <c r="AE147" s="119"/>
      <c r="AF147" s="119"/>
      <c r="AG147" s="119"/>
      <c r="AH147" s="119"/>
      <c r="AI147" s="119"/>
      <c r="AJ147" s="119"/>
      <c r="AK147" s="119"/>
      <c r="AL147" s="119"/>
      <c r="AM147" s="119"/>
      <c r="AN147" s="119"/>
      <c r="AO147" s="119"/>
      <c r="AP147" s="119"/>
      <c r="AQ147" s="119"/>
      <c r="AR147" s="119"/>
      <c r="AS147" s="119"/>
      <c r="AT147" s="119"/>
      <c r="AU147" s="119"/>
      <c r="AV147" s="119"/>
      <c r="AW147" s="119"/>
      <c r="AX147" s="119"/>
      <c r="AY147" s="119"/>
      <c r="AZ147" s="119"/>
      <c r="BA147" s="119"/>
    </row>
    <row r="148" spans="1:53" s="8" customFormat="1" ht="9.75" customHeight="1" x14ac:dyDescent="0.25">
      <c r="A148" s="150"/>
      <c r="B148" s="867" t="s">
        <v>2</v>
      </c>
      <c r="C148" s="892"/>
      <c r="D148" s="892"/>
      <c r="E148" s="892"/>
      <c r="F148" s="892"/>
      <c r="G148" s="892"/>
      <c r="H148" s="892"/>
      <c r="I148" s="892"/>
      <c r="J148" s="892"/>
      <c r="K148" s="892"/>
      <c r="L148" s="892"/>
      <c r="M148" s="892"/>
      <c r="N148" s="892"/>
      <c r="O148" s="892"/>
      <c r="P148" s="892"/>
      <c r="Q148" s="892"/>
      <c r="R148" s="892" t="s">
        <v>3</v>
      </c>
      <c r="S148" s="892"/>
      <c r="T148" s="892" t="s">
        <v>50</v>
      </c>
      <c r="U148" s="892"/>
      <c r="V148" s="892"/>
      <c r="W148" s="892"/>
      <c r="X148" s="892"/>
      <c r="Y148" s="892"/>
      <c r="Z148" s="892"/>
      <c r="AA148" s="892"/>
      <c r="AB148" s="892"/>
      <c r="AC148" s="892" t="s">
        <v>215</v>
      </c>
      <c r="AD148" s="892"/>
      <c r="AE148" s="892"/>
      <c r="AF148" s="892"/>
      <c r="AG148" s="892"/>
      <c r="AH148" s="892"/>
      <c r="AI148" s="892"/>
      <c r="AJ148" s="892" t="s">
        <v>40</v>
      </c>
      <c r="AK148" s="892"/>
      <c r="AL148" s="892"/>
      <c r="AM148" s="892"/>
      <c r="AN148" s="892"/>
      <c r="AO148" s="892"/>
      <c r="AP148" s="892"/>
      <c r="AQ148" s="892"/>
      <c r="AR148" s="892" t="s">
        <v>233</v>
      </c>
      <c r="AS148" s="892"/>
      <c r="AT148" s="892"/>
      <c r="AU148" s="892"/>
      <c r="AV148" s="892"/>
      <c r="AW148" s="892"/>
      <c r="AX148" s="892"/>
      <c r="AY148" s="892"/>
      <c r="AZ148" s="865"/>
      <c r="BA148" s="150"/>
    </row>
    <row r="149" spans="1:53" s="8" customFormat="1" ht="9.75" customHeight="1" x14ac:dyDescent="0.25">
      <c r="A149" s="150"/>
      <c r="B149" s="867"/>
      <c r="C149" s="892"/>
      <c r="D149" s="892"/>
      <c r="E149" s="892"/>
      <c r="F149" s="892"/>
      <c r="G149" s="892"/>
      <c r="H149" s="892"/>
      <c r="I149" s="892"/>
      <c r="J149" s="892"/>
      <c r="K149" s="892"/>
      <c r="L149" s="892"/>
      <c r="M149" s="892"/>
      <c r="N149" s="892"/>
      <c r="O149" s="892"/>
      <c r="P149" s="892"/>
      <c r="Q149" s="892"/>
      <c r="R149" s="892"/>
      <c r="S149" s="892"/>
      <c r="T149" s="892"/>
      <c r="U149" s="892"/>
      <c r="V149" s="892"/>
      <c r="W149" s="892"/>
      <c r="X149" s="892"/>
      <c r="Y149" s="892"/>
      <c r="Z149" s="892"/>
      <c r="AA149" s="892"/>
      <c r="AB149" s="892"/>
      <c r="AC149" s="892"/>
      <c r="AD149" s="892"/>
      <c r="AE149" s="892"/>
      <c r="AF149" s="892"/>
      <c r="AG149" s="892"/>
      <c r="AH149" s="892"/>
      <c r="AI149" s="892"/>
      <c r="AJ149" s="892"/>
      <c r="AK149" s="892"/>
      <c r="AL149" s="892"/>
      <c r="AM149" s="892"/>
      <c r="AN149" s="892"/>
      <c r="AO149" s="892"/>
      <c r="AP149" s="892"/>
      <c r="AQ149" s="892"/>
      <c r="AR149" s="892"/>
      <c r="AS149" s="892"/>
      <c r="AT149" s="892"/>
      <c r="AU149" s="892"/>
      <c r="AV149" s="892"/>
      <c r="AW149" s="892"/>
      <c r="AX149" s="892"/>
      <c r="AY149" s="892"/>
      <c r="AZ149" s="865"/>
      <c r="BA149" s="150"/>
    </row>
    <row r="150" spans="1:53" s="8" customFormat="1" ht="9.75" customHeight="1" x14ac:dyDescent="0.25">
      <c r="A150" s="150"/>
      <c r="B150" s="867"/>
      <c r="C150" s="892"/>
      <c r="D150" s="892"/>
      <c r="E150" s="892"/>
      <c r="F150" s="892"/>
      <c r="G150" s="892"/>
      <c r="H150" s="892"/>
      <c r="I150" s="892"/>
      <c r="J150" s="892"/>
      <c r="K150" s="892"/>
      <c r="L150" s="892"/>
      <c r="M150" s="892"/>
      <c r="N150" s="892"/>
      <c r="O150" s="892"/>
      <c r="P150" s="892"/>
      <c r="Q150" s="892"/>
      <c r="R150" s="892"/>
      <c r="S150" s="892"/>
      <c r="T150" s="892"/>
      <c r="U150" s="892"/>
      <c r="V150" s="892"/>
      <c r="W150" s="892"/>
      <c r="X150" s="892"/>
      <c r="Y150" s="892"/>
      <c r="Z150" s="892"/>
      <c r="AA150" s="892"/>
      <c r="AB150" s="892"/>
      <c r="AC150" s="892"/>
      <c r="AD150" s="892"/>
      <c r="AE150" s="892"/>
      <c r="AF150" s="892"/>
      <c r="AG150" s="892"/>
      <c r="AH150" s="892"/>
      <c r="AI150" s="892"/>
      <c r="AJ150" s="892"/>
      <c r="AK150" s="892"/>
      <c r="AL150" s="892"/>
      <c r="AM150" s="892"/>
      <c r="AN150" s="892"/>
      <c r="AO150" s="892"/>
      <c r="AP150" s="892"/>
      <c r="AQ150" s="892"/>
      <c r="AR150" s="892"/>
      <c r="AS150" s="892"/>
      <c r="AT150" s="892"/>
      <c r="AU150" s="892"/>
      <c r="AV150" s="892"/>
      <c r="AW150" s="892"/>
      <c r="AX150" s="892"/>
      <c r="AY150" s="892"/>
      <c r="AZ150" s="865"/>
      <c r="BA150" s="150"/>
    </row>
    <row r="151" spans="1:53" s="8" customFormat="1" ht="9.75" customHeight="1" x14ac:dyDescent="0.25">
      <c r="A151" s="150"/>
      <c r="B151" s="867"/>
      <c r="C151" s="892"/>
      <c r="D151" s="892"/>
      <c r="E151" s="892"/>
      <c r="F151" s="892"/>
      <c r="G151" s="892"/>
      <c r="H151" s="892"/>
      <c r="I151" s="892"/>
      <c r="J151" s="892"/>
      <c r="K151" s="892"/>
      <c r="L151" s="892"/>
      <c r="M151" s="892"/>
      <c r="N151" s="892"/>
      <c r="O151" s="892"/>
      <c r="P151" s="892"/>
      <c r="Q151" s="892"/>
      <c r="R151" s="892"/>
      <c r="S151" s="892"/>
      <c r="T151" s="892"/>
      <c r="U151" s="892"/>
      <c r="V151" s="892"/>
      <c r="W151" s="892"/>
      <c r="X151" s="892"/>
      <c r="Y151" s="892"/>
      <c r="Z151" s="892"/>
      <c r="AA151" s="892"/>
      <c r="AB151" s="892"/>
      <c r="AC151" s="892"/>
      <c r="AD151" s="892"/>
      <c r="AE151" s="892"/>
      <c r="AF151" s="892"/>
      <c r="AG151" s="892"/>
      <c r="AH151" s="892"/>
      <c r="AI151" s="892"/>
      <c r="AJ151" s="892"/>
      <c r="AK151" s="892"/>
      <c r="AL151" s="892"/>
      <c r="AM151" s="892"/>
      <c r="AN151" s="892"/>
      <c r="AO151" s="892"/>
      <c r="AP151" s="892"/>
      <c r="AQ151" s="892"/>
      <c r="AR151" s="892"/>
      <c r="AS151" s="892"/>
      <c r="AT151" s="892"/>
      <c r="AU151" s="892"/>
      <c r="AV151" s="892"/>
      <c r="AW151" s="892"/>
      <c r="AX151" s="892"/>
      <c r="AY151" s="892"/>
      <c r="AZ151" s="865"/>
      <c r="BA151" s="150"/>
    </row>
    <row r="152" spans="1:53" s="347" customFormat="1" ht="11.25" customHeight="1" thickBot="1" x14ac:dyDescent="0.25">
      <c r="A152" s="359"/>
      <c r="B152" s="1125">
        <v>1</v>
      </c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5">
        <v>2</v>
      </c>
      <c r="S152" s="1125"/>
      <c r="T152" s="774">
        <v>3</v>
      </c>
      <c r="U152" s="774"/>
      <c r="V152" s="774"/>
      <c r="W152" s="774"/>
      <c r="X152" s="774"/>
      <c r="Y152" s="774"/>
      <c r="Z152" s="774"/>
      <c r="AA152" s="774"/>
      <c r="AB152" s="774"/>
      <c r="AC152" s="774">
        <v>4</v>
      </c>
      <c r="AD152" s="774"/>
      <c r="AE152" s="774"/>
      <c r="AF152" s="774"/>
      <c r="AG152" s="774"/>
      <c r="AH152" s="774"/>
      <c r="AI152" s="774"/>
      <c r="AJ152" s="774">
        <v>5</v>
      </c>
      <c r="AK152" s="774"/>
      <c r="AL152" s="774"/>
      <c r="AM152" s="774"/>
      <c r="AN152" s="774"/>
      <c r="AO152" s="774"/>
      <c r="AP152" s="774"/>
      <c r="AQ152" s="774"/>
      <c r="AR152" s="774">
        <v>6</v>
      </c>
      <c r="AS152" s="774"/>
      <c r="AT152" s="774"/>
      <c r="AU152" s="774"/>
      <c r="AV152" s="774"/>
      <c r="AW152" s="774"/>
      <c r="AX152" s="774"/>
      <c r="AY152" s="774"/>
      <c r="AZ152" s="775"/>
      <c r="BA152" s="365"/>
    </row>
    <row r="153" spans="1:53" s="8" customFormat="1" ht="39" customHeight="1" x14ac:dyDescent="0.25">
      <c r="A153" s="119"/>
      <c r="B153" s="1141" t="s">
        <v>595</v>
      </c>
      <c r="C153" s="1142"/>
      <c r="D153" s="1142"/>
      <c r="E153" s="1142"/>
      <c r="F153" s="1142"/>
      <c r="G153" s="1142"/>
      <c r="H153" s="1142"/>
      <c r="I153" s="1142"/>
      <c r="J153" s="1142"/>
      <c r="K153" s="1142"/>
      <c r="L153" s="1142"/>
      <c r="M153" s="1142"/>
      <c r="N153" s="1142"/>
      <c r="O153" s="1142"/>
      <c r="P153" s="1142"/>
      <c r="Q153" s="1143"/>
      <c r="R153" s="1087">
        <v>100</v>
      </c>
      <c r="S153" s="1088"/>
      <c r="T153" s="1089"/>
      <c r="U153" s="1089"/>
      <c r="V153" s="1089"/>
      <c r="W153" s="1089"/>
      <c r="X153" s="1089"/>
      <c r="Y153" s="1089"/>
      <c r="Z153" s="1089"/>
      <c r="AA153" s="1089"/>
      <c r="AB153" s="1089"/>
      <c r="AC153" s="1090"/>
      <c r="AD153" s="1090"/>
      <c r="AE153" s="1090"/>
      <c r="AF153" s="1090"/>
      <c r="AG153" s="1090"/>
      <c r="AH153" s="1090"/>
      <c r="AI153" s="1090"/>
      <c r="AJ153" s="1046"/>
      <c r="AK153" s="1046"/>
      <c r="AL153" s="1046"/>
      <c r="AM153" s="1046"/>
      <c r="AN153" s="1046"/>
      <c r="AO153" s="1046"/>
      <c r="AP153" s="1046"/>
      <c r="AQ153" s="1046"/>
      <c r="AR153" s="1046"/>
      <c r="AS153" s="1046"/>
      <c r="AT153" s="1046"/>
      <c r="AU153" s="1046"/>
      <c r="AV153" s="1046"/>
      <c r="AW153" s="1046"/>
      <c r="AX153" s="1046"/>
      <c r="AY153" s="1046"/>
      <c r="AZ153" s="1047"/>
      <c r="BA153" s="119"/>
    </row>
    <row r="154" spans="1:53" s="8" customFormat="1" ht="39" customHeight="1" x14ac:dyDescent="0.25">
      <c r="A154" s="119"/>
      <c r="B154" s="1136" t="s">
        <v>334</v>
      </c>
      <c r="C154" s="1137"/>
      <c r="D154" s="1137"/>
      <c r="E154" s="1137"/>
      <c r="F154" s="1137"/>
      <c r="G154" s="1137"/>
      <c r="H154" s="1137"/>
      <c r="I154" s="1137"/>
      <c r="J154" s="1137"/>
      <c r="K154" s="1137"/>
      <c r="L154" s="1137"/>
      <c r="M154" s="1137"/>
      <c r="N154" s="1137"/>
      <c r="O154" s="1137"/>
      <c r="P154" s="1137"/>
      <c r="Q154" s="1138"/>
      <c r="R154" s="1073">
        <v>110</v>
      </c>
      <c r="S154" s="1074"/>
      <c r="T154" s="969"/>
      <c r="U154" s="969"/>
      <c r="V154" s="969"/>
      <c r="W154" s="969"/>
      <c r="X154" s="969"/>
      <c r="Y154" s="969"/>
      <c r="Z154" s="969"/>
      <c r="AA154" s="969"/>
      <c r="AB154" s="969"/>
      <c r="AC154" s="1080"/>
      <c r="AD154" s="1080"/>
      <c r="AE154" s="1080"/>
      <c r="AF154" s="1080"/>
      <c r="AG154" s="1080"/>
      <c r="AH154" s="1080"/>
      <c r="AI154" s="1080"/>
      <c r="AJ154" s="892"/>
      <c r="AK154" s="892"/>
      <c r="AL154" s="892"/>
      <c r="AM154" s="892"/>
      <c r="AN154" s="892"/>
      <c r="AO154" s="892"/>
      <c r="AP154" s="892"/>
      <c r="AQ154" s="892"/>
      <c r="AR154" s="892"/>
      <c r="AS154" s="892"/>
      <c r="AT154" s="892"/>
      <c r="AU154" s="892"/>
      <c r="AV154" s="892"/>
      <c r="AW154" s="892"/>
      <c r="AX154" s="892"/>
      <c r="AY154" s="892"/>
      <c r="AZ154" s="1006"/>
      <c r="BA154" s="119"/>
    </row>
    <row r="155" spans="1:53" s="8" customFormat="1" ht="27" customHeight="1" x14ac:dyDescent="0.25">
      <c r="A155" s="119"/>
      <c r="B155" s="1133" t="s">
        <v>335</v>
      </c>
      <c r="C155" s="1134"/>
      <c r="D155" s="1134"/>
      <c r="E155" s="1134"/>
      <c r="F155" s="1134"/>
      <c r="G155" s="1134"/>
      <c r="H155" s="1134"/>
      <c r="I155" s="1134"/>
      <c r="J155" s="1134"/>
      <c r="K155" s="1134"/>
      <c r="L155" s="1134"/>
      <c r="M155" s="1134"/>
      <c r="N155" s="1134"/>
      <c r="O155" s="1134"/>
      <c r="P155" s="1134"/>
      <c r="Q155" s="1135"/>
      <c r="R155" s="1073">
        <v>111</v>
      </c>
      <c r="S155" s="1074"/>
      <c r="T155" s="969"/>
      <c r="U155" s="969"/>
      <c r="V155" s="969"/>
      <c r="W155" s="969"/>
      <c r="X155" s="969"/>
      <c r="Y155" s="969"/>
      <c r="Z155" s="969"/>
      <c r="AA155" s="969"/>
      <c r="AB155" s="969"/>
      <c r="AC155" s="1080"/>
      <c r="AD155" s="1080"/>
      <c r="AE155" s="1080"/>
      <c r="AF155" s="1080"/>
      <c r="AG155" s="1080"/>
      <c r="AH155" s="1080"/>
      <c r="AI155" s="1080"/>
      <c r="AJ155" s="892"/>
      <c r="AK155" s="892"/>
      <c r="AL155" s="892"/>
      <c r="AM155" s="892"/>
      <c r="AN155" s="892"/>
      <c r="AO155" s="892"/>
      <c r="AP155" s="892"/>
      <c r="AQ155" s="892"/>
      <c r="AR155" s="892"/>
      <c r="AS155" s="892"/>
      <c r="AT155" s="892"/>
      <c r="AU155" s="892"/>
      <c r="AV155" s="892"/>
      <c r="AW155" s="892"/>
      <c r="AX155" s="892"/>
      <c r="AY155" s="892"/>
      <c r="AZ155" s="1006"/>
      <c r="BA155" s="119"/>
    </row>
    <row r="156" spans="1:53" s="8" customFormat="1" ht="18" customHeight="1" thickBot="1" x14ac:dyDescent="0.3">
      <c r="A156" s="119"/>
      <c r="B156" s="1091" t="s">
        <v>336</v>
      </c>
      <c r="C156" s="1091"/>
      <c r="D156" s="1091"/>
      <c r="E156" s="1091"/>
      <c r="F156" s="1091"/>
      <c r="G156" s="1091"/>
      <c r="H156" s="1091"/>
      <c r="I156" s="1091"/>
      <c r="J156" s="1091"/>
      <c r="K156" s="1091"/>
      <c r="L156" s="1091"/>
      <c r="M156" s="1091"/>
      <c r="N156" s="1091"/>
      <c r="O156" s="1091"/>
      <c r="P156" s="1091"/>
      <c r="Q156" s="1092"/>
      <c r="R156" s="1082">
        <v>120</v>
      </c>
      <c r="S156" s="1083"/>
      <c r="T156" s="1081"/>
      <c r="U156" s="1081"/>
      <c r="V156" s="1081"/>
      <c r="W156" s="1081"/>
      <c r="X156" s="1081"/>
      <c r="Y156" s="1081"/>
      <c r="Z156" s="1081"/>
      <c r="AA156" s="1081"/>
      <c r="AB156" s="1081"/>
      <c r="AC156" s="1057"/>
      <c r="AD156" s="1057"/>
      <c r="AE156" s="1057"/>
      <c r="AF156" s="1057"/>
      <c r="AG156" s="1057"/>
      <c r="AH156" s="1057"/>
      <c r="AI156" s="1057"/>
      <c r="AJ156" s="1003"/>
      <c r="AK156" s="1003"/>
      <c r="AL156" s="1003"/>
      <c r="AM156" s="1003"/>
      <c r="AN156" s="1003"/>
      <c r="AO156" s="1003"/>
      <c r="AP156" s="1003"/>
      <c r="AQ156" s="1003"/>
      <c r="AR156" s="1003"/>
      <c r="AS156" s="1003"/>
      <c r="AT156" s="1003"/>
      <c r="AU156" s="1003"/>
      <c r="AV156" s="1003"/>
      <c r="AW156" s="1003"/>
      <c r="AX156" s="1003"/>
      <c r="AY156" s="1003"/>
      <c r="AZ156" s="1004"/>
      <c r="BA156" s="119"/>
    </row>
    <row r="157" spans="1:53" x14ac:dyDescent="0.25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  <c r="AE157" s="85"/>
      <c r="AF157" s="85"/>
      <c r="AG157" s="85"/>
      <c r="AH157" s="85"/>
      <c r="AI157" s="85"/>
      <c r="AJ157" s="85"/>
      <c r="AK157" s="85"/>
      <c r="AL157" s="85"/>
      <c r="AM157" s="85"/>
      <c r="AN157" s="85"/>
      <c r="AO157" s="85"/>
      <c r="AP157" s="85"/>
      <c r="AQ157" s="85"/>
      <c r="AR157" s="85"/>
      <c r="AS157" s="85"/>
      <c r="AT157" s="85"/>
      <c r="AU157" s="85"/>
      <c r="AV157" s="85"/>
      <c r="AW157" s="85"/>
      <c r="AX157" s="85"/>
      <c r="AY157" s="85"/>
      <c r="AZ157" s="85"/>
      <c r="BA157" s="85"/>
    </row>
    <row r="158" spans="1:53" s="11" customFormat="1" ht="24.75" customHeight="1" x14ac:dyDescent="0.25">
      <c r="A158" s="119"/>
      <c r="B158" s="869" t="s">
        <v>596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  <c r="BA158" s="119"/>
    </row>
    <row r="159" spans="1:53" s="8" customFormat="1" ht="5.25" customHeight="1" x14ac:dyDescent="0.25">
      <c r="A159" s="119"/>
      <c r="B159" s="119"/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AD159" s="119"/>
      <c r="AE159" s="119"/>
      <c r="AF159" s="119"/>
      <c r="AG159" s="119"/>
      <c r="AH159" s="119"/>
      <c r="AI159" s="119"/>
      <c r="AJ159" s="119"/>
      <c r="AK159" s="119"/>
      <c r="AL159" s="119"/>
      <c r="AM159" s="119"/>
      <c r="AN159" s="119"/>
      <c r="AO159" s="119"/>
      <c r="AP159" s="119"/>
      <c r="AQ159" s="119"/>
      <c r="AR159" s="119"/>
      <c r="AS159" s="119"/>
      <c r="AT159" s="119"/>
      <c r="AU159" s="119"/>
      <c r="AV159" s="119"/>
      <c r="AW159" s="119"/>
      <c r="AX159" s="119"/>
      <c r="AY159" s="119"/>
      <c r="AZ159" s="119"/>
      <c r="BA159" s="119"/>
    </row>
    <row r="160" spans="1:53" s="8" customFormat="1" ht="9.75" customHeight="1" x14ac:dyDescent="0.25">
      <c r="A160" s="150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 t="s">
        <v>3</v>
      </c>
      <c r="S160" s="892"/>
      <c r="T160" s="892" t="s">
        <v>50</v>
      </c>
      <c r="U160" s="892"/>
      <c r="V160" s="892"/>
      <c r="W160" s="892"/>
      <c r="X160" s="892"/>
      <c r="Y160" s="892"/>
      <c r="Z160" s="892"/>
      <c r="AA160" s="892"/>
      <c r="AB160" s="892"/>
      <c r="AC160" s="892" t="s">
        <v>215</v>
      </c>
      <c r="AD160" s="892"/>
      <c r="AE160" s="892"/>
      <c r="AF160" s="892"/>
      <c r="AG160" s="892"/>
      <c r="AH160" s="892"/>
      <c r="AI160" s="892"/>
      <c r="AJ160" s="892" t="s">
        <v>40</v>
      </c>
      <c r="AK160" s="892"/>
      <c r="AL160" s="892"/>
      <c r="AM160" s="892"/>
      <c r="AN160" s="892"/>
      <c r="AO160" s="892"/>
      <c r="AP160" s="892"/>
      <c r="AQ160" s="892"/>
      <c r="AR160" s="892" t="s">
        <v>233</v>
      </c>
      <c r="AS160" s="892"/>
      <c r="AT160" s="892"/>
      <c r="AU160" s="892"/>
      <c r="AV160" s="892"/>
      <c r="AW160" s="892"/>
      <c r="AX160" s="892"/>
      <c r="AY160" s="892"/>
      <c r="AZ160" s="865"/>
      <c r="BA160" s="150"/>
    </row>
    <row r="161" spans="1:53" s="8" customFormat="1" ht="9.75" customHeight="1" x14ac:dyDescent="0.25">
      <c r="A161" s="150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2"/>
      <c r="X161" s="892"/>
      <c r="Y161" s="892"/>
      <c r="Z161" s="892"/>
      <c r="AA161" s="892"/>
      <c r="AB161" s="892"/>
      <c r="AC161" s="892"/>
      <c r="AD161" s="892"/>
      <c r="AE161" s="892"/>
      <c r="AF161" s="892"/>
      <c r="AG161" s="892"/>
      <c r="AH161" s="892"/>
      <c r="AI161" s="892"/>
      <c r="AJ161" s="892"/>
      <c r="AK161" s="892"/>
      <c r="AL161" s="892"/>
      <c r="AM161" s="892"/>
      <c r="AN161" s="892"/>
      <c r="AO161" s="892"/>
      <c r="AP161" s="892"/>
      <c r="AQ161" s="892"/>
      <c r="AR161" s="892"/>
      <c r="AS161" s="892"/>
      <c r="AT161" s="892"/>
      <c r="AU161" s="892"/>
      <c r="AV161" s="892"/>
      <c r="AW161" s="892"/>
      <c r="AX161" s="892"/>
      <c r="AY161" s="892"/>
      <c r="AZ161" s="865"/>
      <c r="BA161" s="150"/>
    </row>
    <row r="162" spans="1:53" s="8" customFormat="1" ht="9.75" customHeight="1" x14ac:dyDescent="0.25">
      <c r="A162" s="150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2"/>
      <c r="X162" s="892"/>
      <c r="Y162" s="892"/>
      <c r="Z162" s="892"/>
      <c r="AA162" s="892"/>
      <c r="AB162" s="892"/>
      <c r="AC162" s="892"/>
      <c r="AD162" s="892"/>
      <c r="AE162" s="892"/>
      <c r="AF162" s="892"/>
      <c r="AG162" s="892"/>
      <c r="AH162" s="892"/>
      <c r="AI162" s="892"/>
      <c r="AJ162" s="892"/>
      <c r="AK162" s="892"/>
      <c r="AL162" s="892"/>
      <c r="AM162" s="892"/>
      <c r="AN162" s="892"/>
      <c r="AO162" s="892"/>
      <c r="AP162" s="892"/>
      <c r="AQ162" s="892"/>
      <c r="AR162" s="892"/>
      <c r="AS162" s="892"/>
      <c r="AT162" s="892"/>
      <c r="AU162" s="892"/>
      <c r="AV162" s="892"/>
      <c r="AW162" s="892"/>
      <c r="AX162" s="892"/>
      <c r="AY162" s="892"/>
      <c r="AZ162" s="865"/>
      <c r="BA162" s="150"/>
    </row>
    <row r="163" spans="1:53" s="8" customFormat="1" ht="9.75" customHeight="1" x14ac:dyDescent="0.25">
      <c r="A163" s="150"/>
      <c r="B163" s="867"/>
      <c r="C163" s="892"/>
      <c r="D163" s="892"/>
      <c r="E163" s="892"/>
      <c r="F163" s="892"/>
      <c r="G163" s="892"/>
      <c r="H163" s="892"/>
      <c r="I163" s="892"/>
      <c r="J163" s="892"/>
      <c r="K163" s="892"/>
      <c r="L163" s="892"/>
      <c r="M163" s="892"/>
      <c r="N163" s="892"/>
      <c r="O163" s="892"/>
      <c r="P163" s="892"/>
      <c r="Q163" s="892"/>
      <c r="R163" s="892"/>
      <c r="S163" s="892"/>
      <c r="T163" s="892"/>
      <c r="U163" s="892"/>
      <c r="V163" s="892"/>
      <c r="W163" s="892"/>
      <c r="X163" s="892"/>
      <c r="Y163" s="892"/>
      <c r="Z163" s="892"/>
      <c r="AA163" s="892"/>
      <c r="AB163" s="892"/>
      <c r="AC163" s="892"/>
      <c r="AD163" s="892"/>
      <c r="AE163" s="892"/>
      <c r="AF163" s="892"/>
      <c r="AG163" s="892"/>
      <c r="AH163" s="892"/>
      <c r="AI163" s="892"/>
      <c r="AJ163" s="892"/>
      <c r="AK163" s="892"/>
      <c r="AL163" s="892"/>
      <c r="AM163" s="892"/>
      <c r="AN163" s="892"/>
      <c r="AO163" s="892"/>
      <c r="AP163" s="892"/>
      <c r="AQ163" s="892"/>
      <c r="AR163" s="892"/>
      <c r="AS163" s="892"/>
      <c r="AT163" s="892"/>
      <c r="AU163" s="892"/>
      <c r="AV163" s="892"/>
      <c r="AW163" s="892"/>
      <c r="AX163" s="892"/>
      <c r="AY163" s="892"/>
      <c r="AZ163" s="865"/>
      <c r="BA163" s="150"/>
    </row>
    <row r="164" spans="1:53" s="347" customFormat="1" ht="11.25" customHeight="1" thickBot="1" x14ac:dyDescent="0.25">
      <c r="A164" s="359"/>
      <c r="B164" s="1125">
        <v>1</v>
      </c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5">
        <v>2</v>
      </c>
      <c r="S164" s="1125"/>
      <c r="T164" s="774">
        <v>3</v>
      </c>
      <c r="U164" s="774"/>
      <c r="V164" s="774"/>
      <c r="W164" s="774"/>
      <c r="X164" s="774"/>
      <c r="Y164" s="774"/>
      <c r="Z164" s="774"/>
      <c r="AA164" s="774"/>
      <c r="AB164" s="774"/>
      <c r="AC164" s="774">
        <v>4</v>
      </c>
      <c r="AD164" s="774"/>
      <c r="AE164" s="774"/>
      <c r="AF164" s="774"/>
      <c r="AG164" s="774"/>
      <c r="AH164" s="774"/>
      <c r="AI164" s="774"/>
      <c r="AJ164" s="774">
        <v>5</v>
      </c>
      <c r="AK164" s="774"/>
      <c r="AL164" s="774"/>
      <c r="AM164" s="774"/>
      <c r="AN164" s="774"/>
      <c r="AO164" s="774"/>
      <c r="AP164" s="774"/>
      <c r="AQ164" s="774"/>
      <c r="AR164" s="774">
        <v>6</v>
      </c>
      <c r="AS164" s="774"/>
      <c r="AT164" s="774"/>
      <c r="AU164" s="774"/>
      <c r="AV164" s="774"/>
      <c r="AW164" s="774"/>
      <c r="AX164" s="774"/>
      <c r="AY164" s="774"/>
      <c r="AZ164" s="775"/>
      <c r="BA164" s="365"/>
    </row>
    <row r="165" spans="1:53" s="8" customFormat="1" ht="40.5" customHeight="1" x14ac:dyDescent="0.25">
      <c r="A165" s="119"/>
      <c r="B165" s="1141" t="s">
        <v>595</v>
      </c>
      <c r="C165" s="1142"/>
      <c r="D165" s="1142"/>
      <c r="E165" s="1142"/>
      <c r="F165" s="1142"/>
      <c r="G165" s="1142"/>
      <c r="H165" s="1142"/>
      <c r="I165" s="1142"/>
      <c r="J165" s="1142"/>
      <c r="K165" s="1142"/>
      <c r="L165" s="1142"/>
      <c r="M165" s="1142"/>
      <c r="N165" s="1142"/>
      <c r="O165" s="1142"/>
      <c r="P165" s="1142"/>
      <c r="Q165" s="1143"/>
      <c r="R165" s="1087">
        <v>100</v>
      </c>
      <c r="S165" s="1088"/>
      <c r="T165" s="1089"/>
      <c r="U165" s="1089"/>
      <c r="V165" s="1089"/>
      <c r="W165" s="1089"/>
      <c r="X165" s="1089"/>
      <c r="Y165" s="1089"/>
      <c r="Z165" s="1089"/>
      <c r="AA165" s="1089"/>
      <c r="AB165" s="1089"/>
      <c r="AC165" s="1090"/>
      <c r="AD165" s="1090"/>
      <c r="AE165" s="1090"/>
      <c r="AF165" s="1090"/>
      <c r="AG165" s="1090"/>
      <c r="AH165" s="1090"/>
      <c r="AI165" s="1090"/>
      <c r="AJ165" s="1046"/>
      <c r="AK165" s="1046"/>
      <c r="AL165" s="1046"/>
      <c r="AM165" s="1046"/>
      <c r="AN165" s="1046"/>
      <c r="AO165" s="1046"/>
      <c r="AP165" s="1046"/>
      <c r="AQ165" s="1046"/>
      <c r="AR165" s="1046"/>
      <c r="AS165" s="1046"/>
      <c r="AT165" s="1046"/>
      <c r="AU165" s="1046"/>
      <c r="AV165" s="1046"/>
      <c r="AW165" s="1046"/>
      <c r="AX165" s="1046"/>
      <c r="AY165" s="1046"/>
      <c r="AZ165" s="1047"/>
      <c r="BA165" s="119"/>
    </row>
    <row r="166" spans="1:53" s="8" customFormat="1" ht="37.5" customHeight="1" x14ac:dyDescent="0.25">
      <c r="A166" s="119"/>
      <c r="B166" s="1136" t="s">
        <v>334</v>
      </c>
      <c r="C166" s="1137"/>
      <c r="D166" s="1137"/>
      <c r="E166" s="1137"/>
      <c r="F166" s="1137"/>
      <c r="G166" s="1137"/>
      <c r="H166" s="1137"/>
      <c r="I166" s="1137"/>
      <c r="J166" s="1137"/>
      <c r="K166" s="1137"/>
      <c r="L166" s="1137"/>
      <c r="M166" s="1137"/>
      <c r="N166" s="1137"/>
      <c r="O166" s="1137"/>
      <c r="P166" s="1137"/>
      <c r="Q166" s="1138"/>
      <c r="R166" s="1073">
        <v>110</v>
      </c>
      <c r="S166" s="1074"/>
      <c r="T166" s="969"/>
      <c r="U166" s="969"/>
      <c r="V166" s="969"/>
      <c r="W166" s="969"/>
      <c r="X166" s="969"/>
      <c r="Y166" s="969"/>
      <c r="Z166" s="969"/>
      <c r="AA166" s="969"/>
      <c r="AB166" s="969"/>
      <c r="AC166" s="1080"/>
      <c r="AD166" s="1080"/>
      <c r="AE166" s="1080"/>
      <c r="AF166" s="1080"/>
      <c r="AG166" s="1080"/>
      <c r="AH166" s="1080"/>
      <c r="AI166" s="1080"/>
      <c r="AJ166" s="892"/>
      <c r="AK166" s="892"/>
      <c r="AL166" s="892"/>
      <c r="AM166" s="892"/>
      <c r="AN166" s="892"/>
      <c r="AO166" s="892"/>
      <c r="AP166" s="892"/>
      <c r="AQ166" s="892"/>
      <c r="AR166" s="892"/>
      <c r="AS166" s="892"/>
      <c r="AT166" s="892"/>
      <c r="AU166" s="892"/>
      <c r="AV166" s="892"/>
      <c r="AW166" s="892"/>
      <c r="AX166" s="892"/>
      <c r="AY166" s="892"/>
      <c r="AZ166" s="1006"/>
      <c r="BA166" s="119"/>
    </row>
    <row r="167" spans="1:53" s="8" customFormat="1" ht="26.25" customHeight="1" x14ac:dyDescent="0.25">
      <c r="A167" s="119"/>
      <c r="B167" s="1133" t="s">
        <v>335</v>
      </c>
      <c r="C167" s="1134"/>
      <c r="D167" s="1134"/>
      <c r="E167" s="1134"/>
      <c r="F167" s="1134"/>
      <c r="G167" s="1134"/>
      <c r="H167" s="1134"/>
      <c r="I167" s="1134"/>
      <c r="J167" s="1134"/>
      <c r="K167" s="1134"/>
      <c r="L167" s="1134"/>
      <c r="M167" s="1134"/>
      <c r="N167" s="1134"/>
      <c r="O167" s="1134"/>
      <c r="P167" s="1134"/>
      <c r="Q167" s="1135"/>
      <c r="R167" s="1073">
        <v>111</v>
      </c>
      <c r="S167" s="1074"/>
      <c r="T167" s="969"/>
      <c r="U167" s="969"/>
      <c r="V167" s="969"/>
      <c r="W167" s="969"/>
      <c r="X167" s="969"/>
      <c r="Y167" s="969"/>
      <c r="Z167" s="969"/>
      <c r="AA167" s="969"/>
      <c r="AB167" s="969"/>
      <c r="AC167" s="1080"/>
      <c r="AD167" s="1080"/>
      <c r="AE167" s="1080"/>
      <c r="AF167" s="1080"/>
      <c r="AG167" s="1080"/>
      <c r="AH167" s="1080"/>
      <c r="AI167" s="1080"/>
      <c r="AJ167" s="892"/>
      <c r="AK167" s="892"/>
      <c r="AL167" s="892"/>
      <c r="AM167" s="892"/>
      <c r="AN167" s="892"/>
      <c r="AO167" s="892"/>
      <c r="AP167" s="892"/>
      <c r="AQ167" s="892"/>
      <c r="AR167" s="892"/>
      <c r="AS167" s="892"/>
      <c r="AT167" s="892"/>
      <c r="AU167" s="892"/>
      <c r="AV167" s="892"/>
      <c r="AW167" s="892"/>
      <c r="AX167" s="892"/>
      <c r="AY167" s="892"/>
      <c r="AZ167" s="1006"/>
      <c r="BA167" s="119"/>
    </row>
    <row r="168" spans="1:53" s="8" customFormat="1" ht="18" customHeight="1" thickBot="1" x14ac:dyDescent="0.3">
      <c r="A168" s="119"/>
      <c r="B168" s="1091" t="s">
        <v>336</v>
      </c>
      <c r="C168" s="1091"/>
      <c r="D168" s="1091"/>
      <c r="E168" s="1091"/>
      <c r="F168" s="1091"/>
      <c r="G168" s="1091"/>
      <c r="H168" s="1091"/>
      <c r="I168" s="1091"/>
      <c r="J168" s="1091"/>
      <c r="K168" s="1091"/>
      <c r="L168" s="1091"/>
      <c r="M168" s="1091"/>
      <c r="N168" s="1091"/>
      <c r="O168" s="1091"/>
      <c r="P168" s="1091"/>
      <c r="Q168" s="1092"/>
      <c r="R168" s="1082">
        <v>120</v>
      </c>
      <c r="S168" s="1083"/>
      <c r="T168" s="1081"/>
      <c r="U168" s="1081"/>
      <c r="V168" s="1081"/>
      <c r="W168" s="1081"/>
      <c r="X168" s="1081"/>
      <c r="Y168" s="1081"/>
      <c r="Z168" s="1081"/>
      <c r="AA168" s="1081"/>
      <c r="AB168" s="1081"/>
      <c r="AC168" s="1057"/>
      <c r="AD168" s="1057"/>
      <c r="AE168" s="1057"/>
      <c r="AF168" s="1057"/>
      <c r="AG168" s="1057"/>
      <c r="AH168" s="1057"/>
      <c r="AI168" s="1057"/>
      <c r="AJ168" s="1003"/>
      <c r="AK168" s="1003"/>
      <c r="AL168" s="1003"/>
      <c r="AM168" s="1003"/>
      <c r="AN168" s="1003"/>
      <c r="AO168" s="1003"/>
      <c r="AP168" s="1003"/>
      <c r="AQ168" s="1003"/>
      <c r="AR168" s="1003"/>
      <c r="AS168" s="1003"/>
      <c r="AT168" s="1003"/>
      <c r="AU168" s="1003"/>
      <c r="AV168" s="1003"/>
      <c r="AW168" s="1003"/>
      <c r="AX168" s="1003"/>
      <c r="AY168" s="1003"/>
      <c r="AZ168" s="1004"/>
      <c r="BA168" s="119"/>
    </row>
    <row r="169" spans="1:53" ht="15" customHeight="1" x14ac:dyDescent="0.25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85"/>
      <c r="AM169" s="85"/>
      <c r="AN169" s="85"/>
      <c r="AO169" s="85"/>
      <c r="AP169" s="85"/>
      <c r="AQ169" s="85"/>
      <c r="AR169" s="85"/>
      <c r="AS169" s="85"/>
      <c r="AT169" s="85"/>
      <c r="AU169" s="85"/>
      <c r="AV169" s="85"/>
      <c r="AW169" s="85"/>
      <c r="AX169" s="85"/>
      <c r="AY169" s="85"/>
      <c r="AZ169" s="85"/>
      <c r="BA169" s="85"/>
    </row>
    <row r="170" spans="1:53" s="8" customFormat="1" ht="15" customHeight="1" x14ac:dyDescent="0.25">
      <c r="A170" s="119"/>
      <c r="B170" s="319"/>
      <c r="C170" s="319"/>
      <c r="D170" s="319"/>
      <c r="E170" s="319"/>
      <c r="F170" s="319"/>
      <c r="G170" s="319"/>
      <c r="H170" s="319"/>
      <c r="I170" s="319"/>
      <c r="J170" s="290"/>
      <c r="K170" s="290"/>
      <c r="L170" s="290"/>
      <c r="M170" s="290"/>
      <c r="N170" s="290"/>
      <c r="O170" s="290"/>
      <c r="P170" s="290"/>
      <c r="Q170" s="290"/>
      <c r="R170" s="301"/>
      <c r="S170" s="301"/>
      <c r="T170" s="301"/>
      <c r="U170" s="301"/>
      <c r="V170" s="301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</row>
    <row r="171" spans="1:53" s="11" customFormat="1" ht="27" customHeight="1" x14ac:dyDescent="0.25">
      <c r="A171" s="119"/>
      <c r="B171" s="869" t="s">
        <v>342</v>
      </c>
      <c r="C171" s="869"/>
      <c r="D171" s="869"/>
      <c r="E171" s="869"/>
      <c r="F171" s="869"/>
      <c r="G171" s="869"/>
      <c r="H171" s="869"/>
      <c r="I171" s="869"/>
      <c r="J171" s="869"/>
      <c r="K171" s="869"/>
      <c r="L171" s="869"/>
      <c r="M171" s="869"/>
      <c r="N171" s="869"/>
      <c r="O171" s="869"/>
      <c r="P171" s="869"/>
      <c r="Q171" s="869"/>
      <c r="R171" s="869"/>
      <c r="S171" s="869"/>
      <c r="T171" s="869"/>
      <c r="U171" s="869"/>
      <c r="V171" s="869"/>
      <c r="W171" s="869"/>
      <c r="X171" s="869"/>
      <c r="Y171" s="869"/>
      <c r="Z171" s="869"/>
      <c r="AA171" s="869"/>
      <c r="AB171" s="869"/>
      <c r="AC171" s="869"/>
      <c r="AD171" s="869"/>
      <c r="AE171" s="869"/>
      <c r="AF171" s="869"/>
      <c r="AG171" s="869"/>
      <c r="AH171" s="869"/>
      <c r="AI171" s="869"/>
      <c r="AJ171" s="869"/>
      <c r="AK171" s="869"/>
      <c r="AL171" s="869"/>
      <c r="AM171" s="869"/>
      <c r="AN171" s="869"/>
      <c r="AO171" s="869"/>
      <c r="AP171" s="869"/>
      <c r="AQ171" s="869"/>
      <c r="AR171" s="869"/>
      <c r="AS171" s="869"/>
      <c r="AT171" s="869"/>
      <c r="AU171" s="869"/>
      <c r="AV171" s="869"/>
      <c r="AW171" s="869"/>
      <c r="AX171" s="869"/>
      <c r="AY171" s="869"/>
      <c r="AZ171" s="869"/>
      <c r="BA171" s="119"/>
    </row>
    <row r="172" spans="1:53" s="11" customFormat="1" ht="33" customHeight="1" x14ac:dyDescent="0.25">
      <c r="A172" s="119"/>
      <c r="B172" s="869" t="s">
        <v>603</v>
      </c>
      <c r="C172" s="869"/>
      <c r="D172" s="869"/>
      <c r="E172" s="869"/>
      <c r="F172" s="869"/>
      <c r="G172" s="869"/>
      <c r="H172" s="869"/>
      <c r="I172" s="869"/>
      <c r="J172" s="869"/>
      <c r="K172" s="869"/>
      <c r="L172" s="869"/>
      <c r="M172" s="869"/>
      <c r="N172" s="869"/>
      <c r="O172" s="869"/>
      <c r="P172" s="869"/>
      <c r="Q172" s="869"/>
      <c r="R172" s="869"/>
      <c r="S172" s="869"/>
      <c r="T172" s="869"/>
      <c r="U172" s="869"/>
      <c r="V172" s="869"/>
      <c r="W172" s="869"/>
      <c r="X172" s="869"/>
      <c r="Y172" s="869"/>
      <c r="Z172" s="869"/>
      <c r="AA172" s="869"/>
      <c r="AB172" s="869"/>
      <c r="AC172" s="869"/>
      <c r="AD172" s="869"/>
      <c r="AE172" s="869"/>
      <c r="AF172" s="869"/>
      <c r="AG172" s="869"/>
      <c r="AH172" s="869"/>
      <c r="AI172" s="869"/>
      <c r="AJ172" s="869"/>
      <c r="AK172" s="869"/>
      <c r="AL172" s="869"/>
      <c r="AM172" s="869"/>
      <c r="AN172" s="869"/>
      <c r="AO172" s="869"/>
      <c r="AP172" s="869"/>
      <c r="AQ172" s="869"/>
      <c r="AR172" s="869"/>
      <c r="AS172" s="869"/>
      <c r="AT172" s="869"/>
      <c r="AU172" s="869"/>
      <c r="AV172" s="869"/>
      <c r="AW172" s="869"/>
      <c r="AX172" s="869"/>
      <c r="AY172" s="869"/>
      <c r="AZ172" s="869"/>
      <c r="BA172" s="119"/>
    </row>
    <row r="173" spans="1:53" s="11" customFormat="1" ht="28.5" customHeight="1" x14ac:dyDescent="0.25">
      <c r="A173" s="119"/>
      <c r="B173" s="869" t="s">
        <v>606</v>
      </c>
      <c r="C173" s="869"/>
      <c r="D173" s="869"/>
      <c r="E173" s="869"/>
      <c r="F173" s="869"/>
      <c r="G173" s="869"/>
      <c r="H173" s="869"/>
      <c r="I173" s="869"/>
      <c r="J173" s="869"/>
      <c r="K173" s="869"/>
      <c r="L173" s="869"/>
      <c r="M173" s="869"/>
      <c r="N173" s="869"/>
      <c r="O173" s="869"/>
      <c r="P173" s="869"/>
      <c r="Q173" s="869"/>
      <c r="R173" s="869"/>
      <c r="S173" s="869"/>
      <c r="T173" s="869"/>
      <c r="U173" s="869"/>
      <c r="V173" s="869"/>
      <c r="W173" s="869"/>
      <c r="X173" s="869"/>
      <c r="Y173" s="869"/>
      <c r="Z173" s="869"/>
      <c r="AA173" s="869"/>
      <c r="AB173" s="869"/>
      <c r="AC173" s="869"/>
      <c r="AD173" s="869"/>
      <c r="AE173" s="869"/>
      <c r="AF173" s="869"/>
      <c r="AG173" s="869"/>
      <c r="AH173" s="869"/>
      <c r="AI173" s="869"/>
      <c r="AJ173" s="869"/>
      <c r="AK173" s="869"/>
      <c r="AL173" s="869"/>
      <c r="AM173" s="869"/>
      <c r="AN173" s="869"/>
      <c r="AO173" s="869"/>
      <c r="AP173" s="869"/>
      <c r="AQ173" s="869"/>
      <c r="AR173" s="869"/>
      <c r="AS173" s="869"/>
      <c r="AT173" s="869"/>
      <c r="AU173" s="869"/>
      <c r="AV173" s="869"/>
      <c r="AW173" s="869"/>
      <c r="AX173" s="869"/>
      <c r="AY173" s="869"/>
      <c r="AZ173" s="869"/>
      <c r="BA173" s="119"/>
    </row>
    <row r="174" spans="1:53" s="11" customFormat="1" ht="21" customHeight="1" x14ac:dyDescent="0.25">
      <c r="A174" s="150"/>
      <c r="B174" s="1108" t="s">
        <v>2</v>
      </c>
      <c r="C174" s="1108"/>
      <c r="D174" s="1108"/>
      <c r="E174" s="1108"/>
      <c r="F174" s="1108"/>
      <c r="G174" s="1108"/>
      <c r="H174" s="1108"/>
      <c r="I174" s="1108"/>
      <c r="J174" s="1108"/>
      <c r="K174" s="1108"/>
      <c r="L174" s="1108"/>
      <c r="M174" s="1108"/>
      <c r="N174" s="1108"/>
      <c r="O174" s="1108"/>
      <c r="P174" s="1108"/>
      <c r="Q174" s="1108"/>
      <c r="R174" s="1119"/>
      <c r="S174" s="895" t="s">
        <v>508</v>
      </c>
      <c r="T174" s="871"/>
      <c r="U174" s="895" t="s">
        <v>769</v>
      </c>
      <c r="V174" s="871"/>
      <c r="W174" s="895" t="s">
        <v>50</v>
      </c>
      <c r="X174" s="870"/>
      <c r="Y174" s="870"/>
      <c r="Z174" s="870"/>
      <c r="AA174" s="870"/>
      <c r="AB174" s="871"/>
      <c r="AC174" s="892" t="s">
        <v>215</v>
      </c>
      <c r="AD174" s="892"/>
      <c r="AE174" s="892"/>
      <c r="AF174" s="892"/>
      <c r="AG174" s="892"/>
      <c r="AH174" s="892"/>
      <c r="AI174" s="892" t="s">
        <v>43</v>
      </c>
      <c r="AJ174" s="892"/>
      <c r="AK174" s="892"/>
      <c r="AL174" s="892"/>
      <c r="AM174" s="892"/>
      <c r="AN174" s="892"/>
      <c r="AO174" s="1108" t="s">
        <v>99</v>
      </c>
      <c r="AP174" s="1108"/>
      <c r="AQ174" s="1108"/>
      <c r="AR174" s="1108"/>
      <c r="AS174" s="1108"/>
      <c r="AT174" s="1108"/>
      <c r="AU174" s="1108"/>
      <c r="AV174" s="1108"/>
      <c r="AW174" s="1108"/>
      <c r="AX174" s="1108"/>
      <c r="AY174" s="1108"/>
      <c r="AZ174" s="1108"/>
      <c r="BA174" s="150"/>
    </row>
    <row r="175" spans="1:53" s="11" customFormat="1" ht="21" customHeight="1" x14ac:dyDescent="0.25">
      <c r="A175" s="150"/>
      <c r="B175" s="1120"/>
      <c r="C175" s="1120"/>
      <c r="D175" s="1120"/>
      <c r="E175" s="1120"/>
      <c r="F175" s="1120"/>
      <c r="G175" s="1120"/>
      <c r="H175" s="1120"/>
      <c r="I175" s="1120"/>
      <c r="J175" s="1120"/>
      <c r="K175" s="1120"/>
      <c r="L175" s="1120"/>
      <c r="M175" s="1120"/>
      <c r="N175" s="1120"/>
      <c r="O175" s="1120"/>
      <c r="P175" s="1120"/>
      <c r="Q175" s="1120"/>
      <c r="R175" s="1121"/>
      <c r="S175" s="896"/>
      <c r="T175" s="873"/>
      <c r="U175" s="896"/>
      <c r="V175" s="873"/>
      <c r="W175" s="897"/>
      <c r="X175" s="874"/>
      <c r="Y175" s="874"/>
      <c r="Z175" s="874"/>
      <c r="AA175" s="874"/>
      <c r="AB175" s="875"/>
      <c r="AC175" s="892"/>
      <c r="AD175" s="892"/>
      <c r="AE175" s="892"/>
      <c r="AF175" s="892"/>
      <c r="AG175" s="892"/>
      <c r="AH175" s="892"/>
      <c r="AI175" s="892"/>
      <c r="AJ175" s="892"/>
      <c r="AK175" s="892"/>
      <c r="AL175" s="892"/>
      <c r="AM175" s="892"/>
      <c r="AN175" s="892"/>
      <c r="AO175" s="1110"/>
      <c r="AP175" s="1110"/>
      <c r="AQ175" s="1110"/>
      <c r="AR175" s="1110"/>
      <c r="AS175" s="1110"/>
      <c r="AT175" s="1110"/>
      <c r="AU175" s="1110"/>
      <c r="AV175" s="1110"/>
      <c r="AW175" s="1110"/>
      <c r="AX175" s="1110"/>
      <c r="AY175" s="1110"/>
      <c r="AZ175" s="1110"/>
      <c r="BA175" s="150"/>
    </row>
    <row r="176" spans="1:53" s="11" customFormat="1" ht="125.25" customHeight="1" x14ac:dyDescent="0.25">
      <c r="A176" s="150"/>
      <c r="B176" s="1110"/>
      <c r="C176" s="1110"/>
      <c r="D176" s="1110"/>
      <c r="E176" s="1110"/>
      <c r="F176" s="1110"/>
      <c r="G176" s="1110"/>
      <c r="H176" s="1110"/>
      <c r="I176" s="1110"/>
      <c r="J176" s="1110"/>
      <c r="K176" s="1110"/>
      <c r="L176" s="1110"/>
      <c r="M176" s="1110"/>
      <c r="N176" s="1110"/>
      <c r="O176" s="1110"/>
      <c r="P176" s="1110"/>
      <c r="Q176" s="1110"/>
      <c r="R176" s="1122"/>
      <c r="S176" s="897"/>
      <c r="T176" s="875"/>
      <c r="U176" s="897"/>
      <c r="V176" s="875"/>
      <c r="W176" s="1104" t="s">
        <v>51</v>
      </c>
      <c r="X176" s="1105"/>
      <c r="Y176" s="1106"/>
      <c r="Z176" s="1104" t="s">
        <v>52</v>
      </c>
      <c r="AA176" s="1105"/>
      <c r="AB176" s="1106"/>
      <c r="AC176" s="1104" t="s">
        <v>51</v>
      </c>
      <c r="AD176" s="1105"/>
      <c r="AE176" s="1106"/>
      <c r="AF176" s="1104" t="s">
        <v>52</v>
      </c>
      <c r="AG176" s="1105"/>
      <c r="AH176" s="1106"/>
      <c r="AI176" s="1104" t="s">
        <v>51</v>
      </c>
      <c r="AJ176" s="1105"/>
      <c r="AK176" s="1106"/>
      <c r="AL176" s="1104" t="s">
        <v>52</v>
      </c>
      <c r="AM176" s="1105"/>
      <c r="AN176" s="1106"/>
      <c r="AO176" s="1104" t="s">
        <v>239</v>
      </c>
      <c r="AP176" s="1105"/>
      <c r="AQ176" s="1106"/>
      <c r="AR176" s="1104" t="s">
        <v>476</v>
      </c>
      <c r="AS176" s="1105"/>
      <c r="AT176" s="1106"/>
      <c r="AU176" s="1104" t="s">
        <v>237</v>
      </c>
      <c r="AV176" s="1105"/>
      <c r="AW176" s="1106"/>
      <c r="AX176" s="1104" t="s">
        <v>238</v>
      </c>
      <c r="AY176" s="1105"/>
      <c r="AZ176" s="1105"/>
      <c r="BA176" s="150"/>
    </row>
    <row r="177" spans="1:53" s="347" customFormat="1" ht="11.25" customHeight="1" thickBot="1" x14ac:dyDescent="0.25">
      <c r="A177" s="361"/>
      <c r="B177" s="1060">
        <v>1</v>
      </c>
      <c r="C177" s="1060"/>
      <c r="D177" s="1060"/>
      <c r="E177" s="1060"/>
      <c r="F177" s="1060"/>
      <c r="G177" s="1060"/>
      <c r="H177" s="1060"/>
      <c r="I177" s="1060"/>
      <c r="J177" s="1060"/>
      <c r="K177" s="1060"/>
      <c r="L177" s="1060"/>
      <c r="M177" s="1060"/>
      <c r="N177" s="1060"/>
      <c r="O177" s="1060"/>
      <c r="P177" s="1060"/>
      <c r="Q177" s="1060"/>
      <c r="R177" s="1075"/>
      <c r="S177" s="1111">
        <v>2</v>
      </c>
      <c r="T177" s="1112"/>
      <c r="U177" s="1005">
        <v>3</v>
      </c>
      <c r="V177" s="1005"/>
      <c r="W177" s="1111">
        <v>4</v>
      </c>
      <c r="X177" s="1112"/>
      <c r="Y177" s="1112"/>
      <c r="Z177" s="1005">
        <v>5</v>
      </c>
      <c r="AA177" s="1005"/>
      <c r="AB177" s="1005"/>
      <c r="AC177" s="1005">
        <v>6</v>
      </c>
      <c r="AD177" s="1005"/>
      <c r="AE177" s="1005"/>
      <c r="AF177" s="1005">
        <v>7</v>
      </c>
      <c r="AG177" s="1005"/>
      <c r="AH177" s="1005"/>
      <c r="AI177" s="1005">
        <v>8</v>
      </c>
      <c r="AJ177" s="1005"/>
      <c r="AK177" s="1005"/>
      <c r="AL177" s="1005">
        <v>9</v>
      </c>
      <c r="AM177" s="1005"/>
      <c r="AN177" s="1005"/>
      <c r="AO177" s="1005">
        <v>10</v>
      </c>
      <c r="AP177" s="1005"/>
      <c r="AQ177" s="1005"/>
      <c r="AR177" s="1005">
        <v>11</v>
      </c>
      <c r="AS177" s="1005"/>
      <c r="AT177" s="1005"/>
      <c r="AU177" s="774">
        <v>12</v>
      </c>
      <c r="AV177" s="774"/>
      <c r="AW177" s="774"/>
      <c r="AX177" s="776">
        <v>13</v>
      </c>
      <c r="AY177" s="776"/>
      <c r="AZ177" s="776"/>
      <c r="BA177" s="361"/>
    </row>
    <row r="178" spans="1:53" s="11" customFormat="1" ht="54" customHeight="1" x14ac:dyDescent="0.25">
      <c r="A178" s="150"/>
      <c r="B178" s="978" t="s">
        <v>53</v>
      </c>
      <c r="C178" s="978"/>
      <c r="D178" s="978"/>
      <c r="E178" s="978"/>
      <c r="F178" s="978"/>
      <c r="G178" s="978"/>
      <c r="H178" s="978"/>
      <c r="I178" s="978"/>
      <c r="J178" s="978"/>
      <c r="K178" s="978"/>
      <c r="L178" s="978"/>
      <c r="M178" s="978"/>
      <c r="N178" s="978"/>
      <c r="O178" s="978"/>
      <c r="P178" s="978"/>
      <c r="Q178" s="978"/>
      <c r="R178" s="978"/>
      <c r="S178" s="954" t="s">
        <v>119</v>
      </c>
      <c r="T178" s="955"/>
      <c r="U178" s="1045"/>
      <c r="V178" s="1045"/>
      <c r="W178" s="1179"/>
      <c r="X178" s="1180"/>
      <c r="Y178" s="1180"/>
      <c r="Z178" s="1129"/>
      <c r="AA178" s="1129"/>
      <c r="AB178" s="1129"/>
      <c r="AC178" s="1129"/>
      <c r="AD178" s="1129"/>
      <c r="AE178" s="1129"/>
      <c r="AF178" s="1129"/>
      <c r="AG178" s="1129"/>
      <c r="AH178" s="1129"/>
      <c r="AI178" s="1129"/>
      <c r="AJ178" s="1129"/>
      <c r="AK178" s="1129"/>
      <c r="AL178" s="1129"/>
      <c r="AM178" s="1129"/>
      <c r="AN178" s="1129"/>
      <c r="AO178" s="1129"/>
      <c r="AP178" s="1129"/>
      <c r="AQ178" s="1129"/>
      <c r="AR178" s="1129"/>
      <c r="AS178" s="1129"/>
      <c r="AT178" s="1129"/>
      <c r="AU178" s="1130"/>
      <c r="AV178" s="1130"/>
      <c r="AW178" s="1130"/>
      <c r="AX178" s="1131"/>
      <c r="AY178" s="1131"/>
      <c r="AZ178" s="1132"/>
      <c r="BA178" s="119"/>
    </row>
    <row r="179" spans="1:53" s="11" customFormat="1" ht="32.1" customHeight="1" x14ac:dyDescent="0.25">
      <c r="A179" s="150"/>
      <c r="B179" s="1091" t="s">
        <v>334</v>
      </c>
      <c r="C179" s="1091"/>
      <c r="D179" s="1091"/>
      <c r="E179" s="1091"/>
      <c r="F179" s="1091"/>
      <c r="G179" s="1091"/>
      <c r="H179" s="1091"/>
      <c r="I179" s="1091"/>
      <c r="J179" s="1091"/>
      <c r="K179" s="1091"/>
      <c r="L179" s="1091"/>
      <c r="M179" s="1091"/>
      <c r="N179" s="1091"/>
      <c r="O179" s="1091"/>
      <c r="P179" s="1091"/>
      <c r="Q179" s="1091"/>
      <c r="R179" s="1091"/>
      <c r="S179" s="917" t="s">
        <v>120</v>
      </c>
      <c r="T179" s="918"/>
      <c r="U179" s="1007"/>
      <c r="V179" s="1007"/>
      <c r="W179" s="1107"/>
      <c r="X179" s="1108"/>
      <c r="Y179" s="1108"/>
      <c r="Z179" s="1126"/>
      <c r="AA179" s="1126"/>
      <c r="AB179" s="1126"/>
      <c r="AC179" s="1126"/>
      <c r="AD179" s="1126"/>
      <c r="AE179" s="1126"/>
      <c r="AF179" s="1126"/>
      <c r="AG179" s="1126"/>
      <c r="AH179" s="1126"/>
      <c r="AI179" s="1126"/>
      <c r="AJ179" s="1126"/>
      <c r="AK179" s="1126"/>
      <c r="AL179" s="1126"/>
      <c r="AM179" s="1126"/>
      <c r="AN179" s="1126"/>
      <c r="AO179" s="1126"/>
      <c r="AP179" s="1126"/>
      <c r="AQ179" s="1126"/>
      <c r="AR179" s="1126"/>
      <c r="AS179" s="1126"/>
      <c r="AT179" s="1126"/>
      <c r="AU179" s="1127"/>
      <c r="AV179" s="1127"/>
      <c r="AW179" s="1127"/>
      <c r="AX179" s="870"/>
      <c r="AY179" s="870"/>
      <c r="AZ179" s="1128"/>
      <c r="BA179" s="119"/>
    </row>
    <row r="180" spans="1:53" s="11" customFormat="1" ht="32.1" customHeight="1" x14ac:dyDescent="0.25">
      <c r="A180" s="150"/>
      <c r="B180" s="1100" t="s">
        <v>335</v>
      </c>
      <c r="C180" s="1100"/>
      <c r="D180" s="1100"/>
      <c r="E180" s="1100"/>
      <c r="F180" s="1100"/>
      <c r="G180" s="1100"/>
      <c r="H180" s="1100"/>
      <c r="I180" s="1100"/>
      <c r="J180" s="1100"/>
      <c r="K180" s="1100"/>
      <c r="L180" s="1100"/>
      <c r="M180" s="1100"/>
      <c r="N180" s="1100"/>
      <c r="O180" s="1100"/>
      <c r="P180" s="1100"/>
      <c r="Q180" s="1100"/>
      <c r="R180" s="1181"/>
      <c r="S180" s="917" t="s">
        <v>121</v>
      </c>
      <c r="T180" s="918"/>
      <c r="U180" s="1007"/>
      <c r="V180" s="1007"/>
      <c r="W180" s="1107"/>
      <c r="X180" s="1108"/>
      <c r="Y180" s="1108"/>
      <c r="Z180" s="1126"/>
      <c r="AA180" s="1126"/>
      <c r="AB180" s="1126"/>
      <c r="AC180" s="1126"/>
      <c r="AD180" s="1126"/>
      <c r="AE180" s="1126"/>
      <c r="AF180" s="1126"/>
      <c r="AG180" s="1126"/>
      <c r="AH180" s="1126"/>
      <c r="AI180" s="1126"/>
      <c r="AJ180" s="1126"/>
      <c r="AK180" s="1126"/>
      <c r="AL180" s="1126"/>
      <c r="AM180" s="1126"/>
      <c r="AN180" s="1126"/>
      <c r="AO180" s="1126"/>
      <c r="AP180" s="1126"/>
      <c r="AQ180" s="1126"/>
      <c r="AR180" s="1126"/>
      <c r="AS180" s="1126"/>
      <c r="AT180" s="1126"/>
      <c r="AU180" s="1127"/>
      <c r="AV180" s="1127"/>
      <c r="AW180" s="1127"/>
      <c r="AX180" s="870"/>
      <c r="AY180" s="870"/>
      <c r="AZ180" s="1128"/>
      <c r="BA180" s="119"/>
    </row>
    <row r="181" spans="1:53" s="11" customFormat="1" ht="18" customHeight="1" thickBot="1" x14ac:dyDescent="0.3">
      <c r="A181" s="150"/>
      <c r="B181" s="1178" t="s">
        <v>336</v>
      </c>
      <c r="C181" s="1178"/>
      <c r="D181" s="1178"/>
      <c r="E181" s="1178"/>
      <c r="F181" s="1178"/>
      <c r="G181" s="1178"/>
      <c r="H181" s="1178"/>
      <c r="I181" s="1178"/>
      <c r="J181" s="1178"/>
      <c r="K181" s="1178"/>
      <c r="L181" s="1178"/>
      <c r="M181" s="1178"/>
      <c r="N181" s="1178"/>
      <c r="O181" s="1178"/>
      <c r="P181" s="1178"/>
      <c r="Q181" s="1178"/>
      <c r="R181" s="1178"/>
      <c r="S181" s="1055" t="s">
        <v>125</v>
      </c>
      <c r="T181" s="1056"/>
      <c r="U181" s="1113"/>
      <c r="V181" s="1113"/>
      <c r="W181" s="1114"/>
      <c r="X181" s="1115"/>
      <c r="Y181" s="1115"/>
      <c r="Z181" s="1113"/>
      <c r="AA181" s="1113"/>
      <c r="AB181" s="1113"/>
      <c r="AC181" s="1113"/>
      <c r="AD181" s="1113"/>
      <c r="AE181" s="1113"/>
      <c r="AF181" s="1113"/>
      <c r="AG181" s="1113"/>
      <c r="AH181" s="1113"/>
      <c r="AI181" s="1113"/>
      <c r="AJ181" s="1113"/>
      <c r="AK181" s="1113"/>
      <c r="AL181" s="1113"/>
      <c r="AM181" s="1113"/>
      <c r="AN181" s="1113"/>
      <c r="AO181" s="1113"/>
      <c r="AP181" s="1113"/>
      <c r="AQ181" s="1113"/>
      <c r="AR181" s="1113"/>
      <c r="AS181" s="1113"/>
      <c r="AT181" s="1113"/>
      <c r="AU181" s="1003"/>
      <c r="AV181" s="1003"/>
      <c r="AW181" s="1003"/>
      <c r="AX181" s="851"/>
      <c r="AY181" s="851"/>
      <c r="AZ181" s="853"/>
      <c r="BA181" s="119"/>
    </row>
    <row r="182" spans="1:53" s="11" customFormat="1" ht="15" customHeight="1" x14ac:dyDescent="0.25">
      <c r="A182" s="119"/>
      <c r="B182" s="150"/>
      <c r="C182" s="119"/>
      <c r="D182" s="119"/>
      <c r="E182" s="119"/>
      <c r="F182" s="119"/>
      <c r="G182" s="119"/>
      <c r="H182" s="119"/>
      <c r="I182" s="119"/>
      <c r="J182" s="119"/>
      <c r="K182" s="119"/>
      <c r="L182" s="119"/>
      <c r="M182" s="119"/>
      <c r="N182" s="119"/>
      <c r="O182" s="119"/>
      <c r="P182" s="119"/>
      <c r="Q182" s="119"/>
      <c r="R182" s="119"/>
      <c r="S182" s="119"/>
      <c r="T182" s="119"/>
      <c r="U182" s="119"/>
      <c r="V182" s="119"/>
      <c r="W182" s="119"/>
      <c r="X182" s="119"/>
      <c r="Y182" s="119"/>
      <c r="Z182" s="119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19"/>
      <c r="AP182" s="119"/>
      <c r="AQ182" s="119"/>
      <c r="AR182" s="119"/>
      <c r="AS182" s="119"/>
      <c r="AT182" s="119"/>
      <c r="AU182" s="119"/>
      <c r="AV182" s="119"/>
      <c r="AW182" s="119"/>
      <c r="AX182" s="119"/>
      <c r="AY182" s="119"/>
      <c r="AZ182" s="119"/>
      <c r="BA182" s="119"/>
    </row>
    <row r="183" spans="1:53" s="11" customFormat="1" ht="45" customHeight="1" x14ac:dyDescent="0.25">
      <c r="A183" s="119"/>
      <c r="B183" s="869" t="s">
        <v>841</v>
      </c>
      <c r="C183" s="869"/>
      <c r="D183" s="869"/>
      <c r="E183" s="869"/>
      <c r="F183" s="869"/>
      <c r="G183" s="869"/>
      <c r="H183" s="869"/>
      <c r="I183" s="869"/>
      <c r="J183" s="869"/>
      <c r="K183" s="869"/>
      <c r="L183" s="869"/>
      <c r="M183" s="869"/>
      <c r="N183" s="869"/>
      <c r="O183" s="869"/>
      <c r="P183" s="869"/>
      <c r="Q183" s="869"/>
      <c r="R183" s="869"/>
      <c r="S183" s="869"/>
      <c r="T183" s="869"/>
      <c r="U183" s="869"/>
      <c r="V183" s="869"/>
      <c r="W183" s="869"/>
      <c r="X183" s="869"/>
      <c r="Y183" s="869"/>
      <c r="Z183" s="869"/>
      <c r="AA183" s="869"/>
      <c r="AB183" s="869"/>
      <c r="AC183" s="869"/>
      <c r="AD183" s="869"/>
      <c r="AE183" s="869"/>
      <c r="AF183" s="869"/>
      <c r="AG183" s="869"/>
      <c r="AH183" s="869"/>
      <c r="AI183" s="869"/>
      <c r="AJ183" s="869"/>
      <c r="AK183" s="869"/>
      <c r="AL183" s="869"/>
      <c r="AM183" s="869"/>
      <c r="AN183" s="869"/>
      <c r="AO183" s="869"/>
      <c r="AP183" s="869"/>
      <c r="AQ183" s="869"/>
      <c r="AR183" s="869"/>
      <c r="AS183" s="869"/>
      <c r="AT183" s="869"/>
      <c r="AU183" s="869"/>
      <c r="AV183" s="869"/>
      <c r="AW183" s="869"/>
      <c r="AX183" s="869"/>
      <c r="AY183" s="869"/>
      <c r="AZ183" s="869"/>
      <c r="BA183" s="119"/>
    </row>
    <row r="184" spans="1:53" s="11" customFormat="1" ht="8.1" customHeight="1" x14ac:dyDescent="0.25">
      <c r="A184" s="119"/>
      <c r="B184" s="326"/>
      <c r="C184" s="326"/>
      <c r="D184" s="326"/>
      <c r="E184" s="326"/>
      <c r="F184" s="326"/>
      <c r="G184" s="326"/>
      <c r="H184" s="326"/>
      <c r="I184" s="326"/>
      <c r="J184" s="326"/>
      <c r="K184" s="326"/>
      <c r="L184" s="326"/>
      <c r="M184" s="326"/>
      <c r="N184" s="326"/>
      <c r="O184" s="326"/>
      <c r="P184" s="326"/>
      <c r="Q184" s="326"/>
      <c r="R184" s="326"/>
      <c r="S184" s="326"/>
      <c r="T184" s="326"/>
      <c r="U184" s="326"/>
      <c r="V184" s="326"/>
      <c r="W184" s="326"/>
      <c r="X184" s="326"/>
      <c r="Y184" s="326"/>
      <c r="Z184" s="326"/>
      <c r="AA184" s="326"/>
      <c r="AB184" s="326"/>
      <c r="AC184" s="326"/>
      <c r="AD184" s="326"/>
      <c r="AE184" s="326"/>
      <c r="AF184" s="326"/>
      <c r="AG184" s="326"/>
      <c r="AH184" s="326"/>
      <c r="AI184" s="326"/>
      <c r="AJ184" s="326"/>
      <c r="AK184" s="326"/>
      <c r="AL184" s="326"/>
      <c r="AM184" s="326"/>
      <c r="AN184" s="326"/>
      <c r="AO184" s="326"/>
      <c r="AP184" s="326"/>
      <c r="AQ184" s="326"/>
      <c r="AR184" s="326"/>
      <c r="AS184" s="326"/>
      <c r="AT184" s="326"/>
      <c r="AU184" s="326"/>
      <c r="AV184" s="326"/>
      <c r="AW184" s="326"/>
      <c r="AX184" s="326"/>
      <c r="AY184" s="326"/>
      <c r="AZ184" s="326"/>
      <c r="BA184" s="119"/>
    </row>
    <row r="185" spans="1:53" s="11" customFormat="1" ht="19.5" customHeight="1" x14ac:dyDescent="0.25">
      <c r="A185" s="150"/>
      <c r="B185" s="1108" t="s">
        <v>2</v>
      </c>
      <c r="C185" s="1108"/>
      <c r="D185" s="1108"/>
      <c r="E185" s="1108"/>
      <c r="F185" s="1108"/>
      <c r="G185" s="1108"/>
      <c r="H185" s="1108"/>
      <c r="I185" s="1108"/>
      <c r="J185" s="1108"/>
      <c r="K185" s="1108"/>
      <c r="L185" s="1108"/>
      <c r="M185" s="1108"/>
      <c r="N185" s="1108"/>
      <c r="O185" s="1108"/>
      <c r="P185" s="1108"/>
      <c r="Q185" s="1108"/>
      <c r="R185" s="1119"/>
      <c r="S185" s="895" t="s">
        <v>508</v>
      </c>
      <c r="T185" s="871"/>
      <c r="U185" s="895" t="s">
        <v>769</v>
      </c>
      <c r="V185" s="871"/>
      <c r="W185" s="895" t="s">
        <v>50</v>
      </c>
      <c r="X185" s="870"/>
      <c r="Y185" s="870"/>
      <c r="Z185" s="870"/>
      <c r="AA185" s="870"/>
      <c r="AB185" s="871"/>
      <c r="AC185" s="892" t="s">
        <v>215</v>
      </c>
      <c r="AD185" s="892"/>
      <c r="AE185" s="892"/>
      <c r="AF185" s="892"/>
      <c r="AG185" s="892"/>
      <c r="AH185" s="892"/>
      <c r="AI185" s="892" t="s">
        <v>43</v>
      </c>
      <c r="AJ185" s="892"/>
      <c r="AK185" s="892"/>
      <c r="AL185" s="892"/>
      <c r="AM185" s="892"/>
      <c r="AN185" s="892"/>
      <c r="AO185" s="1108" t="s">
        <v>99</v>
      </c>
      <c r="AP185" s="1108"/>
      <c r="AQ185" s="1108"/>
      <c r="AR185" s="1108"/>
      <c r="AS185" s="1108"/>
      <c r="AT185" s="1108"/>
      <c r="AU185" s="1108"/>
      <c r="AV185" s="1108"/>
      <c r="AW185" s="1108"/>
      <c r="AX185" s="1108"/>
      <c r="AY185" s="1108"/>
      <c r="AZ185" s="1108"/>
      <c r="BA185" s="150"/>
    </row>
    <row r="186" spans="1:53" s="11" customFormat="1" ht="20.25" customHeight="1" x14ac:dyDescent="0.25">
      <c r="A186" s="150"/>
      <c r="B186" s="1120"/>
      <c r="C186" s="1120"/>
      <c r="D186" s="1120"/>
      <c r="E186" s="1120"/>
      <c r="F186" s="1120"/>
      <c r="G186" s="1120"/>
      <c r="H186" s="1120"/>
      <c r="I186" s="1120"/>
      <c r="J186" s="1120"/>
      <c r="K186" s="1120"/>
      <c r="L186" s="1120"/>
      <c r="M186" s="1120"/>
      <c r="N186" s="1120"/>
      <c r="O186" s="1120"/>
      <c r="P186" s="1120"/>
      <c r="Q186" s="1120"/>
      <c r="R186" s="1121"/>
      <c r="S186" s="896"/>
      <c r="T186" s="873"/>
      <c r="U186" s="896"/>
      <c r="V186" s="873"/>
      <c r="W186" s="897"/>
      <c r="X186" s="874"/>
      <c r="Y186" s="874"/>
      <c r="Z186" s="874"/>
      <c r="AA186" s="874"/>
      <c r="AB186" s="875"/>
      <c r="AC186" s="892"/>
      <c r="AD186" s="892"/>
      <c r="AE186" s="892"/>
      <c r="AF186" s="892"/>
      <c r="AG186" s="892"/>
      <c r="AH186" s="892"/>
      <c r="AI186" s="892"/>
      <c r="AJ186" s="892"/>
      <c r="AK186" s="892"/>
      <c r="AL186" s="892"/>
      <c r="AM186" s="892"/>
      <c r="AN186" s="892"/>
      <c r="AO186" s="1110"/>
      <c r="AP186" s="1110"/>
      <c r="AQ186" s="1110"/>
      <c r="AR186" s="1110"/>
      <c r="AS186" s="1110"/>
      <c r="AT186" s="1110"/>
      <c r="AU186" s="1110"/>
      <c r="AV186" s="1110"/>
      <c r="AW186" s="1110"/>
      <c r="AX186" s="1110"/>
      <c r="AY186" s="1110"/>
      <c r="AZ186" s="1110"/>
      <c r="BA186" s="150"/>
    </row>
    <row r="187" spans="1:53" s="11" customFormat="1" ht="117" customHeight="1" x14ac:dyDescent="0.25">
      <c r="A187" s="150"/>
      <c r="B187" s="1110"/>
      <c r="C187" s="1110"/>
      <c r="D187" s="1110"/>
      <c r="E187" s="1110"/>
      <c r="F187" s="1110"/>
      <c r="G187" s="1110"/>
      <c r="H187" s="1110"/>
      <c r="I187" s="1110"/>
      <c r="J187" s="1110"/>
      <c r="K187" s="1110"/>
      <c r="L187" s="1110"/>
      <c r="M187" s="1110"/>
      <c r="N187" s="1110"/>
      <c r="O187" s="1110"/>
      <c r="P187" s="1110"/>
      <c r="Q187" s="1110"/>
      <c r="R187" s="1122"/>
      <c r="S187" s="897"/>
      <c r="T187" s="875"/>
      <c r="U187" s="897"/>
      <c r="V187" s="875"/>
      <c r="W187" s="1104" t="s">
        <v>51</v>
      </c>
      <c r="X187" s="1105"/>
      <c r="Y187" s="1106"/>
      <c r="Z187" s="1104" t="s">
        <v>52</v>
      </c>
      <c r="AA187" s="1105"/>
      <c r="AB187" s="1106"/>
      <c r="AC187" s="1104" t="s">
        <v>51</v>
      </c>
      <c r="AD187" s="1105"/>
      <c r="AE187" s="1106"/>
      <c r="AF187" s="1104" t="s">
        <v>52</v>
      </c>
      <c r="AG187" s="1105"/>
      <c r="AH187" s="1106"/>
      <c r="AI187" s="1104" t="s">
        <v>51</v>
      </c>
      <c r="AJ187" s="1105"/>
      <c r="AK187" s="1106"/>
      <c r="AL187" s="1104" t="s">
        <v>52</v>
      </c>
      <c r="AM187" s="1105"/>
      <c r="AN187" s="1106"/>
      <c r="AO187" s="1104" t="s">
        <v>239</v>
      </c>
      <c r="AP187" s="1105"/>
      <c r="AQ187" s="1106"/>
      <c r="AR187" s="1104" t="s">
        <v>476</v>
      </c>
      <c r="AS187" s="1105"/>
      <c r="AT187" s="1106"/>
      <c r="AU187" s="1104" t="s">
        <v>237</v>
      </c>
      <c r="AV187" s="1105"/>
      <c r="AW187" s="1106"/>
      <c r="AX187" s="1104" t="s">
        <v>238</v>
      </c>
      <c r="AY187" s="1105"/>
      <c r="AZ187" s="1105"/>
      <c r="BA187" s="150"/>
    </row>
    <row r="188" spans="1:53" s="347" customFormat="1" ht="11.25" customHeight="1" thickBot="1" x14ac:dyDescent="0.25">
      <c r="A188" s="361"/>
      <c r="B188" s="1060">
        <v>1</v>
      </c>
      <c r="C188" s="1060"/>
      <c r="D188" s="1060"/>
      <c r="E188" s="1060"/>
      <c r="F188" s="1060"/>
      <c r="G188" s="1060"/>
      <c r="H188" s="1060"/>
      <c r="I188" s="1060"/>
      <c r="J188" s="1060"/>
      <c r="K188" s="1060"/>
      <c r="L188" s="1060"/>
      <c r="M188" s="1060"/>
      <c r="N188" s="1060"/>
      <c r="O188" s="1060"/>
      <c r="P188" s="1060"/>
      <c r="Q188" s="1060"/>
      <c r="R188" s="1075"/>
      <c r="S188" s="1111">
        <v>2</v>
      </c>
      <c r="T188" s="1112"/>
      <c r="U188" s="1005">
        <v>3</v>
      </c>
      <c r="V188" s="1005"/>
      <c r="W188" s="1111">
        <v>4</v>
      </c>
      <c r="X188" s="1112"/>
      <c r="Y188" s="1112"/>
      <c r="Z188" s="1005">
        <v>5</v>
      </c>
      <c r="AA188" s="1005"/>
      <c r="AB188" s="1005"/>
      <c r="AC188" s="1005">
        <v>6</v>
      </c>
      <c r="AD188" s="1005"/>
      <c r="AE188" s="1005"/>
      <c r="AF188" s="1005">
        <v>7</v>
      </c>
      <c r="AG188" s="1005"/>
      <c r="AH188" s="1005"/>
      <c r="AI188" s="1005">
        <v>8</v>
      </c>
      <c r="AJ188" s="1005"/>
      <c r="AK188" s="1005"/>
      <c r="AL188" s="1005">
        <v>9</v>
      </c>
      <c r="AM188" s="1005"/>
      <c r="AN188" s="1005"/>
      <c r="AO188" s="1005">
        <v>10</v>
      </c>
      <c r="AP188" s="1005"/>
      <c r="AQ188" s="1005"/>
      <c r="AR188" s="1005">
        <v>11</v>
      </c>
      <c r="AS188" s="1005"/>
      <c r="AT188" s="1005"/>
      <c r="AU188" s="774">
        <v>12</v>
      </c>
      <c r="AV188" s="774"/>
      <c r="AW188" s="774"/>
      <c r="AX188" s="776">
        <v>13</v>
      </c>
      <c r="AY188" s="776"/>
      <c r="AZ188" s="776"/>
      <c r="BA188" s="361"/>
    </row>
    <row r="189" spans="1:53" s="11" customFormat="1" ht="49.5" customHeight="1" x14ac:dyDescent="0.25">
      <c r="A189" s="150"/>
      <c r="B189" s="1030" t="s">
        <v>53</v>
      </c>
      <c r="C189" s="1030"/>
      <c r="D189" s="1030"/>
      <c r="E189" s="1030"/>
      <c r="F189" s="1030"/>
      <c r="G189" s="1030"/>
      <c r="H189" s="1030"/>
      <c r="I189" s="1030"/>
      <c r="J189" s="1030"/>
      <c r="K189" s="1030"/>
      <c r="L189" s="1030"/>
      <c r="M189" s="1030"/>
      <c r="N189" s="1030"/>
      <c r="O189" s="1030"/>
      <c r="P189" s="1030"/>
      <c r="Q189" s="1030"/>
      <c r="R189" s="1030"/>
      <c r="S189" s="954" t="s">
        <v>119</v>
      </c>
      <c r="T189" s="955"/>
      <c r="U189" s="1045"/>
      <c r="V189" s="1045"/>
      <c r="W189" s="1179"/>
      <c r="X189" s="1180"/>
      <c r="Y189" s="1180"/>
      <c r="Z189" s="1129"/>
      <c r="AA189" s="1129"/>
      <c r="AB189" s="1129"/>
      <c r="AC189" s="1129"/>
      <c r="AD189" s="1129"/>
      <c r="AE189" s="1129"/>
      <c r="AF189" s="1129"/>
      <c r="AG189" s="1129"/>
      <c r="AH189" s="1129"/>
      <c r="AI189" s="1129"/>
      <c r="AJ189" s="1129"/>
      <c r="AK189" s="1129"/>
      <c r="AL189" s="1129"/>
      <c r="AM189" s="1129"/>
      <c r="AN189" s="1129"/>
      <c r="AO189" s="1129"/>
      <c r="AP189" s="1129"/>
      <c r="AQ189" s="1129"/>
      <c r="AR189" s="1129"/>
      <c r="AS189" s="1129"/>
      <c r="AT189" s="1129"/>
      <c r="AU189" s="1130"/>
      <c r="AV189" s="1130"/>
      <c r="AW189" s="1130"/>
      <c r="AX189" s="1131"/>
      <c r="AY189" s="1131"/>
      <c r="AZ189" s="1132"/>
      <c r="BA189" s="119"/>
    </row>
    <row r="190" spans="1:53" s="11" customFormat="1" ht="32.1" customHeight="1" x14ac:dyDescent="0.25">
      <c r="A190" s="150"/>
      <c r="B190" s="1178" t="s">
        <v>334</v>
      </c>
      <c r="C190" s="1178"/>
      <c r="D190" s="1178"/>
      <c r="E190" s="1178"/>
      <c r="F190" s="1178"/>
      <c r="G190" s="1178"/>
      <c r="H190" s="1178"/>
      <c r="I190" s="1178"/>
      <c r="J190" s="1178"/>
      <c r="K190" s="1178"/>
      <c r="L190" s="1178"/>
      <c r="M190" s="1178"/>
      <c r="N190" s="1178"/>
      <c r="O190" s="1178"/>
      <c r="P190" s="1178"/>
      <c r="Q190" s="1178"/>
      <c r="R190" s="1178"/>
      <c r="S190" s="917" t="s">
        <v>120</v>
      </c>
      <c r="T190" s="918"/>
      <c r="U190" s="1007"/>
      <c r="V190" s="1007"/>
      <c r="W190" s="1107"/>
      <c r="X190" s="1108"/>
      <c r="Y190" s="1108"/>
      <c r="Z190" s="1126"/>
      <c r="AA190" s="1126"/>
      <c r="AB190" s="1126"/>
      <c r="AC190" s="1126"/>
      <c r="AD190" s="1126"/>
      <c r="AE190" s="1126"/>
      <c r="AF190" s="1126"/>
      <c r="AG190" s="1126"/>
      <c r="AH190" s="1126"/>
      <c r="AI190" s="1126"/>
      <c r="AJ190" s="1126"/>
      <c r="AK190" s="1126"/>
      <c r="AL190" s="1126"/>
      <c r="AM190" s="1126"/>
      <c r="AN190" s="1126"/>
      <c r="AO190" s="1126"/>
      <c r="AP190" s="1126"/>
      <c r="AQ190" s="1126"/>
      <c r="AR190" s="1126"/>
      <c r="AS190" s="1126"/>
      <c r="AT190" s="1126"/>
      <c r="AU190" s="1127"/>
      <c r="AV190" s="1127"/>
      <c r="AW190" s="1127"/>
      <c r="AX190" s="870"/>
      <c r="AY190" s="870"/>
      <c r="AZ190" s="1128"/>
      <c r="BA190" s="119"/>
    </row>
    <row r="191" spans="1:53" s="11" customFormat="1" ht="32.1" customHeight="1" x14ac:dyDescent="0.25">
      <c r="A191" s="150"/>
      <c r="B191" s="1226" t="s">
        <v>340</v>
      </c>
      <c r="C191" s="1226"/>
      <c r="D191" s="1226"/>
      <c r="E191" s="1226"/>
      <c r="F191" s="1226"/>
      <c r="G191" s="1226"/>
      <c r="H191" s="1226"/>
      <c r="I191" s="1226"/>
      <c r="J191" s="1226"/>
      <c r="K191" s="1226"/>
      <c r="L191" s="1226"/>
      <c r="M191" s="1226"/>
      <c r="N191" s="1226"/>
      <c r="O191" s="1226"/>
      <c r="P191" s="1226"/>
      <c r="Q191" s="1226"/>
      <c r="R191" s="1227"/>
      <c r="S191" s="917" t="s">
        <v>121</v>
      </c>
      <c r="T191" s="918"/>
      <c r="U191" s="1096"/>
      <c r="V191" s="916"/>
      <c r="W191" s="1096"/>
      <c r="X191" s="915"/>
      <c r="Y191" s="916"/>
      <c r="Z191" s="1096"/>
      <c r="AA191" s="915"/>
      <c r="AB191" s="916"/>
      <c r="AC191" s="1096"/>
      <c r="AD191" s="915"/>
      <c r="AE191" s="916"/>
      <c r="AF191" s="1096"/>
      <c r="AG191" s="915"/>
      <c r="AH191" s="916"/>
      <c r="AI191" s="1096"/>
      <c r="AJ191" s="915"/>
      <c r="AK191" s="916"/>
      <c r="AL191" s="1096"/>
      <c r="AM191" s="915"/>
      <c r="AN191" s="916"/>
      <c r="AO191" s="1096"/>
      <c r="AP191" s="915"/>
      <c r="AQ191" s="916"/>
      <c r="AR191" s="1096"/>
      <c r="AS191" s="915"/>
      <c r="AT191" s="916"/>
      <c r="AU191" s="865"/>
      <c r="AV191" s="866"/>
      <c r="AW191" s="867"/>
      <c r="AX191" s="865"/>
      <c r="AY191" s="866"/>
      <c r="AZ191" s="868"/>
      <c r="BA191" s="119"/>
    </row>
    <row r="192" spans="1:53" s="11" customFormat="1" ht="18" customHeight="1" thickBot="1" x14ac:dyDescent="0.3">
      <c r="A192" s="150"/>
      <c r="B192" s="1178" t="s">
        <v>336</v>
      </c>
      <c r="C192" s="1178"/>
      <c r="D192" s="1178"/>
      <c r="E192" s="1178"/>
      <c r="F192" s="1178"/>
      <c r="G192" s="1178"/>
      <c r="H192" s="1178"/>
      <c r="I192" s="1178"/>
      <c r="J192" s="1178"/>
      <c r="K192" s="1178"/>
      <c r="L192" s="1178"/>
      <c r="M192" s="1178"/>
      <c r="N192" s="1178"/>
      <c r="O192" s="1178"/>
      <c r="P192" s="1178"/>
      <c r="Q192" s="1178"/>
      <c r="R192" s="1178"/>
      <c r="S192" s="1055" t="s">
        <v>125</v>
      </c>
      <c r="T192" s="1056"/>
      <c r="U192" s="1113"/>
      <c r="V192" s="1113"/>
      <c r="W192" s="1114"/>
      <c r="X192" s="1115"/>
      <c r="Y192" s="1115"/>
      <c r="Z192" s="1113"/>
      <c r="AA192" s="1113"/>
      <c r="AB192" s="1113"/>
      <c r="AC192" s="1113"/>
      <c r="AD192" s="1113"/>
      <c r="AE192" s="1113"/>
      <c r="AF192" s="1113"/>
      <c r="AG192" s="1113"/>
      <c r="AH192" s="1113"/>
      <c r="AI192" s="1113"/>
      <c r="AJ192" s="1113"/>
      <c r="AK192" s="1113"/>
      <c r="AL192" s="1113"/>
      <c r="AM192" s="1113"/>
      <c r="AN192" s="1113"/>
      <c r="AO192" s="1113"/>
      <c r="AP192" s="1113"/>
      <c r="AQ192" s="1113"/>
      <c r="AR192" s="1113"/>
      <c r="AS192" s="1113"/>
      <c r="AT192" s="1113"/>
      <c r="AU192" s="1003"/>
      <c r="AV192" s="1003"/>
      <c r="AW192" s="1003"/>
      <c r="AX192" s="851"/>
      <c r="AY192" s="851"/>
      <c r="AZ192" s="853"/>
      <c r="BA192" s="119"/>
    </row>
    <row r="193" spans="1:57" s="11" customFormat="1" ht="15" customHeight="1" x14ac:dyDescent="0.25">
      <c r="A193" s="119"/>
      <c r="B193" s="150"/>
      <c r="C193" s="119"/>
      <c r="D193" s="119"/>
      <c r="E193" s="119"/>
      <c r="F193" s="119"/>
      <c r="G193" s="119"/>
      <c r="H193" s="119"/>
      <c r="I193" s="119"/>
      <c r="J193" s="119"/>
      <c r="K193" s="119"/>
      <c r="L193" s="119"/>
      <c r="M193" s="119"/>
      <c r="N193" s="119"/>
      <c r="O193" s="119"/>
      <c r="P193" s="119"/>
      <c r="Q193" s="119"/>
      <c r="R193" s="119"/>
      <c r="S193" s="119"/>
      <c r="T193" s="119"/>
      <c r="U193" s="119"/>
      <c r="V193" s="119"/>
      <c r="W193" s="119"/>
      <c r="X193" s="119"/>
      <c r="Y193" s="119"/>
      <c r="Z193" s="119"/>
      <c r="AA193" s="119"/>
      <c r="AB193" s="119"/>
      <c r="AC193" s="119"/>
      <c r="AD193" s="119"/>
      <c r="AE193" s="119"/>
      <c r="AF193" s="119"/>
      <c r="AG193" s="119"/>
      <c r="AH193" s="119"/>
      <c r="AI193" s="119"/>
      <c r="AJ193" s="119"/>
      <c r="AK193" s="119"/>
      <c r="AL193" s="119"/>
      <c r="AM193" s="119"/>
      <c r="AN193" s="119"/>
      <c r="AO193" s="119"/>
      <c r="AP193" s="119"/>
      <c r="AQ193" s="119"/>
      <c r="AR193" s="119"/>
      <c r="AS193" s="119"/>
      <c r="AT193" s="119"/>
      <c r="AU193" s="119"/>
      <c r="AV193" s="119"/>
      <c r="AW193" s="119"/>
      <c r="AX193" s="119"/>
      <c r="AY193" s="119"/>
      <c r="AZ193" s="119"/>
      <c r="BA193" s="119"/>
    </row>
    <row r="194" spans="1:57" s="11" customFormat="1" ht="29.25" customHeight="1" x14ac:dyDescent="0.25">
      <c r="A194" s="119"/>
      <c r="B194" s="1084" t="s">
        <v>716</v>
      </c>
      <c r="C194" s="1084"/>
      <c r="D194" s="1084"/>
      <c r="E194" s="1084"/>
      <c r="F194" s="1084"/>
      <c r="G194" s="1084"/>
      <c r="H194" s="1084"/>
      <c r="I194" s="1084"/>
      <c r="J194" s="1084"/>
      <c r="K194" s="1084"/>
      <c r="L194" s="1084"/>
      <c r="M194" s="1084"/>
      <c r="N194" s="1084"/>
      <c r="O194" s="1084"/>
      <c r="P194" s="1084"/>
      <c r="Q194" s="1084"/>
      <c r="R194" s="1084"/>
      <c r="S194" s="1084"/>
      <c r="T194" s="1084"/>
      <c r="U194" s="1084"/>
      <c r="V194" s="1084"/>
      <c r="W194" s="1084"/>
      <c r="X194" s="1084"/>
      <c r="Y194" s="1084"/>
      <c r="Z194" s="1084"/>
      <c r="AA194" s="1084"/>
      <c r="AB194" s="1084"/>
      <c r="AC194" s="1084"/>
      <c r="AD194" s="1084"/>
      <c r="AE194" s="1084"/>
      <c r="AF194" s="1084"/>
      <c r="AG194" s="1084"/>
      <c r="AH194" s="1084"/>
      <c r="AI194" s="1084"/>
      <c r="AJ194" s="1084"/>
      <c r="AK194" s="1084"/>
      <c r="AL194" s="1084"/>
      <c r="AM194" s="1084"/>
      <c r="AN194" s="1084"/>
      <c r="AO194" s="1084"/>
      <c r="AP194" s="1084"/>
      <c r="AQ194" s="1084"/>
      <c r="AR194" s="1084"/>
      <c r="AS194" s="1084"/>
      <c r="AT194" s="1084"/>
      <c r="AU194" s="1084"/>
      <c r="AV194" s="1084"/>
      <c r="AW194" s="1084"/>
      <c r="AX194" s="1084"/>
      <c r="AY194" s="1084"/>
      <c r="AZ194" s="1084"/>
      <c r="BA194" s="119"/>
    </row>
    <row r="195" spans="1:57" s="11" customFormat="1" ht="8.1" customHeight="1" x14ac:dyDescent="0.25">
      <c r="A195" s="119"/>
      <c r="B195" s="326"/>
      <c r="C195" s="326"/>
      <c r="D195" s="326"/>
      <c r="E195" s="326"/>
      <c r="F195" s="326"/>
      <c r="G195" s="326"/>
      <c r="H195" s="326"/>
      <c r="I195" s="326"/>
      <c r="J195" s="326"/>
      <c r="K195" s="326"/>
      <c r="L195" s="326"/>
      <c r="M195" s="326"/>
      <c r="N195" s="326"/>
      <c r="O195" s="326"/>
      <c r="P195" s="326"/>
      <c r="Q195" s="326"/>
      <c r="R195" s="326"/>
      <c r="S195" s="326"/>
      <c r="T195" s="326"/>
      <c r="U195" s="326"/>
      <c r="V195" s="326"/>
      <c r="W195" s="326"/>
      <c r="X195" s="326"/>
      <c r="Y195" s="326"/>
      <c r="Z195" s="326"/>
      <c r="AA195" s="326"/>
      <c r="AB195" s="326"/>
      <c r="AC195" s="326"/>
      <c r="AD195" s="326"/>
      <c r="AE195" s="326"/>
      <c r="AF195" s="326"/>
      <c r="AG195" s="326"/>
      <c r="AH195" s="326"/>
      <c r="AI195" s="326"/>
      <c r="AJ195" s="326"/>
      <c r="AK195" s="326"/>
      <c r="AL195" s="326"/>
      <c r="AM195" s="326"/>
      <c r="AN195" s="326"/>
      <c r="AO195" s="326"/>
      <c r="AP195" s="326"/>
      <c r="AQ195" s="326"/>
      <c r="AR195" s="326"/>
      <c r="AS195" s="326"/>
      <c r="AT195" s="326"/>
      <c r="AU195" s="326"/>
      <c r="AV195" s="326"/>
      <c r="AW195" s="326"/>
      <c r="AX195" s="326"/>
      <c r="AY195" s="326"/>
      <c r="AZ195" s="326"/>
      <c r="BA195" s="119"/>
    </row>
    <row r="196" spans="1:57" s="11" customFormat="1" ht="24.95" customHeight="1" x14ac:dyDescent="0.25">
      <c r="A196" s="150"/>
      <c r="B196" s="1108" t="s">
        <v>2</v>
      </c>
      <c r="C196" s="1108"/>
      <c r="D196" s="1108"/>
      <c r="E196" s="1108"/>
      <c r="F196" s="1108"/>
      <c r="G196" s="1108"/>
      <c r="H196" s="1108"/>
      <c r="I196" s="1108"/>
      <c r="J196" s="1108"/>
      <c r="K196" s="1108"/>
      <c r="L196" s="1108"/>
      <c r="M196" s="1108"/>
      <c r="N196" s="1108"/>
      <c r="O196" s="1108"/>
      <c r="P196" s="1108"/>
      <c r="Q196" s="1108"/>
      <c r="R196" s="1119"/>
      <c r="S196" s="895" t="s">
        <v>508</v>
      </c>
      <c r="T196" s="871"/>
      <c r="U196" s="895" t="s">
        <v>769</v>
      </c>
      <c r="V196" s="871"/>
      <c r="W196" s="895" t="s">
        <v>50</v>
      </c>
      <c r="X196" s="870"/>
      <c r="Y196" s="870"/>
      <c r="Z196" s="870"/>
      <c r="AA196" s="870"/>
      <c r="AB196" s="871"/>
      <c r="AC196" s="892" t="s">
        <v>215</v>
      </c>
      <c r="AD196" s="892"/>
      <c r="AE196" s="892"/>
      <c r="AF196" s="892"/>
      <c r="AG196" s="892"/>
      <c r="AH196" s="892"/>
      <c r="AI196" s="892" t="s">
        <v>43</v>
      </c>
      <c r="AJ196" s="892"/>
      <c r="AK196" s="892"/>
      <c r="AL196" s="892"/>
      <c r="AM196" s="892"/>
      <c r="AN196" s="892"/>
      <c r="AO196" s="1108" t="s">
        <v>99</v>
      </c>
      <c r="AP196" s="1108"/>
      <c r="AQ196" s="1108"/>
      <c r="AR196" s="1108"/>
      <c r="AS196" s="1108"/>
      <c r="AT196" s="1108"/>
      <c r="AU196" s="1108"/>
      <c r="AV196" s="1108"/>
      <c r="AW196" s="1108"/>
      <c r="AX196" s="1108"/>
      <c r="AY196" s="1108"/>
      <c r="AZ196" s="1108"/>
      <c r="BA196" s="150"/>
    </row>
    <row r="197" spans="1:57" s="11" customFormat="1" ht="15.75" customHeight="1" x14ac:dyDescent="0.25">
      <c r="A197" s="150"/>
      <c r="B197" s="1120"/>
      <c r="C197" s="1120"/>
      <c r="D197" s="1120"/>
      <c r="E197" s="1120"/>
      <c r="F197" s="1120"/>
      <c r="G197" s="1120"/>
      <c r="H197" s="1120"/>
      <c r="I197" s="1120"/>
      <c r="J197" s="1120"/>
      <c r="K197" s="1120"/>
      <c r="L197" s="1120"/>
      <c r="M197" s="1120"/>
      <c r="N197" s="1120"/>
      <c r="O197" s="1120"/>
      <c r="P197" s="1120"/>
      <c r="Q197" s="1120"/>
      <c r="R197" s="1121"/>
      <c r="S197" s="896"/>
      <c r="T197" s="873"/>
      <c r="U197" s="896"/>
      <c r="V197" s="873"/>
      <c r="W197" s="897"/>
      <c r="X197" s="874"/>
      <c r="Y197" s="874"/>
      <c r="Z197" s="874"/>
      <c r="AA197" s="874"/>
      <c r="AB197" s="875"/>
      <c r="AC197" s="892"/>
      <c r="AD197" s="892"/>
      <c r="AE197" s="892"/>
      <c r="AF197" s="892"/>
      <c r="AG197" s="892"/>
      <c r="AH197" s="892"/>
      <c r="AI197" s="892"/>
      <c r="AJ197" s="892"/>
      <c r="AK197" s="892"/>
      <c r="AL197" s="892"/>
      <c r="AM197" s="892"/>
      <c r="AN197" s="892"/>
      <c r="AO197" s="1110"/>
      <c r="AP197" s="1110"/>
      <c r="AQ197" s="1110"/>
      <c r="AR197" s="1110"/>
      <c r="AS197" s="1110"/>
      <c r="AT197" s="1110"/>
      <c r="AU197" s="1110"/>
      <c r="AV197" s="1110"/>
      <c r="AW197" s="1110"/>
      <c r="AX197" s="1110"/>
      <c r="AY197" s="1110"/>
      <c r="AZ197" s="1110"/>
      <c r="BA197" s="150"/>
    </row>
    <row r="198" spans="1:57" s="11" customFormat="1" ht="123.75" customHeight="1" x14ac:dyDescent="0.25">
      <c r="A198" s="150"/>
      <c r="B198" s="1110"/>
      <c r="C198" s="1110"/>
      <c r="D198" s="1110"/>
      <c r="E198" s="1110"/>
      <c r="F198" s="1110"/>
      <c r="G198" s="1110"/>
      <c r="H198" s="1110"/>
      <c r="I198" s="1110"/>
      <c r="J198" s="1110"/>
      <c r="K198" s="1110"/>
      <c r="L198" s="1110"/>
      <c r="M198" s="1110"/>
      <c r="N198" s="1110"/>
      <c r="O198" s="1110"/>
      <c r="P198" s="1110"/>
      <c r="Q198" s="1110"/>
      <c r="R198" s="1122"/>
      <c r="S198" s="897"/>
      <c r="T198" s="875"/>
      <c r="U198" s="897"/>
      <c r="V198" s="875"/>
      <c r="W198" s="1104" t="s">
        <v>51</v>
      </c>
      <c r="X198" s="1105"/>
      <c r="Y198" s="1106"/>
      <c r="Z198" s="1104" t="s">
        <v>52</v>
      </c>
      <c r="AA198" s="1105"/>
      <c r="AB198" s="1106"/>
      <c r="AC198" s="1104" t="s">
        <v>51</v>
      </c>
      <c r="AD198" s="1105"/>
      <c r="AE198" s="1106"/>
      <c r="AF198" s="1104" t="s">
        <v>52</v>
      </c>
      <c r="AG198" s="1105"/>
      <c r="AH198" s="1106"/>
      <c r="AI198" s="1104" t="s">
        <v>51</v>
      </c>
      <c r="AJ198" s="1105"/>
      <c r="AK198" s="1106"/>
      <c r="AL198" s="1104" t="s">
        <v>52</v>
      </c>
      <c r="AM198" s="1105"/>
      <c r="AN198" s="1106"/>
      <c r="AO198" s="1104" t="s">
        <v>239</v>
      </c>
      <c r="AP198" s="1105"/>
      <c r="AQ198" s="1106"/>
      <c r="AR198" s="1104" t="s">
        <v>476</v>
      </c>
      <c r="AS198" s="1105"/>
      <c r="AT198" s="1106"/>
      <c r="AU198" s="1104" t="s">
        <v>237</v>
      </c>
      <c r="AV198" s="1105"/>
      <c r="AW198" s="1106"/>
      <c r="AX198" s="1104" t="s">
        <v>238</v>
      </c>
      <c r="AY198" s="1105"/>
      <c r="AZ198" s="1105"/>
      <c r="BA198" s="150"/>
    </row>
    <row r="199" spans="1:57" s="347" customFormat="1" ht="11.25" customHeight="1" thickBot="1" x14ac:dyDescent="0.25">
      <c r="A199" s="361"/>
      <c r="B199" s="1060">
        <v>1</v>
      </c>
      <c r="C199" s="1060"/>
      <c r="D199" s="1060"/>
      <c r="E199" s="1060"/>
      <c r="F199" s="1060"/>
      <c r="G199" s="1060"/>
      <c r="H199" s="1060"/>
      <c r="I199" s="1060"/>
      <c r="J199" s="1060"/>
      <c r="K199" s="1060"/>
      <c r="L199" s="1060"/>
      <c r="M199" s="1060"/>
      <c r="N199" s="1060"/>
      <c r="O199" s="1060"/>
      <c r="P199" s="1060"/>
      <c r="Q199" s="1060"/>
      <c r="R199" s="1075"/>
      <c r="S199" s="1111">
        <v>2</v>
      </c>
      <c r="T199" s="1112"/>
      <c r="U199" s="1005">
        <v>3</v>
      </c>
      <c r="V199" s="1005"/>
      <c r="W199" s="1111">
        <v>4</v>
      </c>
      <c r="X199" s="1112"/>
      <c r="Y199" s="1112"/>
      <c r="Z199" s="1005">
        <v>5</v>
      </c>
      <c r="AA199" s="1005"/>
      <c r="AB199" s="1005"/>
      <c r="AC199" s="1005">
        <v>6</v>
      </c>
      <c r="AD199" s="1005"/>
      <c r="AE199" s="1005"/>
      <c r="AF199" s="1005">
        <v>7</v>
      </c>
      <c r="AG199" s="1005"/>
      <c r="AH199" s="1005"/>
      <c r="AI199" s="1005">
        <v>8</v>
      </c>
      <c r="AJ199" s="1005"/>
      <c r="AK199" s="1005"/>
      <c r="AL199" s="1005">
        <v>9</v>
      </c>
      <c r="AM199" s="1005"/>
      <c r="AN199" s="1005"/>
      <c r="AO199" s="1005">
        <v>10</v>
      </c>
      <c r="AP199" s="1005"/>
      <c r="AQ199" s="1005"/>
      <c r="AR199" s="1005">
        <v>11</v>
      </c>
      <c r="AS199" s="1005"/>
      <c r="AT199" s="1005"/>
      <c r="AU199" s="774">
        <v>12</v>
      </c>
      <c r="AV199" s="774"/>
      <c r="AW199" s="774"/>
      <c r="AX199" s="776">
        <v>13</v>
      </c>
      <c r="AY199" s="776"/>
      <c r="AZ199" s="776"/>
      <c r="BA199" s="361"/>
    </row>
    <row r="200" spans="1:57" s="11" customFormat="1" ht="52.5" customHeight="1" x14ac:dyDescent="0.25">
      <c r="A200" s="150"/>
      <c r="B200" s="978" t="s">
        <v>53</v>
      </c>
      <c r="C200" s="978"/>
      <c r="D200" s="978"/>
      <c r="E200" s="978"/>
      <c r="F200" s="978"/>
      <c r="G200" s="978"/>
      <c r="H200" s="978"/>
      <c r="I200" s="978"/>
      <c r="J200" s="978"/>
      <c r="K200" s="978"/>
      <c r="L200" s="978"/>
      <c r="M200" s="978"/>
      <c r="N200" s="978"/>
      <c r="O200" s="978"/>
      <c r="P200" s="978"/>
      <c r="Q200" s="978"/>
      <c r="R200" s="978"/>
      <c r="S200" s="954" t="s">
        <v>119</v>
      </c>
      <c r="T200" s="955"/>
      <c r="U200" s="1045"/>
      <c r="V200" s="1045"/>
      <c r="W200" s="1179"/>
      <c r="X200" s="1180"/>
      <c r="Y200" s="1180"/>
      <c r="Z200" s="1129"/>
      <c r="AA200" s="1129"/>
      <c r="AB200" s="1129"/>
      <c r="AC200" s="1129"/>
      <c r="AD200" s="1129"/>
      <c r="AE200" s="1129"/>
      <c r="AF200" s="1129"/>
      <c r="AG200" s="1129"/>
      <c r="AH200" s="1129"/>
      <c r="AI200" s="1129"/>
      <c r="AJ200" s="1129"/>
      <c r="AK200" s="1129"/>
      <c r="AL200" s="1129"/>
      <c r="AM200" s="1129"/>
      <c r="AN200" s="1129"/>
      <c r="AO200" s="1129"/>
      <c r="AP200" s="1129"/>
      <c r="AQ200" s="1129"/>
      <c r="AR200" s="1129"/>
      <c r="AS200" s="1129"/>
      <c r="AT200" s="1129"/>
      <c r="AU200" s="1130"/>
      <c r="AV200" s="1130"/>
      <c r="AW200" s="1130"/>
      <c r="AX200" s="1131"/>
      <c r="AY200" s="1131"/>
      <c r="AZ200" s="1132"/>
      <c r="BA200" s="119"/>
    </row>
    <row r="201" spans="1:57" s="11" customFormat="1" ht="32.1" customHeight="1" x14ac:dyDescent="0.25">
      <c r="A201" s="150"/>
      <c r="B201" s="1091" t="s">
        <v>334</v>
      </c>
      <c r="C201" s="1091"/>
      <c r="D201" s="1091"/>
      <c r="E201" s="1091"/>
      <c r="F201" s="1091"/>
      <c r="G201" s="1091"/>
      <c r="H201" s="1091"/>
      <c r="I201" s="1091"/>
      <c r="J201" s="1091"/>
      <c r="K201" s="1091"/>
      <c r="L201" s="1091"/>
      <c r="M201" s="1091"/>
      <c r="N201" s="1091"/>
      <c r="O201" s="1091"/>
      <c r="P201" s="1091"/>
      <c r="Q201" s="1091"/>
      <c r="R201" s="1091"/>
      <c r="S201" s="917" t="s">
        <v>120</v>
      </c>
      <c r="T201" s="918"/>
      <c r="U201" s="1007"/>
      <c r="V201" s="1007"/>
      <c r="W201" s="1107"/>
      <c r="X201" s="1108"/>
      <c r="Y201" s="1108"/>
      <c r="Z201" s="1126"/>
      <c r="AA201" s="1126"/>
      <c r="AB201" s="1126"/>
      <c r="AC201" s="1126"/>
      <c r="AD201" s="1126"/>
      <c r="AE201" s="1126"/>
      <c r="AF201" s="1126"/>
      <c r="AG201" s="1126"/>
      <c r="AH201" s="1126"/>
      <c r="AI201" s="1126"/>
      <c r="AJ201" s="1126"/>
      <c r="AK201" s="1126"/>
      <c r="AL201" s="1126"/>
      <c r="AM201" s="1126"/>
      <c r="AN201" s="1126"/>
      <c r="AO201" s="1126"/>
      <c r="AP201" s="1126"/>
      <c r="AQ201" s="1126"/>
      <c r="AR201" s="1126"/>
      <c r="AS201" s="1126"/>
      <c r="AT201" s="1126"/>
      <c r="AU201" s="1127"/>
      <c r="AV201" s="1127"/>
      <c r="AW201" s="1127"/>
      <c r="AX201" s="870"/>
      <c r="AY201" s="870"/>
      <c r="AZ201" s="1128"/>
      <c r="BA201" s="119"/>
    </row>
    <row r="202" spans="1:57" s="11" customFormat="1" ht="32.1" customHeight="1" x14ac:dyDescent="0.25">
      <c r="A202" s="150"/>
      <c r="B202" s="1100" t="s">
        <v>340</v>
      </c>
      <c r="C202" s="1101"/>
      <c r="D202" s="1101"/>
      <c r="E202" s="1101"/>
      <c r="F202" s="1101"/>
      <c r="G202" s="1101"/>
      <c r="H202" s="1101"/>
      <c r="I202" s="1101"/>
      <c r="J202" s="1101"/>
      <c r="K202" s="1101"/>
      <c r="L202" s="1101"/>
      <c r="M202" s="1101"/>
      <c r="N202" s="1101"/>
      <c r="O202" s="1101"/>
      <c r="P202" s="1101"/>
      <c r="Q202" s="1101"/>
      <c r="R202" s="1101"/>
      <c r="S202" s="917" t="s">
        <v>121</v>
      </c>
      <c r="T202" s="918"/>
      <c r="U202" s="1007"/>
      <c r="V202" s="1007"/>
      <c r="W202" s="1107"/>
      <c r="X202" s="1108"/>
      <c r="Y202" s="1108"/>
      <c r="Z202" s="1126"/>
      <c r="AA202" s="1126"/>
      <c r="AB202" s="1126"/>
      <c r="AC202" s="1126"/>
      <c r="AD202" s="1126"/>
      <c r="AE202" s="1126"/>
      <c r="AF202" s="1126"/>
      <c r="AG202" s="1126"/>
      <c r="AH202" s="1126"/>
      <c r="AI202" s="1126"/>
      <c r="AJ202" s="1126"/>
      <c r="AK202" s="1126"/>
      <c r="AL202" s="1126"/>
      <c r="AM202" s="1126"/>
      <c r="AN202" s="1126"/>
      <c r="AO202" s="1126"/>
      <c r="AP202" s="1126"/>
      <c r="AQ202" s="1126"/>
      <c r="AR202" s="1126"/>
      <c r="AS202" s="1126"/>
      <c r="AT202" s="1126"/>
      <c r="AU202" s="1127"/>
      <c r="AV202" s="1127"/>
      <c r="AW202" s="1127"/>
      <c r="AX202" s="870"/>
      <c r="AY202" s="870"/>
      <c r="AZ202" s="1128"/>
      <c r="BA202" s="119"/>
    </row>
    <row r="203" spans="1:57" s="11" customFormat="1" ht="18" customHeight="1" thickBot="1" x14ac:dyDescent="0.3">
      <c r="A203" s="150"/>
      <c r="B203" s="1091" t="s">
        <v>336</v>
      </c>
      <c r="C203" s="1091"/>
      <c r="D203" s="1091"/>
      <c r="E203" s="1091"/>
      <c r="F203" s="1091"/>
      <c r="G203" s="1091"/>
      <c r="H203" s="1091"/>
      <c r="I203" s="1091"/>
      <c r="J203" s="1091"/>
      <c r="K203" s="1091"/>
      <c r="L203" s="1091"/>
      <c r="M203" s="1091"/>
      <c r="N203" s="1091"/>
      <c r="O203" s="1091"/>
      <c r="P203" s="1091"/>
      <c r="Q203" s="1091"/>
      <c r="R203" s="1091"/>
      <c r="S203" s="1055" t="s">
        <v>125</v>
      </c>
      <c r="T203" s="1056"/>
      <c r="U203" s="1113"/>
      <c r="V203" s="1113"/>
      <c r="W203" s="1114"/>
      <c r="X203" s="1115"/>
      <c r="Y203" s="1115"/>
      <c r="Z203" s="1113"/>
      <c r="AA203" s="1113"/>
      <c r="AB203" s="1113"/>
      <c r="AC203" s="1113"/>
      <c r="AD203" s="1113"/>
      <c r="AE203" s="1113"/>
      <c r="AF203" s="1113"/>
      <c r="AG203" s="1113"/>
      <c r="AH203" s="1113"/>
      <c r="AI203" s="1113"/>
      <c r="AJ203" s="1113"/>
      <c r="AK203" s="1113"/>
      <c r="AL203" s="1113"/>
      <c r="AM203" s="1113"/>
      <c r="AN203" s="1113"/>
      <c r="AO203" s="1113"/>
      <c r="AP203" s="1113"/>
      <c r="AQ203" s="1113"/>
      <c r="AR203" s="1113"/>
      <c r="AS203" s="1113"/>
      <c r="AT203" s="1113"/>
      <c r="AU203" s="1003"/>
      <c r="AV203" s="1003"/>
      <c r="AW203" s="1003"/>
      <c r="AX203" s="851"/>
      <c r="AY203" s="851"/>
      <c r="AZ203" s="853"/>
      <c r="BA203" s="119"/>
    </row>
    <row r="204" spans="1:57" s="11" customFormat="1" ht="15" customHeight="1" x14ac:dyDescent="0.25">
      <c r="A204" s="119"/>
      <c r="B204" s="150"/>
      <c r="C204" s="119"/>
      <c r="D204" s="119"/>
      <c r="E204" s="119"/>
      <c r="F204" s="119"/>
      <c r="G204" s="119"/>
      <c r="H204" s="119"/>
      <c r="I204" s="119"/>
      <c r="J204" s="119"/>
      <c r="K204" s="119"/>
      <c r="L204" s="119"/>
      <c r="M204" s="119"/>
      <c r="N204" s="119"/>
      <c r="O204" s="119"/>
      <c r="P204" s="119"/>
      <c r="Q204" s="119"/>
      <c r="R204" s="119"/>
      <c r="S204" s="119"/>
      <c r="T204" s="119"/>
      <c r="U204" s="119"/>
      <c r="V204" s="119"/>
      <c r="W204" s="119"/>
      <c r="X204" s="119"/>
      <c r="Y204" s="119"/>
      <c r="Z204" s="119"/>
      <c r="AA204" s="119"/>
      <c r="AB204" s="119"/>
      <c r="AC204" s="119"/>
      <c r="AD204" s="119"/>
      <c r="AE204" s="119"/>
      <c r="AF204" s="119"/>
      <c r="AG204" s="119"/>
      <c r="AH204" s="119"/>
      <c r="AI204" s="119"/>
      <c r="AJ204" s="119"/>
      <c r="AK204" s="119"/>
      <c r="AL204" s="119"/>
      <c r="AM204" s="119"/>
      <c r="AN204" s="119"/>
      <c r="AO204" s="119"/>
      <c r="AP204" s="119"/>
      <c r="AQ204" s="119"/>
      <c r="AR204" s="119"/>
      <c r="AS204" s="119"/>
      <c r="AT204" s="119"/>
      <c r="AU204" s="119"/>
      <c r="AV204" s="119"/>
      <c r="AW204" s="119"/>
      <c r="AX204" s="119"/>
      <c r="AY204" s="119"/>
      <c r="AZ204" s="119"/>
      <c r="BA204" s="119"/>
    </row>
    <row r="205" spans="1:57" s="17" customFormat="1" ht="18" customHeight="1" x14ac:dyDescent="0.25">
      <c r="A205" s="313"/>
      <c r="B205" s="1182" t="s">
        <v>607</v>
      </c>
      <c r="C205" s="1117"/>
      <c r="D205" s="1117"/>
      <c r="E205" s="1117"/>
      <c r="F205" s="1117"/>
      <c r="G205" s="1117"/>
      <c r="H205" s="1117"/>
      <c r="I205" s="1117"/>
      <c r="J205" s="1117"/>
      <c r="K205" s="1117"/>
      <c r="L205" s="1117"/>
      <c r="M205" s="1117"/>
      <c r="N205" s="1117"/>
      <c r="O205" s="1117"/>
      <c r="P205" s="1117"/>
      <c r="Q205" s="1117"/>
      <c r="R205" s="1117"/>
      <c r="S205" s="1117"/>
      <c r="T205" s="1117"/>
      <c r="U205" s="1117"/>
      <c r="V205" s="1117"/>
      <c r="W205" s="1117"/>
      <c r="X205" s="1117"/>
      <c r="Y205" s="1117"/>
      <c r="Z205" s="1117"/>
      <c r="AA205" s="1117"/>
      <c r="AB205" s="1117"/>
      <c r="AC205" s="1117"/>
      <c r="AD205" s="1117"/>
      <c r="AE205" s="1117"/>
      <c r="AF205" s="1117"/>
      <c r="AG205" s="1117"/>
      <c r="AH205" s="1117"/>
      <c r="AI205" s="1117"/>
      <c r="AJ205" s="1117"/>
      <c r="AK205" s="1117"/>
      <c r="AL205" s="1117"/>
      <c r="AM205" s="1117"/>
      <c r="AN205" s="1117"/>
      <c r="AO205" s="1117"/>
      <c r="AP205" s="1117"/>
      <c r="AQ205" s="1117"/>
      <c r="AR205" s="1117"/>
      <c r="AS205" s="1117"/>
      <c r="AT205" s="1117"/>
      <c r="AU205" s="1117"/>
      <c r="AV205" s="1117"/>
      <c r="AW205" s="1117"/>
      <c r="AX205" s="1117"/>
      <c r="AY205" s="1117"/>
      <c r="AZ205" s="1117"/>
      <c r="BA205" s="1117"/>
      <c r="BB205" s="25"/>
      <c r="BC205" s="25"/>
      <c r="BD205" s="25"/>
      <c r="BE205" s="25"/>
    </row>
    <row r="206" spans="1:57" s="17" customFormat="1" ht="27" customHeight="1" x14ac:dyDescent="0.25">
      <c r="A206" s="313"/>
      <c r="B206" s="992" t="s">
        <v>509</v>
      </c>
      <c r="C206" s="1117"/>
      <c r="D206" s="1117"/>
      <c r="E206" s="1117"/>
      <c r="F206" s="1117"/>
      <c r="G206" s="1117"/>
      <c r="H206" s="1117"/>
      <c r="I206" s="1117"/>
      <c r="J206" s="1117"/>
      <c r="K206" s="1117"/>
      <c r="L206" s="1117"/>
      <c r="M206" s="1117"/>
      <c r="N206" s="1117"/>
      <c r="O206" s="1117"/>
      <c r="P206" s="1117"/>
      <c r="Q206" s="1117"/>
      <c r="R206" s="1117"/>
      <c r="S206" s="1117"/>
      <c r="T206" s="1117"/>
      <c r="U206" s="1117"/>
      <c r="V206" s="1117"/>
      <c r="W206" s="1117"/>
      <c r="X206" s="1117"/>
      <c r="Y206" s="1117"/>
      <c r="Z206" s="1117"/>
      <c r="AA206" s="1117"/>
      <c r="AB206" s="1117"/>
      <c r="AC206" s="1117"/>
      <c r="AD206" s="1117"/>
      <c r="AE206" s="1117"/>
      <c r="AF206" s="1117"/>
      <c r="AG206" s="1117"/>
      <c r="AH206" s="1117"/>
      <c r="AI206" s="1117"/>
      <c r="AJ206" s="1117"/>
      <c r="AK206" s="1117"/>
      <c r="AL206" s="1117"/>
      <c r="AM206" s="1117"/>
      <c r="AN206" s="1117"/>
      <c r="AO206" s="1117"/>
      <c r="AP206" s="1117"/>
      <c r="AQ206" s="1117"/>
      <c r="AR206" s="1117"/>
      <c r="AS206" s="1117"/>
      <c r="AT206" s="1117"/>
      <c r="AU206" s="1117"/>
      <c r="AV206" s="1117"/>
      <c r="AW206" s="1117"/>
      <c r="AX206" s="1117"/>
      <c r="AY206" s="1117"/>
      <c r="AZ206" s="1117"/>
      <c r="BA206" s="1117"/>
      <c r="BB206" s="25"/>
      <c r="BC206" s="25"/>
      <c r="BD206" s="25"/>
      <c r="BE206" s="25"/>
    </row>
    <row r="207" spans="1:57" s="11" customFormat="1" ht="8.1" customHeight="1" x14ac:dyDescent="0.25">
      <c r="A207" s="119"/>
      <c r="B207" s="326"/>
      <c r="C207" s="326"/>
      <c r="D207" s="326"/>
      <c r="E207" s="326"/>
      <c r="F207" s="326"/>
      <c r="G207" s="326"/>
      <c r="H207" s="326"/>
      <c r="I207" s="326"/>
      <c r="J207" s="326"/>
      <c r="K207" s="326"/>
      <c r="L207" s="326"/>
      <c r="M207" s="326"/>
      <c r="N207" s="326"/>
      <c r="O207" s="326"/>
      <c r="P207" s="326"/>
      <c r="Q207" s="326"/>
      <c r="R207" s="326"/>
      <c r="S207" s="326"/>
      <c r="T207" s="326"/>
      <c r="U207" s="326"/>
      <c r="V207" s="326"/>
      <c r="W207" s="326"/>
      <c r="X207" s="326"/>
      <c r="Y207" s="326"/>
      <c r="Z207" s="326"/>
      <c r="AA207" s="326"/>
      <c r="AB207" s="326"/>
      <c r="AC207" s="326"/>
      <c r="AD207" s="326"/>
      <c r="AE207" s="326"/>
      <c r="AF207" s="326"/>
      <c r="AG207" s="326"/>
      <c r="AH207" s="326"/>
      <c r="AI207" s="326"/>
      <c r="AJ207" s="326"/>
      <c r="AK207" s="326"/>
      <c r="AL207" s="326"/>
      <c r="AM207" s="326"/>
      <c r="AN207" s="326"/>
      <c r="AO207" s="326"/>
      <c r="AP207" s="326"/>
      <c r="AQ207" s="326"/>
      <c r="AR207" s="326"/>
      <c r="AS207" s="326"/>
      <c r="AT207" s="326"/>
      <c r="AU207" s="326"/>
      <c r="AV207" s="326"/>
      <c r="AW207" s="326"/>
      <c r="AX207" s="326"/>
      <c r="AY207" s="326"/>
      <c r="AZ207" s="326"/>
      <c r="BA207" s="119"/>
    </row>
    <row r="208" spans="1:57" s="11" customFormat="1" ht="24.95" customHeight="1" x14ac:dyDescent="0.25">
      <c r="A208" s="150"/>
      <c r="B208" s="1108" t="s">
        <v>2</v>
      </c>
      <c r="C208" s="1108"/>
      <c r="D208" s="1108"/>
      <c r="E208" s="1108"/>
      <c r="F208" s="1108"/>
      <c r="G208" s="1108"/>
      <c r="H208" s="1108"/>
      <c r="I208" s="1108"/>
      <c r="J208" s="1108"/>
      <c r="K208" s="1108"/>
      <c r="L208" s="1108"/>
      <c r="M208" s="1108"/>
      <c r="N208" s="1119"/>
      <c r="O208" s="895" t="s">
        <v>508</v>
      </c>
      <c r="P208" s="871"/>
      <c r="Q208" s="1183" t="s">
        <v>770</v>
      </c>
      <c r="R208" s="1184"/>
      <c r="S208" s="895" t="s">
        <v>50</v>
      </c>
      <c r="T208" s="870"/>
      <c r="U208" s="870"/>
      <c r="V208" s="870"/>
      <c r="W208" s="870"/>
      <c r="X208" s="871"/>
      <c r="Y208" s="895" t="s">
        <v>214</v>
      </c>
      <c r="Z208" s="870"/>
      <c r="AA208" s="870"/>
      <c r="AB208" s="870"/>
      <c r="AC208" s="870"/>
      <c r="AD208" s="871"/>
      <c r="AE208" s="870" t="s">
        <v>42</v>
      </c>
      <c r="AF208" s="870"/>
      <c r="AG208" s="870"/>
      <c r="AH208" s="871"/>
      <c r="AI208" s="892" t="s">
        <v>40</v>
      </c>
      <c r="AJ208" s="892"/>
      <c r="AK208" s="892"/>
      <c r="AL208" s="892"/>
      <c r="AM208" s="892"/>
      <c r="AN208" s="892"/>
      <c r="AO208" s="1107" t="s">
        <v>99</v>
      </c>
      <c r="AP208" s="1108"/>
      <c r="AQ208" s="1108"/>
      <c r="AR208" s="1108"/>
      <c r="AS208" s="1108"/>
      <c r="AT208" s="1108"/>
      <c r="AU208" s="1108"/>
      <c r="AV208" s="1108"/>
      <c r="AW208" s="1108"/>
      <c r="AX208" s="1108"/>
      <c r="AY208" s="1108"/>
      <c r="AZ208" s="1108"/>
      <c r="BA208" s="150"/>
    </row>
    <row r="209" spans="1:90" s="11" customFormat="1" ht="24.95" customHeight="1" x14ac:dyDescent="0.25">
      <c r="A209" s="150"/>
      <c r="B209" s="1120"/>
      <c r="C209" s="1120"/>
      <c r="D209" s="1120"/>
      <c r="E209" s="1120"/>
      <c r="F209" s="1120"/>
      <c r="G209" s="1120"/>
      <c r="H209" s="1120"/>
      <c r="I209" s="1120"/>
      <c r="J209" s="1120"/>
      <c r="K209" s="1120"/>
      <c r="L209" s="1120"/>
      <c r="M209" s="1120"/>
      <c r="N209" s="1121"/>
      <c r="O209" s="896"/>
      <c r="P209" s="873"/>
      <c r="Q209" s="1185"/>
      <c r="R209" s="1186"/>
      <c r="S209" s="897"/>
      <c r="T209" s="874"/>
      <c r="U209" s="874"/>
      <c r="V209" s="874"/>
      <c r="W209" s="874"/>
      <c r="X209" s="875"/>
      <c r="Y209" s="897"/>
      <c r="Z209" s="874"/>
      <c r="AA209" s="874"/>
      <c r="AB209" s="874"/>
      <c r="AC209" s="874"/>
      <c r="AD209" s="875"/>
      <c r="AE209" s="872"/>
      <c r="AF209" s="872"/>
      <c r="AG209" s="872"/>
      <c r="AH209" s="873"/>
      <c r="AI209" s="892"/>
      <c r="AJ209" s="892"/>
      <c r="AK209" s="892"/>
      <c r="AL209" s="892"/>
      <c r="AM209" s="892"/>
      <c r="AN209" s="892"/>
      <c r="AO209" s="1109"/>
      <c r="AP209" s="1110"/>
      <c r="AQ209" s="1110"/>
      <c r="AR209" s="1110"/>
      <c r="AS209" s="1110"/>
      <c r="AT209" s="1110"/>
      <c r="AU209" s="1110"/>
      <c r="AV209" s="1110"/>
      <c r="AW209" s="1110"/>
      <c r="AX209" s="1110"/>
      <c r="AY209" s="1110"/>
      <c r="AZ209" s="1110"/>
      <c r="BA209" s="150"/>
    </row>
    <row r="210" spans="1:90" s="11" customFormat="1" ht="129" customHeight="1" x14ac:dyDescent="0.25">
      <c r="A210" s="150"/>
      <c r="B210" s="1110"/>
      <c r="C210" s="1110"/>
      <c r="D210" s="1110"/>
      <c r="E210" s="1110"/>
      <c r="F210" s="1110"/>
      <c r="G210" s="1110"/>
      <c r="H210" s="1110"/>
      <c r="I210" s="1110"/>
      <c r="J210" s="1110"/>
      <c r="K210" s="1110"/>
      <c r="L210" s="1110"/>
      <c r="M210" s="1110"/>
      <c r="N210" s="1122"/>
      <c r="O210" s="897"/>
      <c r="P210" s="875"/>
      <c r="Q210" s="1187"/>
      <c r="R210" s="1188"/>
      <c r="S210" s="1104" t="s">
        <v>51</v>
      </c>
      <c r="T210" s="1105"/>
      <c r="U210" s="1106"/>
      <c r="V210" s="1104" t="s">
        <v>52</v>
      </c>
      <c r="W210" s="1105"/>
      <c r="X210" s="1106"/>
      <c r="Y210" s="1104" t="s">
        <v>51</v>
      </c>
      <c r="Z210" s="1105"/>
      <c r="AA210" s="1106"/>
      <c r="AB210" s="1104" t="s">
        <v>52</v>
      </c>
      <c r="AC210" s="1105"/>
      <c r="AD210" s="1106"/>
      <c r="AE210" s="874"/>
      <c r="AF210" s="874"/>
      <c r="AG210" s="874"/>
      <c r="AH210" s="875"/>
      <c r="AI210" s="1104" t="s">
        <v>51</v>
      </c>
      <c r="AJ210" s="1105"/>
      <c r="AK210" s="1106"/>
      <c r="AL210" s="1104" t="s">
        <v>52</v>
      </c>
      <c r="AM210" s="1105"/>
      <c r="AN210" s="1106"/>
      <c r="AO210" s="1104" t="s">
        <v>240</v>
      </c>
      <c r="AP210" s="1105"/>
      <c r="AQ210" s="1106"/>
      <c r="AR210" s="1104" t="s">
        <v>481</v>
      </c>
      <c r="AS210" s="1105"/>
      <c r="AT210" s="1106"/>
      <c r="AU210" s="1104" t="s">
        <v>241</v>
      </c>
      <c r="AV210" s="1105"/>
      <c r="AW210" s="1106"/>
      <c r="AX210" s="1104" t="s">
        <v>242</v>
      </c>
      <c r="AY210" s="1105"/>
      <c r="AZ210" s="1105"/>
      <c r="BA210" s="150"/>
      <c r="BZ210" s="11" t="s">
        <v>20</v>
      </c>
      <c r="CL210" s="12"/>
    </row>
    <row r="211" spans="1:90" s="347" customFormat="1" ht="11.25" customHeight="1" thickBot="1" x14ac:dyDescent="0.25">
      <c r="A211" s="361"/>
      <c r="B211" s="1060">
        <v>1</v>
      </c>
      <c r="C211" s="1060"/>
      <c r="D211" s="1060"/>
      <c r="E211" s="1060"/>
      <c r="F211" s="1060"/>
      <c r="G211" s="1060"/>
      <c r="H211" s="1060"/>
      <c r="I211" s="1060"/>
      <c r="J211" s="1060"/>
      <c r="K211" s="1060"/>
      <c r="L211" s="1060"/>
      <c r="M211" s="1060"/>
      <c r="N211" s="1075"/>
      <c r="O211" s="1111">
        <v>2</v>
      </c>
      <c r="P211" s="1112"/>
      <c r="Q211" s="1005">
        <v>3</v>
      </c>
      <c r="R211" s="1005"/>
      <c r="S211" s="1005">
        <v>4</v>
      </c>
      <c r="T211" s="1005"/>
      <c r="U211" s="1005"/>
      <c r="V211" s="1005">
        <v>5</v>
      </c>
      <c r="W211" s="1005"/>
      <c r="X211" s="1005"/>
      <c r="Y211" s="1005">
        <v>6</v>
      </c>
      <c r="Z211" s="1005"/>
      <c r="AA211" s="1005"/>
      <c r="AB211" s="1005">
        <v>7</v>
      </c>
      <c r="AC211" s="1005"/>
      <c r="AD211" s="1005"/>
      <c r="AE211" s="1005">
        <v>8</v>
      </c>
      <c r="AF211" s="1005"/>
      <c r="AG211" s="1005"/>
      <c r="AH211" s="1005"/>
      <c r="AI211" s="1112">
        <v>9</v>
      </c>
      <c r="AJ211" s="1112"/>
      <c r="AK211" s="1065"/>
      <c r="AL211" s="1111">
        <v>10</v>
      </c>
      <c r="AM211" s="1112"/>
      <c r="AN211" s="1065"/>
      <c r="AO211" s="1111">
        <v>11</v>
      </c>
      <c r="AP211" s="1112"/>
      <c r="AQ211" s="1065"/>
      <c r="AR211" s="1111">
        <v>12</v>
      </c>
      <c r="AS211" s="1112"/>
      <c r="AT211" s="1065"/>
      <c r="AU211" s="1111">
        <v>13</v>
      </c>
      <c r="AV211" s="1112"/>
      <c r="AW211" s="1065"/>
      <c r="AX211" s="775">
        <v>14</v>
      </c>
      <c r="AY211" s="776"/>
      <c r="AZ211" s="776"/>
      <c r="BA211" s="361"/>
    </row>
    <row r="212" spans="1:90" s="11" customFormat="1" ht="66.75" customHeight="1" x14ac:dyDescent="0.25">
      <c r="A212" s="150"/>
      <c r="B212" s="1030" t="s">
        <v>54</v>
      </c>
      <c r="C212" s="1030"/>
      <c r="D212" s="1030"/>
      <c r="E212" s="1030"/>
      <c r="F212" s="1030"/>
      <c r="G212" s="1030"/>
      <c r="H212" s="1030"/>
      <c r="I212" s="1030"/>
      <c r="J212" s="1030"/>
      <c r="K212" s="1030"/>
      <c r="L212" s="1030"/>
      <c r="M212" s="1030"/>
      <c r="N212" s="1030"/>
      <c r="O212" s="954" t="s">
        <v>119</v>
      </c>
      <c r="P212" s="955"/>
      <c r="Q212" s="1045"/>
      <c r="R212" s="1045"/>
      <c r="S212" s="1045"/>
      <c r="T212" s="1045"/>
      <c r="U212" s="1045"/>
      <c r="V212" s="1045"/>
      <c r="W212" s="1045"/>
      <c r="X212" s="1045"/>
      <c r="Y212" s="1045"/>
      <c r="Z212" s="1045"/>
      <c r="AA212" s="1045"/>
      <c r="AB212" s="1045"/>
      <c r="AC212" s="1045"/>
      <c r="AD212" s="1045"/>
      <c r="AE212" s="1045"/>
      <c r="AF212" s="1045"/>
      <c r="AG212" s="1045"/>
      <c r="AH212" s="1045"/>
      <c r="AI212" s="1097"/>
      <c r="AJ212" s="1098"/>
      <c r="AK212" s="1099"/>
      <c r="AL212" s="1097"/>
      <c r="AM212" s="1098"/>
      <c r="AN212" s="1099"/>
      <c r="AO212" s="1097"/>
      <c r="AP212" s="1098"/>
      <c r="AQ212" s="1099"/>
      <c r="AR212" s="1097"/>
      <c r="AS212" s="1098"/>
      <c r="AT212" s="1099"/>
      <c r="AU212" s="1097"/>
      <c r="AV212" s="1098"/>
      <c r="AW212" s="1099"/>
      <c r="AX212" s="858"/>
      <c r="AY212" s="859"/>
      <c r="AZ212" s="861"/>
      <c r="BA212" s="119"/>
    </row>
    <row r="213" spans="1:90" s="11" customFormat="1" ht="42" customHeight="1" x14ac:dyDescent="0.25">
      <c r="A213" s="150"/>
      <c r="B213" s="1091" t="s">
        <v>334</v>
      </c>
      <c r="C213" s="1091"/>
      <c r="D213" s="1091"/>
      <c r="E213" s="1091"/>
      <c r="F213" s="1091"/>
      <c r="G213" s="1091"/>
      <c r="H213" s="1091"/>
      <c r="I213" s="1091"/>
      <c r="J213" s="1091"/>
      <c r="K213" s="1091"/>
      <c r="L213" s="1091"/>
      <c r="M213" s="1091"/>
      <c r="N213" s="1092"/>
      <c r="O213" s="917" t="s">
        <v>120</v>
      </c>
      <c r="P213" s="918"/>
      <c r="Q213" s="1007"/>
      <c r="R213" s="1007"/>
      <c r="S213" s="1007"/>
      <c r="T213" s="1007"/>
      <c r="U213" s="1007"/>
      <c r="V213" s="1007"/>
      <c r="W213" s="1007"/>
      <c r="X213" s="1007"/>
      <c r="Y213" s="1007"/>
      <c r="Z213" s="1007"/>
      <c r="AA213" s="1007"/>
      <c r="AB213" s="1007"/>
      <c r="AC213" s="1007"/>
      <c r="AD213" s="1007"/>
      <c r="AE213" s="1007"/>
      <c r="AF213" s="1007"/>
      <c r="AG213" s="1007"/>
      <c r="AH213" s="1007"/>
      <c r="AI213" s="1096"/>
      <c r="AJ213" s="915"/>
      <c r="AK213" s="916"/>
      <c r="AL213" s="1096"/>
      <c r="AM213" s="915"/>
      <c r="AN213" s="916"/>
      <c r="AO213" s="1096"/>
      <c r="AP213" s="915"/>
      <c r="AQ213" s="916"/>
      <c r="AR213" s="1096"/>
      <c r="AS213" s="915"/>
      <c r="AT213" s="916"/>
      <c r="AU213" s="1096"/>
      <c r="AV213" s="915"/>
      <c r="AW213" s="916"/>
      <c r="AX213" s="1096"/>
      <c r="AY213" s="915"/>
      <c r="AZ213" s="1043"/>
      <c r="BA213" s="119"/>
    </row>
    <row r="214" spans="1:90" s="11" customFormat="1" ht="27" customHeight="1" x14ac:dyDescent="0.25">
      <c r="A214" s="150"/>
      <c r="B214" s="1100" t="s">
        <v>335</v>
      </c>
      <c r="C214" s="1101"/>
      <c r="D214" s="1101"/>
      <c r="E214" s="1101"/>
      <c r="F214" s="1101"/>
      <c r="G214" s="1101"/>
      <c r="H214" s="1101"/>
      <c r="I214" s="1101"/>
      <c r="J214" s="1101"/>
      <c r="K214" s="1101"/>
      <c r="L214" s="1101"/>
      <c r="M214" s="1101"/>
      <c r="N214" s="1124"/>
      <c r="O214" s="917" t="s">
        <v>121</v>
      </c>
      <c r="P214" s="918"/>
      <c r="Q214" s="1007"/>
      <c r="R214" s="1007"/>
      <c r="S214" s="1007"/>
      <c r="T214" s="1007"/>
      <c r="U214" s="1007"/>
      <c r="V214" s="1007"/>
      <c r="W214" s="1007"/>
      <c r="X214" s="1007"/>
      <c r="Y214" s="1007"/>
      <c r="Z214" s="1007"/>
      <c r="AA214" s="1007"/>
      <c r="AB214" s="1007"/>
      <c r="AC214" s="1007"/>
      <c r="AD214" s="1007"/>
      <c r="AE214" s="1007"/>
      <c r="AF214" s="1007"/>
      <c r="AG214" s="1007"/>
      <c r="AH214" s="1007"/>
      <c r="AI214" s="1096"/>
      <c r="AJ214" s="915"/>
      <c r="AK214" s="916"/>
      <c r="AL214" s="1096"/>
      <c r="AM214" s="915"/>
      <c r="AN214" s="916"/>
      <c r="AO214" s="1096"/>
      <c r="AP214" s="915"/>
      <c r="AQ214" s="916"/>
      <c r="AR214" s="1096"/>
      <c r="AS214" s="915"/>
      <c r="AT214" s="916"/>
      <c r="AU214" s="1096"/>
      <c r="AV214" s="915"/>
      <c r="AW214" s="916"/>
      <c r="AX214" s="1096"/>
      <c r="AY214" s="915"/>
      <c r="AZ214" s="1043"/>
      <c r="BA214" s="119"/>
    </row>
    <row r="215" spans="1:90" s="11" customFormat="1" ht="18" customHeight="1" thickBot="1" x14ac:dyDescent="0.3">
      <c r="A215" s="150"/>
      <c r="B215" s="1091" t="s">
        <v>336</v>
      </c>
      <c r="C215" s="1091"/>
      <c r="D215" s="1091"/>
      <c r="E215" s="1091"/>
      <c r="F215" s="1091"/>
      <c r="G215" s="1091"/>
      <c r="H215" s="1091"/>
      <c r="I215" s="1091"/>
      <c r="J215" s="1091"/>
      <c r="K215" s="1091"/>
      <c r="L215" s="1091"/>
      <c r="M215" s="1091"/>
      <c r="N215" s="1092"/>
      <c r="O215" s="1055" t="s">
        <v>125</v>
      </c>
      <c r="P215" s="1056"/>
      <c r="Q215" s="1113"/>
      <c r="R215" s="1113"/>
      <c r="S215" s="1113"/>
      <c r="T215" s="1113"/>
      <c r="U215" s="1113"/>
      <c r="V215" s="1113"/>
      <c r="W215" s="1113"/>
      <c r="X215" s="1113"/>
      <c r="Y215" s="1113"/>
      <c r="Z215" s="1113"/>
      <c r="AA215" s="1113"/>
      <c r="AB215" s="1113"/>
      <c r="AC215" s="1113"/>
      <c r="AD215" s="1113"/>
      <c r="AE215" s="1113"/>
      <c r="AF215" s="1113"/>
      <c r="AG215" s="1113"/>
      <c r="AH215" s="1113"/>
      <c r="AI215" s="1114"/>
      <c r="AJ215" s="1115"/>
      <c r="AK215" s="1116"/>
      <c r="AL215" s="1114"/>
      <c r="AM215" s="1115"/>
      <c r="AN215" s="1116"/>
      <c r="AO215" s="1114"/>
      <c r="AP215" s="1115"/>
      <c r="AQ215" s="1116"/>
      <c r="AR215" s="1114"/>
      <c r="AS215" s="1115"/>
      <c r="AT215" s="1116"/>
      <c r="AU215" s="1114"/>
      <c r="AV215" s="1115"/>
      <c r="AW215" s="1116"/>
      <c r="AX215" s="1114"/>
      <c r="AY215" s="1115"/>
      <c r="AZ215" s="1118"/>
      <c r="BA215" s="119"/>
    </row>
    <row r="216" spans="1:90" s="11" customFormat="1" ht="15" customHeight="1" x14ac:dyDescent="0.25">
      <c r="A216" s="119"/>
      <c r="B216" s="150"/>
      <c r="C216" s="119"/>
      <c r="D216" s="119"/>
      <c r="E216" s="119"/>
      <c r="F216" s="119"/>
      <c r="G216" s="119"/>
      <c r="H216" s="119"/>
      <c r="I216" s="119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</row>
    <row r="217" spans="1:90" s="17" customFormat="1" ht="25.5" customHeight="1" x14ac:dyDescent="0.25">
      <c r="A217" s="313"/>
      <c r="B217" s="992" t="s">
        <v>849</v>
      </c>
      <c r="C217" s="992"/>
      <c r="D217" s="992"/>
      <c r="E217" s="992"/>
      <c r="F217" s="992"/>
      <c r="G217" s="992"/>
      <c r="H217" s="992"/>
      <c r="I217" s="992"/>
      <c r="J217" s="992"/>
      <c r="K217" s="992"/>
      <c r="L217" s="992"/>
      <c r="M217" s="992"/>
      <c r="N217" s="992"/>
      <c r="O217" s="992"/>
      <c r="P217" s="992"/>
      <c r="Q217" s="992"/>
      <c r="R217" s="992"/>
      <c r="S217" s="992"/>
      <c r="T217" s="992"/>
      <c r="U217" s="992"/>
      <c r="V217" s="992"/>
      <c r="W217" s="992"/>
      <c r="X217" s="992"/>
      <c r="Y217" s="992"/>
      <c r="Z217" s="992"/>
      <c r="AA217" s="992"/>
      <c r="AB217" s="992"/>
      <c r="AC217" s="992"/>
      <c r="AD217" s="992"/>
      <c r="AE217" s="992"/>
      <c r="AF217" s="992"/>
      <c r="AG217" s="992"/>
      <c r="AH217" s="992"/>
      <c r="AI217" s="992"/>
      <c r="AJ217" s="992"/>
      <c r="AK217" s="992"/>
      <c r="AL217" s="992"/>
      <c r="AM217" s="992"/>
      <c r="AN217" s="992"/>
      <c r="AO217" s="992"/>
      <c r="AP217" s="992"/>
      <c r="AQ217" s="992"/>
      <c r="AR217" s="992"/>
      <c r="AS217" s="992"/>
      <c r="AT217" s="992"/>
      <c r="AU217" s="992"/>
      <c r="AV217" s="992"/>
      <c r="AW217" s="992"/>
      <c r="AX217" s="992"/>
      <c r="AY217" s="992"/>
      <c r="AZ217" s="992"/>
      <c r="BA217" s="118"/>
      <c r="BB217" s="25"/>
      <c r="BC217" s="25"/>
      <c r="BD217" s="25"/>
      <c r="BE217" s="25"/>
    </row>
    <row r="218" spans="1:90" s="11" customFormat="1" ht="8.1" customHeight="1" x14ac:dyDescent="0.25">
      <c r="A218" s="119"/>
      <c r="B218" s="326"/>
      <c r="C218" s="326"/>
      <c r="D218" s="326"/>
      <c r="E218" s="326"/>
      <c r="F218" s="326"/>
      <c r="G218" s="326"/>
      <c r="H218" s="326"/>
      <c r="I218" s="326"/>
      <c r="J218" s="326"/>
      <c r="K218" s="326"/>
      <c r="L218" s="326"/>
      <c r="M218" s="326"/>
      <c r="N218" s="326"/>
      <c r="O218" s="326"/>
      <c r="P218" s="326"/>
      <c r="Q218" s="326"/>
      <c r="R218" s="326"/>
      <c r="S218" s="326"/>
      <c r="T218" s="326"/>
      <c r="U218" s="326"/>
      <c r="V218" s="326"/>
      <c r="W218" s="326"/>
      <c r="X218" s="326"/>
      <c r="Y218" s="326"/>
      <c r="Z218" s="326"/>
      <c r="AA218" s="326"/>
      <c r="AB218" s="326"/>
      <c r="AC218" s="326"/>
      <c r="AD218" s="326"/>
      <c r="AE218" s="326"/>
      <c r="AF218" s="326"/>
      <c r="AG218" s="326"/>
      <c r="AH218" s="326"/>
      <c r="AI218" s="326"/>
      <c r="AJ218" s="326"/>
      <c r="AK218" s="326"/>
      <c r="AL218" s="326"/>
      <c r="AM218" s="326"/>
      <c r="AN218" s="326"/>
      <c r="AO218" s="326"/>
      <c r="AP218" s="326"/>
      <c r="AQ218" s="326"/>
      <c r="AR218" s="326"/>
      <c r="AS218" s="326"/>
      <c r="AT218" s="326"/>
      <c r="AU218" s="326"/>
      <c r="AV218" s="326"/>
      <c r="AW218" s="326"/>
      <c r="AX218" s="326"/>
      <c r="AY218" s="326"/>
      <c r="AZ218" s="326"/>
      <c r="BA218" s="119"/>
    </row>
    <row r="219" spans="1:90" s="11" customFormat="1" ht="20.25" customHeight="1" x14ac:dyDescent="0.25">
      <c r="A219" s="150"/>
      <c r="B219" s="1108" t="s">
        <v>2</v>
      </c>
      <c r="C219" s="1108"/>
      <c r="D219" s="1108"/>
      <c r="E219" s="1108"/>
      <c r="F219" s="1108"/>
      <c r="G219" s="1108"/>
      <c r="H219" s="1108"/>
      <c r="I219" s="1108"/>
      <c r="J219" s="1108"/>
      <c r="K219" s="1108"/>
      <c r="L219" s="1108"/>
      <c r="M219" s="1108"/>
      <c r="N219" s="1119"/>
      <c r="O219" s="895" t="s">
        <v>508</v>
      </c>
      <c r="P219" s="871"/>
      <c r="Q219" s="895" t="s">
        <v>770</v>
      </c>
      <c r="R219" s="871"/>
      <c r="S219" s="895" t="s">
        <v>50</v>
      </c>
      <c r="T219" s="870"/>
      <c r="U219" s="870"/>
      <c r="V219" s="870"/>
      <c r="W219" s="870"/>
      <c r="X219" s="871"/>
      <c r="Y219" s="895" t="s">
        <v>216</v>
      </c>
      <c r="Z219" s="870"/>
      <c r="AA219" s="870"/>
      <c r="AB219" s="870"/>
      <c r="AC219" s="870"/>
      <c r="AD219" s="871"/>
      <c r="AE219" s="870" t="s">
        <v>42</v>
      </c>
      <c r="AF219" s="870"/>
      <c r="AG219" s="870"/>
      <c r="AH219" s="871"/>
      <c r="AI219" s="892" t="s">
        <v>43</v>
      </c>
      <c r="AJ219" s="892"/>
      <c r="AK219" s="892"/>
      <c r="AL219" s="892"/>
      <c r="AM219" s="892"/>
      <c r="AN219" s="892"/>
      <c r="AO219" s="1107" t="s">
        <v>99</v>
      </c>
      <c r="AP219" s="1108"/>
      <c r="AQ219" s="1108"/>
      <c r="AR219" s="1108"/>
      <c r="AS219" s="1108"/>
      <c r="AT219" s="1108"/>
      <c r="AU219" s="1108"/>
      <c r="AV219" s="1108"/>
      <c r="AW219" s="1108"/>
      <c r="AX219" s="1108"/>
      <c r="AY219" s="1108"/>
      <c r="AZ219" s="1108"/>
      <c r="BA219" s="150"/>
    </row>
    <row r="220" spans="1:90" s="11" customFormat="1" ht="20.25" customHeight="1" x14ac:dyDescent="0.25">
      <c r="A220" s="150"/>
      <c r="B220" s="1120"/>
      <c r="C220" s="1120"/>
      <c r="D220" s="1120"/>
      <c r="E220" s="1120"/>
      <c r="F220" s="1120"/>
      <c r="G220" s="1120"/>
      <c r="H220" s="1120"/>
      <c r="I220" s="1120"/>
      <c r="J220" s="1120"/>
      <c r="K220" s="1120"/>
      <c r="L220" s="1120"/>
      <c r="M220" s="1120"/>
      <c r="N220" s="1121"/>
      <c r="O220" s="896"/>
      <c r="P220" s="873"/>
      <c r="Q220" s="896"/>
      <c r="R220" s="873"/>
      <c r="S220" s="897"/>
      <c r="T220" s="874"/>
      <c r="U220" s="874"/>
      <c r="V220" s="874"/>
      <c r="W220" s="874"/>
      <c r="X220" s="875"/>
      <c r="Y220" s="897"/>
      <c r="Z220" s="874"/>
      <c r="AA220" s="874"/>
      <c r="AB220" s="874"/>
      <c r="AC220" s="874"/>
      <c r="AD220" s="875"/>
      <c r="AE220" s="872"/>
      <c r="AF220" s="872"/>
      <c r="AG220" s="872"/>
      <c r="AH220" s="873"/>
      <c r="AI220" s="892"/>
      <c r="AJ220" s="892"/>
      <c r="AK220" s="892"/>
      <c r="AL220" s="892"/>
      <c r="AM220" s="892"/>
      <c r="AN220" s="892"/>
      <c r="AO220" s="1109"/>
      <c r="AP220" s="1110"/>
      <c r="AQ220" s="1110"/>
      <c r="AR220" s="1110"/>
      <c r="AS220" s="1110"/>
      <c r="AT220" s="1110"/>
      <c r="AU220" s="1110"/>
      <c r="AV220" s="1110"/>
      <c r="AW220" s="1110"/>
      <c r="AX220" s="1110"/>
      <c r="AY220" s="1110"/>
      <c r="AZ220" s="1110"/>
      <c r="BA220" s="150"/>
    </row>
    <row r="221" spans="1:90" s="11" customFormat="1" ht="116.25" customHeight="1" x14ac:dyDescent="0.25">
      <c r="A221" s="150"/>
      <c r="B221" s="1110"/>
      <c r="C221" s="1110"/>
      <c r="D221" s="1110"/>
      <c r="E221" s="1110"/>
      <c r="F221" s="1110"/>
      <c r="G221" s="1110"/>
      <c r="H221" s="1110"/>
      <c r="I221" s="1110"/>
      <c r="J221" s="1110"/>
      <c r="K221" s="1110"/>
      <c r="L221" s="1110"/>
      <c r="M221" s="1110"/>
      <c r="N221" s="1122"/>
      <c r="O221" s="897"/>
      <c r="P221" s="875"/>
      <c r="Q221" s="897"/>
      <c r="R221" s="875"/>
      <c r="S221" s="1104" t="s">
        <v>51</v>
      </c>
      <c r="T221" s="1105"/>
      <c r="U221" s="1106"/>
      <c r="V221" s="1104" t="s">
        <v>52</v>
      </c>
      <c r="W221" s="1105"/>
      <c r="X221" s="1106"/>
      <c r="Y221" s="1104" t="s">
        <v>51</v>
      </c>
      <c r="Z221" s="1105"/>
      <c r="AA221" s="1106"/>
      <c r="AB221" s="1104" t="s">
        <v>52</v>
      </c>
      <c r="AC221" s="1105"/>
      <c r="AD221" s="1106"/>
      <c r="AE221" s="874"/>
      <c r="AF221" s="874"/>
      <c r="AG221" s="874"/>
      <c r="AH221" s="875"/>
      <c r="AI221" s="1104" t="s">
        <v>51</v>
      </c>
      <c r="AJ221" s="1105"/>
      <c r="AK221" s="1106"/>
      <c r="AL221" s="1104" t="s">
        <v>52</v>
      </c>
      <c r="AM221" s="1105"/>
      <c r="AN221" s="1106"/>
      <c r="AO221" s="1104" t="s">
        <v>240</v>
      </c>
      <c r="AP221" s="1105"/>
      <c r="AQ221" s="1106"/>
      <c r="AR221" s="1104" t="s">
        <v>482</v>
      </c>
      <c r="AS221" s="1105"/>
      <c r="AT221" s="1106"/>
      <c r="AU221" s="1104" t="s">
        <v>241</v>
      </c>
      <c r="AV221" s="1105"/>
      <c r="AW221" s="1106"/>
      <c r="AX221" s="1104" t="s">
        <v>242</v>
      </c>
      <c r="AY221" s="1105"/>
      <c r="AZ221" s="1105"/>
      <c r="BA221" s="150"/>
      <c r="BZ221" s="11" t="s">
        <v>20</v>
      </c>
      <c r="CL221" s="12"/>
    </row>
    <row r="222" spans="1:90" s="347" customFormat="1" ht="11.25" customHeight="1" thickBot="1" x14ac:dyDescent="0.25">
      <c r="A222" s="361"/>
      <c r="B222" s="1060">
        <v>1</v>
      </c>
      <c r="C222" s="1060"/>
      <c r="D222" s="1060"/>
      <c r="E222" s="1060"/>
      <c r="F222" s="1060"/>
      <c r="G222" s="1060"/>
      <c r="H222" s="1060"/>
      <c r="I222" s="1060"/>
      <c r="J222" s="1060"/>
      <c r="K222" s="1060"/>
      <c r="L222" s="1060"/>
      <c r="M222" s="1060"/>
      <c r="N222" s="1075"/>
      <c r="O222" s="1111">
        <v>2</v>
      </c>
      <c r="P222" s="1112"/>
      <c r="Q222" s="1005">
        <v>3</v>
      </c>
      <c r="R222" s="1005"/>
      <c r="S222" s="1005">
        <v>4</v>
      </c>
      <c r="T222" s="1005"/>
      <c r="U222" s="1005"/>
      <c r="V222" s="1005">
        <v>5</v>
      </c>
      <c r="W222" s="1005"/>
      <c r="X222" s="1005"/>
      <c r="Y222" s="1005">
        <v>6</v>
      </c>
      <c r="Z222" s="1005"/>
      <c r="AA222" s="1005"/>
      <c r="AB222" s="1005">
        <v>7</v>
      </c>
      <c r="AC222" s="1005"/>
      <c r="AD222" s="1005"/>
      <c r="AE222" s="1005">
        <v>8</v>
      </c>
      <c r="AF222" s="1005"/>
      <c r="AG222" s="1005"/>
      <c r="AH222" s="1005"/>
      <c r="AI222" s="1112">
        <v>9</v>
      </c>
      <c r="AJ222" s="1112"/>
      <c r="AK222" s="1065"/>
      <c r="AL222" s="1111">
        <v>10</v>
      </c>
      <c r="AM222" s="1112"/>
      <c r="AN222" s="1065"/>
      <c r="AO222" s="1111">
        <v>11</v>
      </c>
      <c r="AP222" s="1112"/>
      <c r="AQ222" s="1065"/>
      <c r="AR222" s="1111">
        <v>12</v>
      </c>
      <c r="AS222" s="1112"/>
      <c r="AT222" s="1065"/>
      <c r="AU222" s="1111">
        <v>13</v>
      </c>
      <c r="AV222" s="1112"/>
      <c r="AW222" s="1065"/>
      <c r="AX222" s="775">
        <v>14</v>
      </c>
      <c r="AY222" s="776"/>
      <c r="AZ222" s="776"/>
      <c r="BA222" s="361"/>
    </row>
    <row r="223" spans="1:90" s="11" customFormat="1" ht="65.25" customHeight="1" x14ac:dyDescent="0.25">
      <c r="A223" s="150"/>
      <c r="B223" s="978" t="s">
        <v>54</v>
      </c>
      <c r="C223" s="978"/>
      <c r="D223" s="978"/>
      <c r="E223" s="978"/>
      <c r="F223" s="978"/>
      <c r="G223" s="978"/>
      <c r="H223" s="978"/>
      <c r="I223" s="978"/>
      <c r="J223" s="978"/>
      <c r="K223" s="978"/>
      <c r="L223" s="978"/>
      <c r="M223" s="978"/>
      <c r="N223" s="978"/>
      <c r="O223" s="954" t="s">
        <v>119</v>
      </c>
      <c r="P223" s="955"/>
      <c r="Q223" s="1045"/>
      <c r="R223" s="1045"/>
      <c r="S223" s="1045"/>
      <c r="T223" s="1045"/>
      <c r="U223" s="1045"/>
      <c r="V223" s="1045"/>
      <c r="W223" s="1045"/>
      <c r="X223" s="1045"/>
      <c r="Y223" s="1045"/>
      <c r="Z223" s="1045"/>
      <c r="AA223" s="1045"/>
      <c r="AB223" s="1045"/>
      <c r="AC223" s="1045"/>
      <c r="AD223" s="1045"/>
      <c r="AE223" s="1045"/>
      <c r="AF223" s="1045"/>
      <c r="AG223" s="1045"/>
      <c r="AH223" s="1045"/>
      <c r="AI223" s="1097"/>
      <c r="AJ223" s="1098"/>
      <c r="AK223" s="1099"/>
      <c r="AL223" s="1097"/>
      <c r="AM223" s="1098"/>
      <c r="AN223" s="1099"/>
      <c r="AO223" s="1097"/>
      <c r="AP223" s="1098"/>
      <c r="AQ223" s="1099"/>
      <c r="AR223" s="1097"/>
      <c r="AS223" s="1098"/>
      <c r="AT223" s="1099"/>
      <c r="AU223" s="1097"/>
      <c r="AV223" s="1098"/>
      <c r="AW223" s="1099"/>
      <c r="AX223" s="858"/>
      <c r="AY223" s="859"/>
      <c r="AZ223" s="861"/>
      <c r="BA223" s="119"/>
    </row>
    <row r="224" spans="1:90" s="11" customFormat="1" ht="38.25" customHeight="1" x14ac:dyDescent="0.25">
      <c r="A224" s="150"/>
      <c r="B224" s="1091" t="s">
        <v>334</v>
      </c>
      <c r="C224" s="1091"/>
      <c r="D224" s="1091"/>
      <c r="E224" s="1091"/>
      <c r="F224" s="1091"/>
      <c r="G224" s="1091"/>
      <c r="H224" s="1091"/>
      <c r="I224" s="1091"/>
      <c r="J224" s="1091"/>
      <c r="K224" s="1091"/>
      <c r="L224" s="1091"/>
      <c r="M224" s="1091"/>
      <c r="N224" s="1092"/>
      <c r="O224" s="917" t="s">
        <v>120</v>
      </c>
      <c r="P224" s="918"/>
      <c r="Q224" s="1007"/>
      <c r="R224" s="1007"/>
      <c r="S224" s="1007"/>
      <c r="T224" s="1007"/>
      <c r="U224" s="1007"/>
      <c r="V224" s="1007"/>
      <c r="W224" s="1007"/>
      <c r="X224" s="1007"/>
      <c r="Y224" s="1007"/>
      <c r="Z224" s="1007"/>
      <c r="AA224" s="1007"/>
      <c r="AB224" s="1007"/>
      <c r="AC224" s="1007"/>
      <c r="AD224" s="1007"/>
      <c r="AE224" s="1007"/>
      <c r="AF224" s="1007"/>
      <c r="AG224" s="1007"/>
      <c r="AH224" s="1007"/>
      <c r="AI224" s="1096"/>
      <c r="AJ224" s="915"/>
      <c r="AK224" s="916"/>
      <c r="AL224" s="1096"/>
      <c r="AM224" s="915"/>
      <c r="AN224" s="916"/>
      <c r="AO224" s="1096"/>
      <c r="AP224" s="915"/>
      <c r="AQ224" s="916"/>
      <c r="AR224" s="1096"/>
      <c r="AS224" s="915"/>
      <c r="AT224" s="916"/>
      <c r="AU224" s="1096"/>
      <c r="AV224" s="915"/>
      <c r="AW224" s="916"/>
      <c r="AX224" s="1096"/>
      <c r="AY224" s="915"/>
      <c r="AZ224" s="1043"/>
      <c r="BA224" s="119"/>
    </row>
    <row r="225" spans="1:90" s="11" customFormat="1" ht="25.5" customHeight="1" x14ac:dyDescent="0.25">
      <c r="A225" s="150"/>
      <c r="B225" s="1100" t="s">
        <v>335</v>
      </c>
      <c r="C225" s="1101"/>
      <c r="D225" s="1101"/>
      <c r="E225" s="1101"/>
      <c r="F225" s="1101"/>
      <c r="G225" s="1101"/>
      <c r="H225" s="1101"/>
      <c r="I225" s="1101"/>
      <c r="J225" s="1101"/>
      <c r="K225" s="1101"/>
      <c r="L225" s="1101"/>
      <c r="M225" s="1101"/>
      <c r="N225" s="1124"/>
      <c r="O225" s="917" t="s">
        <v>121</v>
      </c>
      <c r="P225" s="918"/>
      <c r="Q225" s="1007"/>
      <c r="R225" s="1007"/>
      <c r="S225" s="1007"/>
      <c r="T225" s="1007"/>
      <c r="U225" s="1007"/>
      <c r="V225" s="1007"/>
      <c r="W225" s="1007"/>
      <c r="X225" s="1007"/>
      <c r="Y225" s="1007"/>
      <c r="Z225" s="1007"/>
      <c r="AA225" s="1007"/>
      <c r="AB225" s="1007"/>
      <c r="AC225" s="1007"/>
      <c r="AD225" s="1007"/>
      <c r="AE225" s="1007"/>
      <c r="AF225" s="1007"/>
      <c r="AG225" s="1007"/>
      <c r="AH225" s="1007"/>
      <c r="AI225" s="1096"/>
      <c r="AJ225" s="915"/>
      <c r="AK225" s="916"/>
      <c r="AL225" s="1096"/>
      <c r="AM225" s="915"/>
      <c r="AN225" s="916"/>
      <c r="AO225" s="1096"/>
      <c r="AP225" s="915"/>
      <c r="AQ225" s="916"/>
      <c r="AR225" s="1096"/>
      <c r="AS225" s="915"/>
      <c r="AT225" s="916"/>
      <c r="AU225" s="1096"/>
      <c r="AV225" s="915"/>
      <c r="AW225" s="916"/>
      <c r="AX225" s="1096"/>
      <c r="AY225" s="915"/>
      <c r="AZ225" s="1043"/>
      <c r="BA225" s="119"/>
    </row>
    <row r="226" spans="1:90" s="11" customFormat="1" ht="21" customHeight="1" thickBot="1" x14ac:dyDescent="0.3">
      <c r="A226" s="150"/>
      <c r="B226" s="1091" t="s">
        <v>336</v>
      </c>
      <c r="C226" s="1091"/>
      <c r="D226" s="1091"/>
      <c r="E226" s="1091"/>
      <c r="F226" s="1091"/>
      <c r="G226" s="1091"/>
      <c r="H226" s="1091"/>
      <c r="I226" s="1091"/>
      <c r="J226" s="1091"/>
      <c r="K226" s="1091"/>
      <c r="L226" s="1091"/>
      <c r="M226" s="1091"/>
      <c r="N226" s="1092"/>
      <c r="O226" s="1055" t="s">
        <v>125</v>
      </c>
      <c r="P226" s="1056"/>
      <c r="Q226" s="1113"/>
      <c r="R226" s="1113"/>
      <c r="S226" s="1113"/>
      <c r="T226" s="1113"/>
      <c r="U226" s="1113"/>
      <c r="V226" s="1113"/>
      <c r="W226" s="1113"/>
      <c r="X226" s="1113"/>
      <c r="Y226" s="1113"/>
      <c r="Z226" s="1113"/>
      <c r="AA226" s="1113"/>
      <c r="AB226" s="1113"/>
      <c r="AC226" s="1113"/>
      <c r="AD226" s="1113"/>
      <c r="AE226" s="1113"/>
      <c r="AF226" s="1113"/>
      <c r="AG226" s="1113"/>
      <c r="AH226" s="1113"/>
      <c r="AI226" s="1114"/>
      <c r="AJ226" s="1115"/>
      <c r="AK226" s="1116"/>
      <c r="AL226" s="1114"/>
      <c r="AM226" s="1115"/>
      <c r="AN226" s="1116"/>
      <c r="AO226" s="1114"/>
      <c r="AP226" s="1115"/>
      <c r="AQ226" s="1116"/>
      <c r="AR226" s="1114"/>
      <c r="AS226" s="1115"/>
      <c r="AT226" s="1116"/>
      <c r="AU226" s="1114"/>
      <c r="AV226" s="1115"/>
      <c r="AW226" s="1116"/>
      <c r="AX226" s="1114"/>
      <c r="AY226" s="1115"/>
      <c r="AZ226" s="1118"/>
      <c r="BA226" s="119"/>
    </row>
    <row r="227" spans="1:90" s="11" customFormat="1" ht="15" customHeight="1" x14ac:dyDescent="0.25">
      <c r="A227" s="119"/>
      <c r="B227" s="150"/>
      <c r="C227" s="119"/>
      <c r="D227" s="119"/>
      <c r="E227" s="119"/>
      <c r="F227" s="119"/>
      <c r="G227" s="119"/>
      <c r="H227" s="119"/>
      <c r="I227" s="119"/>
      <c r="J227" s="119"/>
      <c r="K227" s="119"/>
      <c r="L227" s="119"/>
      <c r="M227" s="119"/>
      <c r="N227" s="119"/>
      <c r="O227" s="119"/>
      <c r="P227" s="119"/>
      <c r="Q227" s="119"/>
      <c r="R227" s="119"/>
      <c r="S227" s="119"/>
      <c r="T227" s="119"/>
      <c r="U227" s="119"/>
      <c r="V227" s="119"/>
      <c r="W227" s="119"/>
      <c r="X227" s="119"/>
      <c r="Y227" s="119"/>
      <c r="Z227" s="119"/>
      <c r="AA227" s="119"/>
      <c r="AB227" s="119"/>
      <c r="AC227" s="119"/>
      <c r="AD227" s="119"/>
      <c r="AE227" s="119"/>
      <c r="AF227" s="119"/>
      <c r="AG227" s="119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</row>
    <row r="228" spans="1:90" s="17" customFormat="1" ht="28.5" customHeight="1" x14ac:dyDescent="0.25">
      <c r="A228" s="313"/>
      <c r="B228" s="992" t="s">
        <v>510</v>
      </c>
      <c r="C228" s="1117"/>
      <c r="D228" s="1117"/>
      <c r="E228" s="1117"/>
      <c r="F228" s="1117"/>
      <c r="G228" s="1117"/>
      <c r="H228" s="1117"/>
      <c r="I228" s="1117"/>
      <c r="J228" s="1117"/>
      <c r="K228" s="1117"/>
      <c r="L228" s="1117"/>
      <c r="M228" s="1117"/>
      <c r="N228" s="1117"/>
      <c r="O228" s="1117"/>
      <c r="P228" s="1117"/>
      <c r="Q228" s="1117"/>
      <c r="R228" s="1117"/>
      <c r="S228" s="1117"/>
      <c r="T228" s="1117"/>
      <c r="U228" s="1117"/>
      <c r="V228" s="1117"/>
      <c r="W228" s="1117"/>
      <c r="X228" s="1117"/>
      <c r="Y228" s="1117"/>
      <c r="Z228" s="1117"/>
      <c r="AA228" s="1117"/>
      <c r="AB228" s="1117"/>
      <c r="AC228" s="1117"/>
      <c r="AD228" s="1117"/>
      <c r="AE228" s="1117"/>
      <c r="AF228" s="1117"/>
      <c r="AG228" s="1117"/>
      <c r="AH228" s="1117"/>
      <c r="AI228" s="1117"/>
      <c r="AJ228" s="1117"/>
      <c r="AK228" s="1117"/>
      <c r="AL228" s="1117"/>
      <c r="AM228" s="1117"/>
      <c r="AN228" s="1117"/>
      <c r="AO228" s="1117"/>
      <c r="AP228" s="1117"/>
      <c r="AQ228" s="1117"/>
      <c r="AR228" s="1117"/>
      <c r="AS228" s="1117"/>
      <c r="AT228" s="1117"/>
      <c r="AU228" s="1117"/>
      <c r="AV228" s="1117"/>
      <c r="AW228" s="1117"/>
      <c r="AX228" s="1117"/>
      <c r="AY228" s="1117"/>
      <c r="AZ228" s="1117"/>
      <c r="BA228" s="1117"/>
      <c r="BB228" s="25"/>
      <c r="BC228" s="25"/>
      <c r="BD228" s="25"/>
      <c r="BE228" s="25"/>
    </row>
    <row r="229" spans="1:90" s="11" customFormat="1" ht="8.1" customHeight="1" x14ac:dyDescent="0.25">
      <c r="A229" s="119"/>
      <c r="B229" s="326"/>
      <c r="C229" s="326"/>
      <c r="D229" s="326"/>
      <c r="E229" s="326"/>
      <c r="F229" s="326"/>
      <c r="G229" s="326"/>
      <c r="H229" s="326"/>
      <c r="I229" s="326"/>
      <c r="J229" s="326"/>
      <c r="K229" s="326"/>
      <c r="L229" s="326"/>
      <c r="M229" s="326"/>
      <c r="N229" s="326"/>
      <c r="O229" s="326"/>
      <c r="P229" s="326"/>
      <c r="Q229" s="326"/>
      <c r="R229" s="326"/>
      <c r="S229" s="326"/>
      <c r="T229" s="326"/>
      <c r="U229" s="326"/>
      <c r="V229" s="326"/>
      <c r="W229" s="326"/>
      <c r="X229" s="326"/>
      <c r="Y229" s="326"/>
      <c r="Z229" s="326"/>
      <c r="AA229" s="326"/>
      <c r="AB229" s="326"/>
      <c r="AC229" s="326"/>
      <c r="AD229" s="326"/>
      <c r="AE229" s="326"/>
      <c r="AF229" s="326"/>
      <c r="AG229" s="326"/>
      <c r="AH229" s="326"/>
      <c r="AI229" s="326"/>
      <c r="AJ229" s="326"/>
      <c r="AK229" s="326"/>
      <c r="AL229" s="326"/>
      <c r="AM229" s="326"/>
      <c r="AN229" s="326"/>
      <c r="AO229" s="326"/>
      <c r="AP229" s="326"/>
      <c r="AQ229" s="326"/>
      <c r="AR229" s="326"/>
      <c r="AS229" s="326"/>
      <c r="AT229" s="326"/>
      <c r="AU229" s="326"/>
      <c r="AV229" s="326"/>
      <c r="AW229" s="326"/>
      <c r="AX229" s="326"/>
      <c r="AY229" s="326"/>
      <c r="AZ229" s="326"/>
      <c r="BA229" s="119"/>
    </row>
    <row r="230" spans="1:90" s="11" customFormat="1" ht="18.75" customHeight="1" x14ac:dyDescent="0.25">
      <c r="A230" s="150"/>
      <c r="B230" s="1108" t="s">
        <v>2</v>
      </c>
      <c r="C230" s="1108"/>
      <c r="D230" s="1108"/>
      <c r="E230" s="1108"/>
      <c r="F230" s="1108"/>
      <c r="G230" s="1108"/>
      <c r="H230" s="1108"/>
      <c r="I230" s="1108"/>
      <c r="J230" s="1108"/>
      <c r="K230" s="1108"/>
      <c r="L230" s="1108"/>
      <c r="M230" s="1108"/>
      <c r="N230" s="1119"/>
      <c r="O230" s="895" t="s">
        <v>508</v>
      </c>
      <c r="P230" s="871"/>
      <c r="Q230" s="895" t="s">
        <v>769</v>
      </c>
      <c r="R230" s="871"/>
      <c r="S230" s="895" t="s">
        <v>50</v>
      </c>
      <c r="T230" s="870"/>
      <c r="U230" s="870"/>
      <c r="V230" s="870"/>
      <c r="W230" s="870"/>
      <c r="X230" s="871"/>
      <c r="Y230" s="895" t="s">
        <v>216</v>
      </c>
      <c r="Z230" s="870"/>
      <c r="AA230" s="870"/>
      <c r="AB230" s="870"/>
      <c r="AC230" s="870"/>
      <c r="AD230" s="871"/>
      <c r="AE230" s="870" t="s">
        <v>42</v>
      </c>
      <c r="AF230" s="870"/>
      <c r="AG230" s="870"/>
      <c r="AH230" s="871"/>
      <c r="AI230" s="892" t="s">
        <v>43</v>
      </c>
      <c r="AJ230" s="892"/>
      <c r="AK230" s="892"/>
      <c r="AL230" s="892"/>
      <c r="AM230" s="892"/>
      <c r="AN230" s="892"/>
      <c r="AO230" s="1107" t="s">
        <v>99</v>
      </c>
      <c r="AP230" s="1108"/>
      <c r="AQ230" s="1108"/>
      <c r="AR230" s="1108"/>
      <c r="AS230" s="1108"/>
      <c r="AT230" s="1108"/>
      <c r="AU230" s="1108"/>
      <c r="AV230" s="1108"/>
      <c r="AW230" s="1108"/>
      <c r="AX230" s="1108"/>
      <c r="AY230" s="1108"/>
      <c r="AZ230" s="1108"/>
      <c r="BA230" s="150"/>
    </row>
    <row r="231" spans="1:90" s="11" customFormat="1" ht="23.25" customHeight="1" x14ac:dyDescent="0.25">
      <c r="A231" s="150"/>
      <c r="B231" s="1120"/>
      <c r="C231" s="1120"/>
      <c r="D231" s="1120"/>
      <c r="E231" s="1120"/>
      <c r="F231" s="1120"/>
      <c r="G231" s="1120"/>
      <c r="H231" s="1120"/>
      <c r="I231" s="1120"/>
      <c r="J231" s="1120"/>
      <c r="K231" s="1120"/>
      <c r="L231" s="1120"/>
      <c r="M231" s="1120"/>
      <c r="N231" s="1121"/>
      <c r="O231" s="896"/>
      <c r="P231" s="873"/>
      <c r="Q231" s="896"/>
      <c r="R231" s="873"/>
      <c r="S231" s="897"/>
      <c r="T231" s="874"/>
      <c r="U231" s="874"/>
      <c r="V231" s="874"/>
      <c r="W231" s="874"/>
      <c r="X231" s="875"/>
      <c r="Y231" s="897"/>
      <c r="Z231" s="874"/>
      <c r="AA231" s="874"/>
      <c r="AB231" s="874"/>
      <c r="AC231" s="874"/>
      <c r="AD231" s="875"/>
      <c r="AE231" s="872"/>
      <c r="AF231" s="872"/>
      <c r="AG231" s="872"/>
      <c r="AH231" s="873"/>
      <c r="AI231" s="892"/>
      <c r="AJ231" s="892"/>
      <c r="AK231" s="892"/>
      <c r="AL231" s="892"/>
      <c r="AM231" s="892"/>
      <c r="AN231" s="892"/>
      <c r="AO231" s="1109"/>
      <c r="AP231" s="1110"/>
      <c r="AQ231" s="1110"/>
      <c r="AR231" s="1110"/>
      <c r="AS231" s="1110"/>
      <c r="AT231" s="1110"/>
      <c r="AU231" s="1110"/>
      <c r="AV231" s="1110"/>
      <c r="AW231" s="1110"/>
      <c r="AX231" s="1110"/>
      <c r="AY231" s="1110"/>
      <c r="AZ231" s="1110"/>
      <c r="BA231" s="150"/>
    </row>
    <row r="232" spans="1:90" s="11" customFormat="1" ht="116.25" customHeight="1" x14ac:dyDescent="0.25">
      <c r="A232" s="150"/>
      <c r="B232" s="1110"/>
      <c r="C232" s="1110"/>
      <c r="D232" s="1110"/>
      <c r="E232" s="1110"/>
      <c r="F232" s="1110"/>
      <c r="G232" s="1110"/>
      <c r="H232" s="1110"/>
      <c r="I232" s="1110"/>
      <c r="J232" s="1110"/>
      <c r="K232" s="1110"/>
      <c r="L232" s="1110"/>
      <c r="M232" s="1110"/>
      <c r="N232" s="1122"/>
      <c r="O232" s="897"/>
      <c r="P232" s="875"/>
      <c r="Q232" s="897"/>
      <c r="R232" s="875"/>
      <c r="S232" s="1104" t="s">
        <v>51</v>
      </c>
      <c r="T232" s="1105"/>
      <c r="U232" s="1106"/>
      <c r="V232" s="1104" t="s">
        <v>52</v>
      </c>
      <c r="W232" s="1105"/>
      <c r="X232" s="1106"/>
      <c r="Y232" s="1104" t="s">
        <v>51</v>
      </c>
      <c r="Z232" s="1105"/>
      <c r="AA232" s="1106"/>
      <c r="AB232" s="1104" t="s">
        <v>52</v>
      </c>
      <c r="AC232" s="1105"/>
      <c r="AD232" s="1106"/>
      <c r="AE232" s="874"/>
      <c r="AF232" s="874"/>
      <c r="AG232" s="874"/>
      <c r="AH232" s="875"/>
      <c r="AI232" s="1104" t="s">
        <v>51</v>
      </c>
      <c r="AJ232" s="1105"/>
      <c r="AK232" s="1106"/>
      <c r="AL232" s="1104" t="s">
        <v>52</v>
      </c>
      <c r="AM232" s="1105"/>
      <c r="AN232" s="1106"/>
      <c r="AO232" s="1104" t="s">
        <v>240</v>
      </c>
      <c r="AP232" s="1105"/>
      <c r="AQ232" s="1106"/>
      <c r="AR232" s="1104" t="s">
        <v>483</v>
      </c>
      <c r="AS232" s="1105"/>
      <c r="AT232" s="1106"/>
      <c r="AU232" s="1104" t="s">
        <v>241</v>
      </c>
      <c r="AV232" s="1105"/>
      <c r="AW232" s="1106"/>
      <c r="AX232" s="1104" t="s">
        <v>242</v>
      </c>
      <c r="AY232" s="1105"/>
      <c r="AZ232" s="1105"/>
      <c r="BA232" s="150"/>
      <c r="BZ232" s="11" t="s">
        <v>20</v>
      </c>
      <c r="CL232" s="12"/>
    </row>
    <row r="233" spans="1:90" s="347" customFormat="1" ht="11.25" customHeight="1" thickBot="1" x14ac:dyDescent="0.25">
      <c r="A233" s="361"/>
      <c r="B233" s="1060">
        <v>1</v>
      </c>
      <c r="C233" s="1060"/>
      <c r="D233" s="1060"/>
      <c r="E233" s="1060"/>
      <c r="F233" s="1060"/>
      <c r="G233" s="1060"/>
      <c r="H233" s="1060"/>
      <c r="I233" s="1060"/>
      <c r="J233" s="1060"/>
      <c r="K233" s="1060"/>
      <c r="L233" s="1060"/>
      <c r="M233" s="1060"/>
      <c r="N233" s="1075"/>
      <c r="O233" s="1111">
        <v>2</v>
      </c>
      <c r="P233" s="1112"/>
      <c r="Q233" s="1005">
        <v>3</v>
      </c>
      <c r="R233" s="1005"/>
      <c r="S233" s="1005">
        <v>4</v>
      </c>
      <c r="T233" s="1005"/>
      <c r="U233" s="1005"/>
      <c r="V233" s="1005">
        <v>5</v>
      </c>
      <c r="W233" s="1005"/>
      <c r="X233" s="1005"/>
      <c r="Y233" s="1005">
        <v>6</v>
      </c>
      <c r="Z233" s="1005"/>
      <c r="AA233" s="1005"/>
      <c r="AB233" s="1005">
        <v>7</v>
      </c>
      <c r="AC233" s="1005"/>
      <c r="AD233" s="1005"/>
      <c r="AE233" s="1005">
        <v>8</v>
      </c>
      <c r="AF233" s="1005"/>
      <c r="AG233" s="1005"/>
      <c r="AH233" s="1005"/>
      <c r="AI233" s="1112">
        <v>9</v>
      </c>
      <c r="AJ233" s="1112"/>
      <c r="AK233" s="1065"/>
      <c r="AL233" s="1111">
        <v>10</v>
      </c>
      <c r="AM233" s="1112"/>
      <c r="AN233" s="1065"/>
      <c r="AO233" s="1111">
        <v>11</v>
      </c>
      <c r="AP233" s="1112"/>
      <c r="AQ233" s="1065"/>
      <c r="AR233" s="1111">
        <v>12</v>
      </c>
      <c r="AS233" s="1112"/>
      <c r="AT233" s="1065"/>
      <c r="AU233" s="1111">
        <v>13</v>
      </c>
      <c r="AV233" s="1112"/>
      <c r="AW233" s="1065"/>
      <c r="AX233" s="775">
        <v>14</v>
      </c>
      <c r="AY233" s="776"/>
      <c r="AZ233" s="776"/>
      <c r="BA233" s="361"/>
    </row>
    <row r="234" spans="1:90" s="11" customFormat="1" ht="64.5" customHeight="1" x14ac:dyDescent="0.25">
      <c r="A234" s="150"/>
      <c r="B234" s="1030" t="s">
        <v>54</v>
      </c>
      <c r="C234" s="1030"/>
      <c r="D234" s="1030"/>
      <c r="E234" s="1030"/>
      <c r="F234" s="1030"/>
      <c r="G234" s="1030"/>
      <c r="H234" s="1030"/>
      <c r="I234" s="1030"/>
      <c r="J234" s="1030"/>
      <c r="K234" s="1030"/>
      <c r="L234" s="1030"/>
      <c r="M234" s="1030"/>
      <c r="N234" s="1030"/>
      <c r="O234" s="954" t="s">
        <v>119</v>
      </c>
      <c r="P234" s="955"/>
      <c r="Q234" s="1045"/>
      <c r="R234" s="1045"/>
      <c r="S234" s="1045"/>
      <c r="T234" s="1045"/>
      <c r="U234" s="1045"/>
      <c r="V234" s="1045"/>
      <c r="W234" s="1045"/>
      <c r="X234" s="1045"/>
      <c r="Y234" s="1045"/>
      <c r="Z234" s="1045"/>
      <c r="AA234" s="1045"/>
      <c r="AB234" s="1045"/>
      <c r="AC234" s="1045"/>
      <c r="AD234" s="1045"/>
      <c r="AE234" s="1045"/>
      <c r="AF234" s="1045"/>
      <c r="AG234" s="1045"/>
      <c r="AH234" s="1045"/>
      <c r="AI234" s="1097"/>
      <c r="AJ234" s="1098"/>
      <c r="AK234" s="1099"/>
      <c r="AL234" s="1097"/>
      <c r="AM234" s="1098"/>
      <c r="AN234" s="1099"/>
      <c r="AO234" s="1097"/>
      <c r="AP234" s="1098"/>
      <c r="AQ234" s="1099"/>
      <c r="AR234" s="1097"/>
      <c r="AS234" s="1098"/>
      <c r="AT234" s="1099"/>
      <c r="AU234" s="1097"/>
      <c r="AV234" s="1098"/>
      <c r="AW234" s="1099"/>
      <c r="AX234" s="858"/>
      <c r="AY234" s="859"/>
      <c r="AZ234" s="861"/>
      <c r="BA234" s="119"/>
    </row>
    <row r="235" spans="1:90" s="11" customFormat="1" ht="27.75" customHeight="1" x14ac:dyDescent="0.25">
      <c r="A235" s="150"/>
      <c r="B235" s="1091" t="s">
        <v>334</v>
      </c>
      <c r="C235" s="1091"/>
      <c r="D235" s="1091"/>
      <c r="E235" s="1091"/>
      <c r="F235" s="1091"/>
      <c r="G235" s="1091"/>
      <c r="H235" s="1091"/>
      <c r="I235" s="1091"/>
      <c r="J235" s="1091"/>
      <c r="K235" s="1091"/>
      <c r="L235" s="1091"/>
      <c r="M235" s="1091"/>
      <c r="N235" s="1092"/>
      <c r="O235" s="917" t="s">
        <v>120</v>
      </c>
      <c r="P235" s="918"/>
      <c r="Q235" s="1007"/>
      <c r="R235" s="1007"/>
      <c r="S235" s="1007"/>
      <c r="T235" s="1007"/>
      <c r="U235" s="1007"/>
      <c r="V235" s="1007"/>
      <c r="W235" s="1007"/>
      <c r="X235" s="1007"/>
      <c r="Y235" s="1007"/>
      <c r="Z235" s="1007"/>
      <c r="AA235" s="1007"/>
      <c r="AB235" s="1007"/>
      <c r="AC235" s="1007"/>
      <c r="AD235" s="1007"/>
      <c r="AE235" s="1007"/>
      <c r="AF235" s="1007"/>
      <c r="AG235" s="1007"/>
      <c r="AH235" s="1007"/>
      <c r="AI235" s="1096"/>
      <c r="AJ235" s="915"/>
      <c r="AK235" s="916"/>
      <c r="AL235" s="1096"/>
      <c r="AM235" s="915"/>
      <c r="AN235" s="916"/>
      <c r="AO235" s="1096"/>
      <c r="AP235" s="915"/>
      <c r="AQ235" s="916"/>
      <c r="AR235" s="1096"/>
      <c r="AS235" s="915"/>
      <c r="AT235" s="916"/>
      <c r="AU235" s="1096"/>
      <c r="AV235" s="915"/>
      <c r="AW235" s="916"/>
      <c r="AX235" s="1096"/>
      <c r="AY235" s="915"/>
      <c r="AZ235" s="1043"/>
      <c r="BA235" s="119"/>
    </row>
    <row r="236" spans="1:90" s="11" customFormat="1" ht="27" customHeight="1" x14ac:dyDescent="0.25">
      <c r="A236" s="150"/>
      <c r="B236" s="1100" t="s">
        <v>335</v>
      </c>
      <c r="C236" s="1101"/>
      <c r="D236" s="1101"/>
      <c r="E236" s="1101"/>
      <c r="F236" s="1101"/>
      <c r="G236" s="1101"/>
      <c r="H236" s="1101"/>
      <c r="I236" s="1101"/>
      <c r="J236" s="1101"/>
      <c r="K236" s="1101"/>
      <c r="L236" s="1101"/>
      <c r="M236" s="1101"/>
      <c r="N236" s="1124"/>
      <c r="O236" s="917" t="s">
        <v>121</v>
      </c>
      <c r="P236" s="918"/>
      <c r="Q236" s="1007"/>
      <c r="R236" s="1007"/>
      <c r="S236" s="1007"/>
      <c r="T236" s="1007"/>
      <c r="U236" s="1007"/>
      <c r="V236" s="1007"/>
      <c r="W236" s="1007"/>
      <c r="X236" s="1007"/>
      <c r="Y236" s="1007"/>
      <c r="Z236" s="1007"/>
      <c r="AA236" s="1007"/>
      <c r="AB236" s="1007"/>
      <c r="AC236" s="1007"/>
      <c r="AD236" s="1007"/>
      <c r="AE236" s="1007"/>
      <c r="AF236" s="1007"/>
      <c r="AG236" s="1007"/>
      <c r="AH236" s="1007"/>
      <c r="AI236" s="1096"/>
      <c r="AJ236" s="915"/>
      <c r="AK236" s="916"/>
      <c r="AL236" s="1096"/>
      <c r="AM236" s="915"/>
      <c r="AN236" s="916"/>
      <c r="AO236" s="1096"/>
      <c r="AP236" s="915"/>
      <c r="AQ236" s="916"/>
      <c r="AR236" s="1096"/>
      <c r="AS236" s="915"/>
      <c r="AT236" s="916"/>
      <c r="AU236" s="1096"/>
      <c r="AV236" s="915"/>
      <c r="AW236" s="916"/>
      <c r="AX236" s="1096"/>
      <c r="AY236" s="915"/>
      <c r="AZ236" s="1043"/>
      <c r="BA236" s="119"/>
    </row>
    <row r="237" spans="1:90" s="11" customFormat="1" ht="18" customHeight="1" thickBot="1" x14ac:dyDescent="0.3">
      <c r="A237" s="150"/>
      <c r="B237" s="1091" t="s">
        <v>336</v>
      </c>
      <c r="C237" s="1091"/>
      <c r="D237" s="1091"/>
      <c r="E237" s="1091"/>
      <c r="F237" s="1091"/>
      <c r="G237" s="1091"/>
      <c r="H237" s="1091"/>
      <c r="I237" s="1091"/>
      <c r="J237" s="1091"/>
      <c r="K237" s="1091"/>
      <c r="L237" s="1091"/>
      <c r="M237" s="1091"/>
      <c r="N237" s="1092"/>
      <c r="O237" s="1055" t="s">
        <v>125</v>
      </c>
      <c r="P237" s="1056"/>
      <c r="Q237" s="1113"/>
      <c r="R237" s="1113"/>
      <c r="S237" s="1113"/>
      <c r="T237" s="1113"/>
      <c r="U237" s="1113"/>
      <c r="V237" s="1113"/>
      <c r="W237" s="1113"/>
      <c r="X237" s="1113"/>
      <c r="Y237" s="1113"/>
      <c r="Z237" s="1113"/>
      <c r="AA237" s="1113"/>
      <c r="AB237" s="1113"/>
      <c r="AC237" s="1113"/>
      <c r="AD237" s="1113"/>
      <c r="AE237" s="1113"/>
      <c r="AF237" s="1113"/>
      <c r="AG237" s="1113"/>
      <c r="AH237" s="1113"/>
      <c r="AI237" s="1114"/>
      <c r="AJ237" s="1115"/>
      <c r="AK237" s="1116"/>
      <c r="AL237" s="1114"/>
      <c r="AM237" s="1115"/>
      <c r="AN237" s="1116"/>
      <c r="AO237" s="1114"/>
      <c r="AP237" s="1115"/>
      <c r="AQ237" s="1116"/>
      <c r="AR237" s="1114"/>
      <c r="AS237" s="1115"/>
      <c r="AT237" s="1116"/>
      <c r="AU237" s="1114"/>
      <c r="AV237" s="1115"/>
      <c r="AW237" s="1116"/>
      <c r="AX237" s="1114"/>
      <c r="AY237" s="1115"/>
      <c r="AZ237" s="1118"/>
      <c r="BA237" s="119"/>
    </row>
    <row r="238" spans="1:90" s="11" customFormat="1" ht="15" customHeight="1" x14ac:dyDescent="0.25">
      <c r="A238" s="119"/>
      <c r="B238" s="150"/>
      <c r="C238" s="119"/>
      <c r="D238" s="119"/>
      <c r="E238" s="119"/>
      <c r="F238" s="119"/>
      <c r="G238" s="119"/>
      <c r="H238" s="119"/>
      <c r="I238" s="119"/>
      <c r="J238" s="119"/>
      <c r="K238" s="119"/>
      <c r="L238" s="119"/>
      <c r="M238" s="119"/>
      <c r="N238" s="119"/>
      <c r="O238" s="119"/>
      <c r="P238" s="119"/>
      <c r="Q238" s="119"/>
      <c r="R238" s="119"/>
      <c r="S238" s="119"/>
      <c r="T238" s="119"/>
      <c r="U238" s="119"/>
      <c r="V238" s="119"/>
      <c r="W238" s="119"/>
      <c r="X238" s="119"/>
      <c r="Y238" s="119"/>
      <c r="Z238" s="119"/>
      <c r="AA238" s="119"/>
      <c r="AB238" s="119"/>
      <c r="AC238" s="119"/>
      <c r="AD238" s="119"/>
      <c r="AE238" s="119"/>
      <c r="AF238" s="119"/>
      <c r="AG238" s="119"/>
      <c r="AH238" s="119"/>
      <c r="AI238" s="119"/>
      <c r="AJ238" s="119"/>
      <c r="AK238" s="119"/>
      <c r="AL238" s="119"/>
      <c r="AM238" s="119"/>
      <c r="AN238" s="119"/>
      <c r="AO238" s="119"/>
      <c r="AP238" s="119"/>
      <c r="AQ238" s="119"/>
      <c r="AR238" s="119"/>
      <c r="AS238" s="119"/>
      <c r="AT238" s="119"/>
      <c r="AU238" s="119"/>
      <c r="AV238" s="119"/>
      <c r="AW238" s="119"/>
      <c r="AX238" s="119"/>
      <c r="AY238" s="119"/>
      <c r="AZ238" s="119"/>
      <c r="BA238" s="119"/>
    </row>
    <row r="239" spans="1:90" s="17" customFormat="1" ht="19.5" customHeight="1" x14ac:dyDescent="0.25">
      <c r="A239" s="313"/>
      <c r="B239" s="1182" t="s">
        <v>397</v>
      </c>
      <c r="C239" s="1117"/>
      <c r="D239" s="1117"/>
      <c r="E239" s="1117"/>
      <c r="F239" s="1117"/>
      <c r="G239" s="1117"/>
      <c r="H239" s="1117"/>
      <c r="I239" s="1117"/>
      <c r="J239" s="1117"/>
      <c r="K239" s="1117"/>
      <c r="L239" s="1117"/>
      <c r="M239" s="1117"/>
      <c r="N239" s="1117"/>
      <c r="O239" s="1117"/>
      <c r="P239" s="1117"/>
      <c r="Q239" s="1117"/>
      <c r="R239" s="1117"/>
      <c r="S239" s="1117"/>
      <c r="T239" s="1117"/>
      <c r="U239" s="1117"/>
      <c r="V239" s="1117"/>
      <c r="W239" s="1117"/>
      <c r="X239" s="1117"/>
      <c r="Y239" s="1117"/>
      <c r="Z239" s="1117"/>
      <c r="AA239" s="1117"/>
      <c r="AB239" s="1117"/>
      <c r="AC239" s="1117"/>
      <c r="AD239" s="1117"/>
      <c r="AE239" s="1117"/>
      <c r="AF239" s="1117"/>
      <c r="AG239" s="1117"/>
      <c r="AH239" s="1117"/>
      <c r="AI239" s="1117"/>
      <c r="AJ239" s="1117"/>
      <c r="AK239" s="1117"/>
      <c r="AL239" s="1117"/>
      <c r="AM239" s="1117"/>
      <c r="AN239" s="1117"/>
      <c r="AO239" s="1117"/>
      <c r="AP239" s="1117"/>
      <c r="AQ239" s="1117"/>
      <c r="AR239" s="1117"/>
      <c r="AS239" s="1117"/>
      <c r="AT239" s="1117"/>
      <c r="AU239" s="1117"/>
      <c r="AV239" s="1117"/>
      <c r="AW239" s="1117"/>
      <c r="AX239" s="1117"/>
      <c r="AY239" s="1117"/>
      <c r="AZ239" s="1117"/>
      <c r="BA239" s="1117"/>
      <c r="BB239" s="25"/>
      <c r="BC239" s="25"/>
      <c r="BD239" s="25"/>
      <c r="BE239" s="25"/>
    </row>
    <row r="240" spans="1:90" s="17" customFormat="1" ht="25.5" customHeight="1" x14ac:dyDescent="0.25">
      <c r="A240" s="313"/>
      <c r="B240" s="992" t="s">
        <v>511</v>
      </c>
      <c r="C240" s="992"/>
      <c r="D240" s="992"/>
      <c r="E240" s="992"/>
      <c r="F240" s="992"/>
      <c r="G240" s="992"/>
      <c r="H240" s="992"/>
      <c r="I240" s="992"/>
      <c r="J240" s="992"/>
      <c r="K240" s="992"/>
      <c r="L240" s="992"/>
      <c r="M240" s="992"/>
      <c r="N240" s="992"/>
      <c r="O240" s="992"/>
      <c r="P240" s="992"/>
      <c r="Q240" s="992"/>
      <c r="R240" s="992"/>
      <c r="S240" s="992"/>
      <c r="T240" s="992"/>
      <c r="U240" s="992"/>
      <c r="V240" s="992"/>
      <c r="W240" s="992"/>
      <c r="X240" s="992"/>
      <c r="Y240" s="992"/>
      <c r="Z240" s="992"/>
      <c r="AA240" s="992"/>
      <c r="AB240" s="992"/>
      <c r="AC240" s="992"/>
      <c r="AD240" s="992"/>
      <c r="AE240" s="992"/>
      <c r="AF240" s="992"/>
      <c r="AG240" s="992"/>
      <c r="AH240" s="992"/>
      <c r="AI240" s="992"/>
      <c r="AJ240" s="992"/>
      <c r="AK240" s="992"/>
      <c r="AL240" s="992"/>
      <c r="AM240" s="992"/>
      <c r="AN240" s="992"/>
      <c r="AO240" s="992"/>
      <c r="AP240" s="992"/>
      <c r="AQ240" s="992"/>
      <c r="AR240" s="992"/>
      <c r="AS240" s="992"/>
      <c r="AT240" s="992"/>
      <c r="AU240" s="992"/>
      <c r="AV240" s="992"/>
      <c r="AW240" s="992"/>
      <c r="AX240" s="992"/>
      <c r="AY240" s="992"/>
      <c r="AZ240" s="992"/>
      <c r="BA240" s="118"/>
      <c r="BB240" s="25"/>
      <c r="BC240" s="25"/>
      <c r="BD240" s="25"/>
      <c r="BE240" s="25"/>
    </row>
    <row r="241" spans="1:68" s="11" customFormat="1" ht="8.1" customHeight="1" x14ac:dyDescent="0.25">
      <c r="A241" s="119"/>
      <c r="B241" s="326"/>
      <c r="C241" s="326"/>
      <c r="D241" s="326"/>
      <c r="E241" s="326"/>
      <c r="F241" s="326"/>
      <c r="G241" s="326"/>
      <c r="H241" s="326"/>
      <c r="I241" s="326"/>
      <c r="J241" s="326"/>
      <c r="K241" s="326"/>
      <c r="L241" s="326"/>
      <c r="M241" s="326"/>
      <c r="N241" s="326"/>
      <c r="O241" s="326"/>
      <c r="P241" s="326"/>
      <c r="Q241" s="326"/>
      <c r="R241" s="326"/>
      <c r="S241" s="326"/>
      <c r="T241" s="326"/>
      <c r="U241" s="326"/>
      <c r="V241" s="326"/>
      <c r="W241" s="326"/>
      <c r="X241" s="326"/>
      <c r="Y241" s="326"/>
      <c r="Z241" s="326"/>
      <c r="AA241" s="326"/>
      <c r="AB241" s="326"/>
      <c r="AC241" s="326"/>
      <c r="AD241" s="326"/>
      <c r="AE241" s="326"/>
      <c r="AF241" s="326"/>
      <c r="AG241" s="326"/>
      <c r="AH241" s="326"/>
      <c r="AI241" s="326"/>
      <c r="AJ241" s="326"/>
      <c r="AK241" s="326"/>
      <c r="AL241" s="326"/>
      <c r="AM241" s="326"/>
      <c r="AN241" s="326"/>
      <c r="AO241" s="326"/>
      <c r="AP241" s="326"/>
      <c r="AQ241" s="326"/>
      <c r="AR241" s="326"/>
      <c r="AS241" s="326"/>
      <c r="AT241" s="326"/>
      <c r="AU241" s="326"/>
      <c r="AV241" s="326"/>
      <c r="AW241" s="326"/>
      <c r="AX241" s="326"/>
      <c r="AY241" s="326"/>
      <c r="AZ241" s="326"/>
      <c r="BA241" s="119"/>
    </row>
    <row r="242" spans="1:68" s="11" customFormat="1" ht="19.5" customHeight="1" x14ac:dyDescent="0.25">
      <c r="A242" s="150"/>
      <c r="B242" s="1108" t="s">
        <v>2</v>
      </c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19"/>
      <c r="O242" s="895" t="s">
        <v>508</v>
      </c>
      <c r="P242" s="871"/>
      <c r="Q242" s="895" t="s">
        <v>769</v>
      </c>
      <c r="R242" s="871"/>
      <c r="S242" s="895" t="s">
        <v>50</v>
      </c>
      <c r="T242" s="870"/>
      <c r="U242" s="870"/>
      <c r="V242" s="870"/>
      <c r="W242" s="870"/>
      <c r="X242" s="871"/>
      <c r="Y242" s="895" t="s">
        <v>216</v>
      </c>
      <c r="Z242" s="870"/>
      <c r="AA242" s="870"/>
      <c r="AB242" s="870"/>
      <c r="AC242" s="870"/>
      <c r="AD242" s="871"/>
      <c r="AE242" s="870" t="s">
        <v>42</v>
      </c>
      <c r="AF242" s="870"/>
      <c r="AG242" s="870"/>
      <c r="AH242" s="871"/>
      <c r="AI242" s="892" t="s">
        <v>43</v>
      </c>
      <c r="AJ242" s="892"/>
      <c r="AK242" s="892"/>
      <c r="AL242" s="892"/>
      <c r="AM242" s="892"/>
      <c r="AN242" s="892"/>
      <c r="AO242" s="1107" t="s">
        <v>99</v>
      </c>
      <c r="AP242" s="1108"/>
      <c r="AQ242" s="1108"/>
      <c r="AR242" s="1108"/>
      <c r="AS242" s="1108"/>
      <c r="AT242" s="1108"/>
      <c r="AU242" s="1108"/>
      <c r="AV242" s="1108"/>
      <c r="AW242" s="1108"/>
      <c r="AX242" s="1108"/>
      <c r="AY242" s="1108"/>
      <c r="AZ242" s="1108"/>
      <c r="BA242" s="119"/>
    </row>
    <row r="243" spans="1:68" s="11" customFormat="1" ht="20.25" customHeight="1" x14ac:dyDescent="0.25">
      <c r="A243" s="150"/>
      <c r="B243" s="1120"/>
      <c r="C243" s="1120"/>
      <c r="D243" s="1120"/>
      <c r="E243" s="1120"/>
      <c r="F243" s="1120"/>
      <c r="G243" s="1120"/>
      <c r="H243" s="1120"/>
      <c r="I243" s="1120"/>
      <c r="J243" s="1120"/>
      <c r="K243" s="1120"/>
      <c r="L243" s="1120"/>
      <c r="M243" s="1120"/>
      <c r="N243" s="1121"/>
      <c r="O243" s="896"/>
      <c r="P243" s="873"/>
      <c r="Q243" s="896"/>
      <c r="R243" s="873"/>
      <c r="S243" s="897"/>
      <c r="T243" s="874"/>
      <c r="U243" s="874"/>
      <c r="V243" s="874"/>
      <c r="W243" s="874"/>
      <c r="X243" s="875"/>
      <c r="Y243" s="897"/>
      <c r="Z243" s="874"/>
      <c r="AA243" s="874"/>
      <c r="AB243" s="874"/>
      <c r="AC243" s="874"/>
      <c r="AD243" s="875"/>
      <c r="AE243" s="872"/>
      <c r="AF243" s="872"/>
      <c r="AG243" s="872"/>
      <c r="AH243" s="873"/>
      <c r="AI243" s="892"/>
      <c r="AJ243" s="892"/>
      <c r="AK243" s="892"/>
      <c r="AL243" s="892"/>
      <c r="AM243" s="892"/>
      <c r="AN243" s="892"/>
      <c r="AO243" s="1109"/>
      <c r="AP243" s="1110"/>
      <c r="AQ243" s="1110"/>
      <c r="AR243" s="1110"/>
      <c r="AS243" s="1110"/>
      <c r="AT243" s="1110"/>
      <c r="AU243" s="1110"/>
      <c r="AV243" s="1110"/>
      <c r="AW243" s="1110"/>
      <c r="AX243" s="1110"/>
      <c r="AY243" s="1110"/>
      <c r="AZ243" s="1110"/>
      <c r="BA243" s="119"/>
    </row>
    <row r="244" spans="1:68" s="11" customFormat="1" ht="124.5" customHeight="1" x14ac:dyDescent="0.25">
      <c r="A244" s="150"/>
      <c r="B244" s="1110"/>
      <c r="C244" s="1110"/>
      <c r="D244" s="1110"/>
      <c r="E244" s="1110"/>
      <c r="F244" s="1110"/>
      <c r="G244" s="1110"/>
      <c r="H244" s="1110"/>
      <c r="I244" s="1110"/>
      <c r="J244" s="1110"/>
      <c r="K244" s="1110"/>
      <c r="L244" s="1110"/>
      <c r="M244" s="1110"/>
      <c r="N244" s="1122"/>
      <c r="O244" s="897"/>
      <c r="P244" s="875"/>
      <c r="Q244" s="897"/>
      <c r="R244" s="875"/>
      <c r="S244" s="1104" t="s">
        <v>101</v>
      </c>
      <c r="T244" s="1105"/>
      <c r="U244" s="1106"/>
      <c r="V244" s="1104" t="s">
        <v>52</v>
      </c>
      <c r="W244" s="1105"/>
      <c r="X244" s="1106"/>
      <c r="Y244" s="1104" t="s">
        <v>51</v>
      </c>
      <c r="Z244" s="1105"/>
      <c r="AA244" s="1106"/>
      <c r="AB244" s="1104" t="s">
        <v>52</v>
      </c>
      <c r="AC244" s="1105"/>
      <c r="AD244" s="1106"/>
      <c r="AE244" s="874"/>
      <c r="AF244" s="874"/>
      <c r="AG244" s="874"/>
      <c r="AH244" s="875"/>
      <c r="AI244" s="1104" t="s">
        <v>51</v>
      </c>
      <c r="AJ244" s="1105"/>
      <c r="AK244" s="1106"/>
      <c r="AL244" s="1104" t="s">
        <v>52</v>
      </c>
      <c r="AM244" s="1105"/>
      <c r="AN244" s="1106"/>
      <c r="AO244" s="1104" t="s">
        <v>240</v>
      </c>
      <c r="AP244" s="1105"/>
      <c r="AQ244" s="1106"/>
      <c r="AR244" s="1104" t="s">
        <v>483</v>
      </c>
      <c r="AS244" s="1105"/>
      <c r="AT244" s="1106"/>
      <c r="AU244" s="1104" t="s">
        <v>241</v>
      </c>
      <c r="AV244" s="1105"/>
      <c r="AW244" s="1106"/>
      <c r="AX244" s="1104" t="s">
        <v>242</v>
      </c>
      <c r="AY244" s="1105"/>
      <c r="AZ244" s="1105"/>
      <c r="BA244" s="119"/>
      <c r="BP244" s="12"/>
    </row>
    <row r="245" spans="1:68" s="347" customFormat="1" ht="11.25" customHeight="1" thickBot="1" x14ac:dyDescent="0.25">
      <c r="A245" s="361"/>
      <c r="B245" s="1060">
        <v>1</v>
      </c>
      <c r="C245" s="1060"/>
      <c r="D245" s="1060"/>
      <c r="E245" s="1060"/>
      <c r="F245" s="1060"/>
      <c r="G245" s="1060"/>
      <c r="H245" s="1060"/>
      <c r="I245" s="1060"/>
      <c r="J245" s="1060"/>
      <c r="K245" s="1060"/>
      <c r="L245" s="1060"/>
      <c r="M245" s="1060"/>
      <c r="N245" s="1075"/>
      <c r="O245" s="1111">
        <v>2</v>
      </c>
      <c r="P245" s="1112"/>
      <c r="Q245" s="1005">
        <v>3</v>
      </c>
      <c r="R245" s="1005"/>
      <c r="S245" s="1005">
        <v>4</v>
      </c>
      <c r="T245" s="1005"/>
      <c r="U245" s="1005"/>
      <c r="V245" s="1005">
        <v>5</v>
      </c>
      <c r="W245" s="1005"/>
      <c r="X245" s="1005"/>
      <c r="Y245" s="1005">
        <v>6</v>
      </c>
      <c r="Z245" s="1005"/>
      <c r="AA245" s="1005"/>
      <c r="AB245" s="1005">
        <v>7</v>
      </c>
      <c r="AC245" s="1005"/>
      <c r="AD245" s="1005"/>
      <c r="AE245" s="1005">
        <v>8</v>
      </c>
      <c r="AF245" s="1005"/>
      <c r="AG245" s="1005"/>
      <c r="AH245" s="1005"/>
      <c r="AI245" s="1112">
        <v>9</v>
      </c>
      <c r="AJ245" s="1112"/>
      <c r="AK245" s="1065"/>
      <c r="AL245" s="1111">
        <v>10</v>
      </c>
      <c r="AM245" s="1112"/>
      <c r="AN245" s="1065"/>
      <c r="AO245" s="1111">
        <v>11</v>
      </c>
      <c r="AP245" s="1112"/>
      <c r="AQ245" s="1065"/>
      <c r="AR245" s="1063">
        <v>12</v>
      </c>
      <c r="AS245" s="1123"/>
      <c r="AT245" s="1064"/>
      <c r="AU245" s="1063">
        <v>13</v>
      </c>
      <c r="AV245" s="1123"/>
      <c r="AW245" s="1064"/>
      <c r="AX245" s="1033">
        <v>14</v>
      </c>
      <c r="AY245" s="1140"/>
      <c r="AZ245" s="1140"/>
      <c r="BA245" s="359"/>
    </row>
    <row r="246" spans="1:68" s="11" customFormat="1" ht="64.5" customHeight="1" x14ac:dyDescent="0.25">
      <c r="A246" s="150"/>
      <c r="B246" s="1030" t="s">
        <v>55</v>
      </c>
      <c r="C246" s="1030"/>
      <c r="D246" s="1030"/>
      <c r="E246" s="1030"/>
      <c r="F246" s="1030"/>
      <c r="G246" s="1030"/>
      <c r="H246" s="1030"/>
      <c r="I246" s="1030"/>
      <c r="J246" s="1030"/>
      <c r="K246" s="1030"/>
      <c r="L246" s="1030"/>
      <c r="M246" s="1030"/>
      <c r="N246" s="1031"/>
      <c r="O246" s="954" t="s">
        <v>119</v>
      </c>
      <c r="P246" s="955"/>
      <c r="Q246" s="1045"/>
      <c r="R246" s="1045"/>
      <c r="S246" s="1045"/>
      <c r="T246" s="1045"/>
      <c r="U246" s="1045"/>
      <c r="V246" s="1045"/>
      <c r="W246" s="1045"/>
      <c r="X246" s="1045"/>
      <c r="Y246" s="1045"/>
      <c r="Z246" s="1045"/>
      <c r="AA246" s="1045"/>
      <c r="AB246" s="1045"/>
      <c r="AC246" s="1045"/>
      <c r="AD246" s="1045"/>
      <c r="AE246" s="1045"/>
      <c r="AF246" s="1045"/>
      <c r="AG246" s="1045"/>
      <c r="AH246" s="1045"/>
      <c r="AI246" s="1097"/>
      <c r="AJ246" s="1098"/>
      <c r="AK246" s="1099"/>
      <c r="AL246" s="1097"/>
      <c r="AM246" s="1098"/>
      <c r="AN246" s="1099"/>
      <c r="AO246" s="1097"/>
      <c r="AP246" s="1098"/>
      <c r="AQ246" s="1099"/>
      <c r="AR246" s="1097"/>
      <c r="AS246" s="1098"/>
      <c r="AT246" s="1099"/>
      <c r="AU246" s="1097"/>
      <c r="AV246" s="1098"/>
      <c r="AW246" s="1099"/>
      <c r="AX246" s="858"/>
      <c r="AY246" s="859"/>
      <c r="AZ246" s="861"/>
      <c r="BA246" s="119"/>
    </row>
    <row r="247" spans="1:68" s="11" customFormat="1" ht="36.75" customHeight="1" x14ac:dyDescent="0.25">
      <c r="A247" s="150"/>
      <c r="B247" s="1091" t="s">
        <v>334</v>
      </c>
      <c r="C247" s="1091"/>
      <c r="D247" s="1091"/>
      <c r="E247" s="1091"/>
      <c r="F247" s="1091"/>
      <c r="G247" s="1091"/>
      <c r="H247" s="1091"/>
      <c r="I247" s="1091"/>
      <c r="J247" s="1091"/>
      <c r="K247" s="1091"/>
      <c r="L247" s="1091"/>
      <c r="M247" s="1091"/>
      <c r="N247" s="1092"/>
      <c r="O247" s="917" t="s">
        <v>120</v>
      </c>
      <c r="P247" s="918"/>
      <c r="Q247" s="1007"/>
      <c r="R247" s="1007"/>
      <c r="S247" s="1007"/>
      <c r="T247" s="1007"/>
      <c r="U247" s="1007"/>
      <c r="V247" s="1007"/>
      <c r="W247" s="1007"/>
      <c r="X247" s="1007"/>
      <c r="Y247" s="1007"/>
      <c r="Z247" s="1007"/>
      <c r="AA247" s="1007"/>
      <c r="AB247" s="1007"/>
      <c r="AC247" s="1007"/>
      <c r="AD247" s="1007"/>
      <c r="AE247" s="1007"/>
      <c r="AF247" s="1007"/>
      <c r="AG247" s="1007"/>
      <c r="AH247" s="1007"/>
      <c r="AI247" s="1096"/>
      <c r="AJ247" s="915"/>
      <c r="AK247" s="916"/>
      <c r="AL247" s="1096"/>
      <c r="AM247" s="915"/>
      <c r="AN247" s="916"/>
      <c r="AO247" s="1096"/>
      <c r="AP247" s="915"/>
      <c r="AQ247" s="916"/>
      <c r="AR247" s="1096"/>
      <c r="AS247" s="915"/>
      <c r="AT247" s="916"/>
      <c r="AU247" s="1096"/>
      <c r="AV247" s="915"/>
      <c r="AW247" s="916"/>
      <c r="AX247" s="1096"/>
      <c r="AY247" s="915"/>
      <c r="AZ247" s="1043"/>
      <c r="BA247" s="119"/>
    </row>
    <row r="248" spans="1:68" s="11" customFormat="1" ht="27.75" customHeight="1" x14ac:dyDescent="0.25">
      <c r="A248" s="150"/>
      <c r="B248" s="1100" t="s">
        <v>335</v>
      </c>
      <c r="C248" s="1101"/>
      <c r="D248" s="1101"/>
      <c r="E248" s="1101"/>
      <c r="F248" s="1101"/>
      <c r="G248" s="1101"/>
      <c r="H248" s="1101"/>
      <c r="I248" s="1101"/>
      <c r="J248" s="1101"/>
      <c r="K248" s="1101"/>
      <c r="L248" s="1101"/>
      <c r="M248" s="1101"/>
      <c r="N248" s="1124"/>
      <c r="O248" s="917" t="s">
        <v>121</v>
      </c>
      <c r="P248" s="918"/>
      <c r="Q248" s="1007"/>
      <c r="R248" s="1007"/>
      <c r="S248" s="1007"/>
      <c r="T248" s="1007"/>
      <c r="U248" s="1007"/>
      <c r="V248" s="1007"/>
      <c r="W248" s="1007"/>
      <c r="X248" s="1007"/>
      <c r="Y248" s="1007"/>
      <c r="Z248" s="1007"/>
      <c r="AA248" s="1007"/>
      <c r="AB248" s="1007"/>
      <c r="AC248" s="1007"/>
      <c r="AD248" s="1007"/>
      <c r="AE248" s="1007"/>
      <c r="AF248" s="1007"/>
      <c r="AG248" s="1007"/>
      <c r="AH248" s="1007"/>
      <c r="AI248" s="1096"/>
      <c r="AJ248" s="915"/>
      <c r="AK248" s="916"/>
      <c r="AL248" s="1096"/>
      <c r="AM248" s="915"/>
      <c r="AN248" s="916"/>
      <c r="AO248" s="1096"/>
      <c r="AP248" s="915"/>
      <c r="AQ248" s="916"/>
      <c r="AR248" s="1096"/>
      <c r="AS248" s="915"/>
      <c r="AT248" s="916"/>
      <c r="AU248" s="1096"/>
      <c r="AV248" s="915"/>
      <c r="AW248" s="916"/>
      <c r="AX248" s="297"/>
      <c r="AY248" s="298"/>
      <c r="AZ248" s="176"/>
      <c r="BA248" s="119"/>
    </row>
    <row r="249" spans="1:68" s="11" customFormat="1" ht="18" customHeight="1" thickBot="1" x14ac:dyDescent="0.3">
      <c r="A249" s="150"/>
      <c r="B249" s="1091" t="s">
        <v>336</v>
      </c>
      <c r="C249" s="1091"/>
      <c r="D249" s="1091"/>
      <c r="E249" s="1091"/>
      <c r="F249" s="1091"/>
      <c r="G249" s="1091"/>
      <c r="H249" s="1091"/>
      <c r="I249" s="1091"/>
      <c r="J249" s="1091"/>
      <c r="K249" s="1091"/>
      <c r="L249" s="1091"/>
      <c r="M249" s="1091"/>
      <c r="N249" s="1092"/>
      <c r="O249" s="1055" t="s">
        <v>125</v>
      </c>
      <c r="P249" s="1056"/>
      <c r="Q249" s="1113"/>
      <c r="R249" s="1113"/>
      <c r="S249" s="1113"/>
      <c r="T249" s="1113"/>
      <c r="U249" s="1113"/>
      <c r="V249" s="1113"/>
      <c r="W249" s="1113"/>
      <c r="X249" s="1113"/>
      <c r="Y249" s="1113"/>
      <c r="Z249" s="1113"/>
      <c r="AA249" s="1113"/>
      <c r="AB249" s="1113"/>
      <c r="AC249" s="1113"/>
      <c r="AD249" s="1113"/>
      <c r="AE249" s="1113"/>
      <c r="AF249" s="1113"/>
      <c r="AG249" s="1113"/>
      <c r="AH249" s="1113"/>
      <c r="AI249" s="1114"/>
      <c r="AJ249" s="1115"/>
      <c r="AK249" s="1116"/>
      <c r="AL249" s="1114"/>
      <c r="AM249" s="1115"/>
      <c r="AN249" s="1116"/>
      <c r="AO249" s="1114"/>
      <c r="AP249" s="1115"/>
      <c r="AQ249" s="1116"/>
      <c r="AR249" s="1114"/>
      <c r="AS249" s="1115"/>
      <c r="AT249" s="1116"/>
      <c r="AU249" s="1114"/>
      <c r="AV249" s="1115"/>
      <c r="AW249" s="1116"/>
      <c r="AX249" s="1114"/>
      <c r="AY249" s="1115"/>
      <c r="AZ249" s="1118"/>
      <c r="BA249" s="119"/>
    </row>
    <row r="250" spans="1:68" s="11" customFormat="1" ht="15" customHeight="1" x14ac:dyDescent="0.25">
      <c r="A250" s="119"/>
      <c r="B250" s="150"/>
      <c r="C250" s="119"/>
      <c r="D250" s="119"/>
      <c r="E250" s="119"/>
      <c r="F250" s="119"/>
      <c r="G250" s="119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119"/>
      <c r="U250" s="119"/>
      <c r="V250" s="119"/>
      <c r="W250" s="119"/>
      <c r="X250" s="119"/>
      <c r="Y250" s="119"/>
      <c r="Z250" s="119"/>
      <c r="AA250" s="119"/>
      <c r="AB250" s="119"/>
      <c r="AC250" s="119"/>
      <c r="AD250" s="119"/>
      <c r="AE250" s="119"/>
      <c r="AF250" s="119"/>
      <c r="AG250" s="119"/>
      <c r="AH250" s="119"/>
      <c r="AI250" s="119"/>
      <c r="AJ250" s="119"/>
      <c r="AK250" s="119"/>
      <c r="AL250" s="119"/>
      <c r="AM250" s="119"/>
      <c r="AN250" s="119"/>
      <c r="AO250" s="119"/>
      <c r="AP250" s="119"/>
      <c r="AQ250" s="119"/>
      <c r="AR250" s="119"/>
      <c r="AS250" s="119"/>
      <c r="AT250" s="119"/>
      <c r="AU250" s="119"/>
      <c r="AV250" s="119"/>
      <c r="AW250" s="119"/>
      <c r="AX250" s="119"/>
      <c r="AY250" s="119"/>
      <c r="AZ250" s="119"/>
      <c r="BA250" s="119"/>
    </row>
    <row r="251" spans="1:68" s="17" customFormat="1" ht="34.5" customHeight="1" x14ac:dyDescent="0.25">
      <c r="A251" s="313"/>
      <c r="B251" s="992" t="s">
        <v>847</v>
      </c>
      <c r="C251" s="1117"/>
      <c r="D251" s="1117"/>
      <c r="E251" s="1117"/>
      <c r="F251" s="1117"/>
      <c r="G251" s="1117"/>
      <c r="H251" s="1117"/>
      <c r="I251" s="1117"/>
      <c r="J251" s="1117"/>
      <c r="K251" s="1117"/>
      <c r="L251" s="1117"/>
      <c r="M251" s="1117"/>
      <c r="N251" s="1117"/>
      <c r="O251" s="1117"/>
      <c r="P251" s="1117"/>
      <c r="Q251" s="1117"/>
      <c r="R251" s="1117"/>
      <c r="S251" s="1117"/>
      <c r="T251" s="1117"/>
      <c r="U251" s="1117"/>
      <c r="V251" s="1117"/>
      <c r="W251" s="1117"/>
      <c r="X251" s="1117"/>
      <c r="Y251" s="1117"/>
      <c r="Z251" s="1117"/>
      <c r="AA251" s="1117"/>
      <c r="AB251" s="1117"/>
      <c r="AC251" s="1117"/>
      <c r="AD251" s="1117"/>
      <c r="AE251" s="1117"/>
      <c r="AF251" s="1117"/>
      <c r="AG251" s="1117"/>
      <c r="AH251" s="1117"/>
      <c r="AI251" s="1117"/>
      <c r="AJ251" s="1117"/>
      <c r="AK251" s="1117"/>
      <c r="AL251" s="1117"/>
      <c r="AM251" s="1117"/>
      <c r="AN251" s="1117"/>
      <c r="AO251" s="1117"/>
      <c r="AP251" s="1117"/>
      <c r="AQ251" s="1117"/>
      <c r="AR251" s="1117"/>
      <c r="AS251" s="1117"/>
      <c r="AT251" s="1117"/>
      <c r="AU251" s="1117"/>
      <c r="AV251" s="1117"/>
      <c r="AW251" s="1117"/>
      <c r="AX251" s="1117"/>
      <c r="AY251" s="1117"/>
      <c r="AZ251" s="1117"/>
      <c r="BA251" s="1117"/>
      <c r="BB251" s="25"/>
      <c r="BC251" s="25"/>
      <c r="BD251" s="25"/>
      <c r="BE251" s="25"/>
    </row>
    <row r="252" spans="1:68" s="11" customFormat="1" ht="8.1" customHeight="1" x14ac:dyDescent="0.25">
      <c r="A252" s="119"/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6"/>
      <c r="U252" s="326"/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119"/>
    </row>
    <row r="253" spans="1:68" s="11" customFormat="1" ht="21" customHeight="1" x14ac:dyDescent="0.25">
      <c r="A253" s="150"/>
      <c r="B253" s="1108" t="s">
        <v>2</v>
      </c>
      <c r="C253" s="1108"/>
      <c r="D253" s="1108"/>
      <c r="E253" s="1108"/>
      <c r="F253" s="1108"/>
      <c r="G253" s="1108"/>
      <c r="H253" s="1108"/>
      <c r="I253" s="1108"/>
      <c r="J253" s="1108"/>
      <c r="K253" s="1108"/>
      <c r="L253" s="1108"/>
      <c r="M253" s="1108"/>
      <c r="N253" s="1119"/>
      <c r="O253" s="895" t="s">
        <v>508</v>
      </c>
      <c r="P253" s="871"/>
      <c r="Q253" s="895" t="s">
        <v>769</v>
      </c>
      <c r="R253" s="871"/>
      <c r="S253" s="895" t="s">
        <v>50</v>
      </c>
      <c r="T253" s="870"/>
      <c r="U253" s="870"/>
      <c r="V253" s="870"/>
      <c r="W253" s="870"/>
      <c r="X253" s="871"/>
      <c r="Y253" s="895" t="s">
        <v>216</v>
      </c>
      <c r="Z253" s="870"/>
      <c r="AA253" s="870"/>
      <c r="AB253" s="870"/>
      <c r="AC253" s="870"/>
      <c r="AD253" s="871"/>
      <c r="AE253" s="870" t="s">
        <v>42</v>
      </c>
      <c r="AF253" s="870"/>
      <c r="AG253" s="870"/>
      <c r="AH253" s="871"/>
      <c r="AI253" s="892" t="s">
        <v>43</v>
      </c>
      <c r="AJ253" s="892"/>
      <c r="AK253" s="892"/>
      <c r="AL253" s="892"/>
      <c r="AM253" s="892"/>
      <c r="AN253" s="892"/>
      <c r="AO253" s="1107" t="s">
        <v>99</v>
      </c>
      <c r="AP253" s="1108"/>
      <c r="AQ253" s="1108"/>
      <c r="AR253" s="1108"/>
      <c r="AS253" s="1108"/>
      <c r="AT253" s="1108"/>
      <c r="AU253" s="1108"/>
      <c r="AV253" s="1108"/>
      <c r="AW253" s="1108"/>
      <c r="AX253" s="1108"/>
      <c r="AY253" s="1108"/>
      <c r="AZ253" s="1108"/>
      <c r="BA253" s="119"/>
    </row>
    <row r="254" spans="1:68" s="11" customFormat="1" ht="21" customHeight="1" x14ac:dyDescent="0.25">
      <c r="A254" s="150"/>
      <c r="B254" s="1120"/>
      <c r="C254" s="1120"/>
      <c r="D254" s="1120"/>
      <c r="E254" s="1120"/>
      <c r="F254" s="1120"/>
      <c r="G254" s="1120"/>
      <c r="H254" s="1120"/>
      <c r="I254" s="1120"/>
      <c r="J254" s="1120"/>
      <c r="K254" s="1120"/>
      <c r="L254" s="1120"/>
      <c r="M254" s="1120"/>
      <c r="N254" s="1121"/>
      <c r="O254" s="896"/>
      <c r="P254" s="873"/>
      <c r="Q254" s="896"/>
      <c r="R254" s="873"/>
      <c r="S254" s="897"/>
      <c r="T254" s="874"/>
      <c r="U254" s="874"/>
      <c r="V254" s="874"/>
      <c r="W254" s="874"/>
      <c r="X254" s="875"/>
      <c r="Y254" s="897"/>
      <c r="Z254" s="874"/>
      <c r="AA254" s="874"/>
      <c r="AB254" s="874"/>
      <c r="AC254" s="874"/>
      <c r="AD254" s="875"/>
      <c r="AE254" s="872"/>
      <c r="AF254" s="872"/>
      <c r="AG254" s="872"/>
      <c r="AH254" s="873"/>
      <c r="AI254" s="892"/>
      <c r="AJ254" s="892"/>
      <c r="AK254" s="892"/>
      <c r="AL254" s="892"/>
      <c r="AM254" s="892"/>
      <c r="AN254" s="892"/>
      <c r="AO254" s="1109"/>
      <c r="AP254" s="1110"/>
      <c r="AQ254" s="1110"/>
      <c r="AR254" s="1110"/>
      <c r="AS254" s="1110"/>
      <c r="AT254" s="1110"/>
      <c r="AU254" s="1110"/>
      <c r="AV254" s="1110"/>
      <c r="AW254" s="1110"/>
      <c r="AX254" s="1110"/>
      <c r="AY254" s="1110"/>
      <c r="AZ254" s="1110"/>
      <c r="BA254" s="119"/>
    </row>
    <row r="255" spans="1:68" s="11" customFormat="1" ht="128.25" customHeight="1" x14ac:dyDescent="0.25">
      <c r="A255" s="150"/>
      <c r="B255" s="1110"/>
      <c r="C255" s="1110"/>
      <c r="D255" s="1110"/>
      <c r="E255" s="1110"/>
      <c r="F255" s="1110"/>
      <c r="G255" s="1110"/>
      <c r="H255" s="1110"/>
      <c r="I255" s="1110"/>
      <c r="J255" s="1110"/>
      <c r="K255" s="1110"/>
      <c r="L255" s="1110"/>
      <c r="M255" s="1110"/>
      <c r="N255" s="1122"/>
      <c r="O255" s="897"/>
      <c r="P255" s="875"/>
      <c r="Q255" s="897"/>
      <c r="R255" s="875"/>
      <c r="S255" s="1104" t="s">
        <v>101</v>
      </c>
      <c r="T255" s="1105"/>
      <c r="U255" s="1106"/>
      <c r="V255" s="1104" t="s">
        <v>52</v>
      </c>
      <c r="W255" s="1105"/>
      <c r="X255" s="1106"/>
      <c r="Y255" s="1104" t="s">
        <v>51</v>
      </c>
      <c r="Z255" s="1105"/>
      <c r="AA255" s="1106"/>
      <c r="AB255" s="1104" t="s">
        <v>52</v>
      </c>
      <c r="AC255" s="1105"/>
      <c r="AD255" s="1106"/>
      <c r="AE255" s="874"/>
      <c r="AF255" s="874"/>
      <c r="AG255" s="874"/>
      <c r="AH255" s="875"/>
      <c r="AI255" s="1104" t="s">
        <v>51</v>
      </c>
      <c r="AJ255" s="1105"/>
      <c r="AK255" s="1106"/>
      <c r="AL255" s="1104" t="s">
        <v>52</v>
      </c>
      <c r="AM255" s="1105"/>
      <c r="AN255" s="1106"/>
      <c r="AO255" s="1104" t="s">
        <v>240</v>
      </c>
      <c r="AP255" s="1105"/>
      <c r="AQ255" s="1106"/>
      <c r="AR255" s="1104" t="s">
        <v>483</v>
      </c>
      <c r="AS255" s="1105"/>
      <c r="AT255" s="1106"/>
      <c r="AU255" s="1104" t="s">
        <v>241</v>
      </c>
      <c r="AV255" s="1105"/>
      <c r="AW255" s="1106"/>
      <c r="AX255" s="1104" t="s">
        <v>242</v>
      </c>
      <c r="AY255" s="1105"/>
      <c r="AZ255" s="1105"/>
      <c r="BA255" s="119"/>
      <c r="BP255" s="12"/>
    </row>
    <row r="256" spans="1:68" s="347" customFormat="1" ht="11.25" customHeight="1" thickBot="1" x14ac:dyDescent="0.25">
      <c r="A256" s="361"/>
      <c r="B256" s="1060">
        <v>1</v>
      </c>
      <c r="C256" s="1060"/>
      <c r="D256" s="1060"/>
      <c r="E256" s="1060"/>
      <c r="F256" s="1060"/>
      <c r="G256" s="1060"/>
      <c r="H256" s="1060"/>
      <c r="I256" s="1060"/>
      <c r="J256" s="1060"/>
      <c r="K256" s="1060"/>
      <c r="L256" s="1060"/>
      <c r="M256" s="1060"/>
      <c r="N256" s="1075"/>
      <c r="O256" s="1111">
        <v>2</v>
      </c>
      <c r="P256" s="1112"/>
      <c r="Q256" s="1005">
        <v>3</v>
      </c>
      <c r="R256" s="1005"/>
      <c r="S256" s="1005">
        <v>4</v>
      </c>
      <c r="T256" s="1005"/>
      <c r="U256" s="1005"/>
      <c r="V256" s="1005">
        <v>5</v>
      </c>
      <c r="W256" s="1005"/>
      <c r="X256" s="1005"/>
      <c r="Y256" s="1005">
        <v>6</v>
      </c>
      <c r="Z256" s="1005"/>
      <c r="AA256" s="1005"/>
      <c r="AB256" s="1005">
        <v>7</v>
      </c>
      <c r="AC256" s="1005"/>
      <c r="AD256" s="1005"/>
      <c r="AE256" s="1005">
        <v>8</v>
      </c>
      <c r="AF256" s="1005"/>
      <c r="AG256" s="1005"/>
      <c r="AH256" s="1005"/>
      <c r="AI256" s="1112">
        <v>9</v>
      </c>
      <c r="AJ256" s="1112"/>
      <c r="AK256" s="1065"/>
      <c r="AL256" s="1111">
        <v>10</v>
      </c>
      <c r="AM256" s="1112"/>
      <c r="AN256" s="1065"/>
      <c r="AO256" s="1111">
        <v>11</v>
      </c>
      <c r="AP256" s="1112"/>
      <c r="AQ256" s="1065"/>
      <c r="AR256" s="1111">
        <v>12</v>
      </c>
      <c r="AS256" s="1112"/>
      <c r="AT256" s="1065"/>
      <c r="AU256" s="1111">
        <v>13</v>
      </c>
      <c r="AV256" s="1112"/>
      <c r="AW256" s="1065"/>
      <c r="AX256" s="775">
        <v>14</v>
      </c>
      <c r="AY256" s="776"/>
      <c r="AZ256" s="776"/>
      <c r="BA256" s="359"/>
    </row>
    <row r="257" spans="1:68" s="11" customFormat="1" ht="66" customHeight="1" x14ac:dyDescent="0.25">
      <c r="A257" s="150"/>
      <c r="B257" s="1030" t="s">
        <v>55</v>
      </c>
      <c r="C257" s="1030"/>
      <c r="D257" s="1030"/>
      <c r="E257" s="1030"/>
      <c r="F257" s="1030"/>
      <c r="G257" s="1030"/>
      <c r="H257" s="1030"/>
      <c r="I257" s="1030"/>
      <c r="J257" s="1030"/>
      <c r="K257" s="1030"/>
      <c r="L257" s="1030"/>
      <c r="M257" s="1030"/>
      <c r="N257" s="1031"/>
      <c r="O257" s="954" t="s">
        <v>119</v>
      </c>
      <c r="P257" s="955"/>
      <c r="Q257" s="1045"/>
      <c r="R257" s="1045"/>
      <c r="S257" s="1045"/>
      <c r="T257" s="1045"/>
      <c r="U257" s="1045"/>
      <c r="V257" s="1045"/>
      <c r="W257" s="1045"/>
      <c r="X257" s="1045"/>
      <c r="Y257" s="1045"/>
      <c r="Z257" s="1045"/>
      <c r="AA257" s="1045"/>
      <c r="AB257" s="1045"/>
      <c r="AC257" s="1045"/>
      <c r="AD257" s="1045"/>
      <c r="AE257" s="1045"/>
      <c r="AF257" s="1045"/>
      <c r="AG257" s="1045"/>
      <c r="AH257" s="1045"/>
      <c r="AI257" s="1097"/>
      <c r="AJ257" s="1098"/>
      <c r="AK257" s="1099"/>
      <c r="AL257" s="1097"/>
      <c r="AM257" s="1098"/>
      <c r="AN257" s="1099"/>
      <c r="AO257" s="1097"/>
      <c r="AP257" s="1098"/>
      <c r="AQ257" s="1099"/>
      <c r="AR257" s="1097"/>
      <c r="AS257" s="1098"/>
      <c r="AT257" s="1099"/>
      <c r="AU257" s="1097"/>
      <c r="AV257" s="1098"/>
      <c r="AW257" s="1099"/>
      <c r="AX257" s="858"/>
      <c r="AY257" s="859"/>
      <c r="AZ257" s="861"/>
      <c r="BA257" s="119"/>
    </row>
    <row r="258" spans="1:68" s="11" customFormat="1" ht="36.75" customHeight="1" x14ac:dyDescent="0.25">
      <c r="A258" s="150"/>
      <c r="B258" s="1091" t="s">
        <v>334</v>
      </c>
      <c r="C258" s="1091"/>
      <c r="D258" s="1091"/>
      <c r="E258" s="1091"/>
      <c r="F258" s="1091"/>
      <c r="G258" s="1091"/>
      <c r="H258" s="1091"/>
      <c r="I258" s="1091"/>
      <c r="J258" s="1091"/>
      <c r="K258" s="1091"/>
      <c r="L258" s="1091"/>
      <c r="M258" s="1091"/>
      <c r="N258" s="1092"/>
      <c r="O258" s="917" t="s">
        <v>120</v>
      </c>
      <c r="P258" s="918"/>
      <c r="Q258" s="1007"/>
      <c r="R258" s="1007"/>
      <c r="S258" s="1007"/>
      <c r="T258" s="1007"/>
      <c r="U258" s="1007"/>
      <c r="V258" s="1007"/>
      <c r="W258" s="1007"/>
      <c r="X258" s="1007"/>
      <c r="Y258" s="1007"/>
      <c r="Z258" s="1007"/>
      <c r="AA258" s="1007"/>
      <c r="AB258" s="1007"/>
      <c r="AC258" s="1007"/>
      <c r="AD258" s="1007"/>
      <c r="AE258" s="1007"/>
      <c r="AF258" s="1007"/>
      <c r="AG258" s="1007"/>
      <c r="AH258" s="1007"/>
      <c r="AI258" s="1096"/>
      <c r="AJ258" s="915"/>
      <c r="AK258" s="916"/>
      <c r="AL258" s="1096"/>
      <c r="AM258" s="915"/>
      <c r="AN258" s="916"/>
      <c r="AO258" s="1096"/>
      <c r="AP258" s="915"/>
      <c r="AQ258" s="916"/>
      <c r="AR258" s="1096"/>
      <c r="AS258" s="915"/>
      <c r="AT258" s="916"/>
      <c r="AU258" s="1096"/>
      <c r="AV258" s="915"/>
      <c r="AW258" s="916"/>
      <c r="AX258" s="1096"/>
      <c r="AY258" s="915"/>
      <c r="AZ258" s="1043"/>
      <c r="BA258" s="119"/>
    </row>
    <row r="259" spans="1:68" s="11" customFormat="1" ht="27" customHeight="1" x14ac:dyDescent="0.25">
      <c r="A259" s="150"/>
      <c r="B259" s="1100" t="s">
        <v>335</v>
      </c>
      <c r="C259" s="1101"/>
      <c r="D259" s="1101"/>
      <c r="E259" s="1101"/>
      <c r="F259" s="1101"/>
      <c r="G259" s="1101"/>
      <c r="H259" s="1101"/>
      <c r="I259" s="1101"/>
      <c r="J259" s="1101"/>
      <c r="K259" s="1101"/>
      <c r="L259" s="1101"/>
      <c r="M259" s="1101"/>
      <c r="N259" s="1124"/>
      <c r="O259" s="917" t="s">
        <v>121</v>
      </c>
      <c r="P259" s="918"/>
      <c r="Q259" s="1007"/>
      <c r="R259" s="1007"/>
      <c r="S259" s="1007"/>
      <c r="T259" s="1007"/>
      <c r="U259" s="1007"/>
      <c r="V259" s="1007"/>
      <c r="W259" s="1007"/>
      <c r="X259" s="1007"/>
      <c r="Y259" s="1007"/>
      <c r="Z259" s="1007"/>
      <c r="AA259" s="1007"/>
      <c r="AB259" s="1007"/>
      <c r="AC259" s="1007"/>
      <c r="AD259" s="1007"/>
      <c r="AE259" s="1007"/>
      <c r="AF259" s="1007"/>
      <c r="AG259" s="1007"/>
      <c r="AH259" s="1007"/>
      <c r="AI259" s="1096"/>
      <c r="AJ259" s="915"/>
      <c r="AK259" s="916"/>
      <c r="AL259" s="1096"/>
      <c r="AM259" s="915"/>
      <c r="AN259" s="916"/>
      <c r="AO259" s="1096"/>
      <c r="AP259" s="915"/>
      <c r="AQ259" s="916"/>
      <c r="AR259" s="1096"/>
      <c r="AS259" s="915"/>
      <c r="AT259" s="916"/>
      <c r="AU259" s="1096"/>
      <c r="AV259" s="915"/>
      <c r="AW259" s="916"/>
      <c r="AX259" s="297"/>
      <c r="AY259" s="298"/>
      <c r="AZ259" s="176"/>
      <c r="BA259" s="119"/>
    </row>
    <row r="260" spans="1:68" s="11" customFormat="1" ht="18" customHeight="1" thickBot="1" x14ac:dyDescent="0.3">
      <c r="A260" s="150"/>
      <c r="B260" s="1091" t="s">
        <v>336</v>
      </c>
      <c r="C260" s="1091"/>
      <c r="D260" s="1091"/>
      <c r="E260" s="1091"/>
      <c r="F260" s="1091"/>
      <c r="G260" s="1091"/>
      <c r="H260" s="1091"/>
      <c r="I260" s="1091"/>
      <c r="J260" s="1091"/>
      <c r="K260" s="1091"/>
      <c r="L260" s="1091"/>
      <c r="M260" s="1091"/>
      <c r="N260" s="1092"/>
      <c r="O260" s="1055" t="s">
        <v>125</v>
      </c>
      <c r="P260" s="1056"/>
      <c r="Q260" s="1113"/>
      <c r="R260" s="1113"/>
      <c r="S260" s="1113"/>
      <c r="T260" s="1113"/>
      <c r="U260" s="1113"/>
      <c r="V260" s="1113"/>
      <c r="W260" s="1113"/>
      <c r="X260" s="1113"/>
      <c r="Y260" s="1113"/>
      <c r="Z260" s="1113"/>
      <c r="AA260" s="1113"/>
      <c r="AB260" s="1113"/>
      <c r="AC260" s="1113"/>
      <c r="AD260" s="1113"/>
      <c r="AE260" s="1113"/>
      <c r="AF260" s="1113"/>
      <c r="AG260" s="1113"/>
      <c r="AH260" s="1113"/>
      <c r="AI260" s="1114"/>
      <c r="AJ260" s="1115"/>
      <c r="AK260" s="1116"/>
      <c r="AL260" s="1114"/>
      <c r="AM260" s="1115"/>
      <c r="AN260" s="1116"/>
      <c r="AO260" s="1114"/>
      <c r="AP260" s="1115"/>
      <c r="AQ260" s="1116"/>
      <c r="AR260" s="1114"/>
      <c r="AS260" s="1115"/>
      <c r="AT260" s="1116"/>
      <c r="AU260" s="1114"/>
      <c r="AV260" s="1115"/>
      <c r="AW260" s="1116"/>
      <c r="AX260" s="1114"/>
      <c r="AY260" s="1115"/>
      <c r="AZ260" s="1118"/>
      <c r="BA260" s="119"/>
    </row>
    <row r="261" spans="1:68" s="11" customFormat="1" ht="15" customHeight="1" x14ac:dyDescent="0.25">
      <c r="A261" s="119"/>
      <c r="B261" s="150"/>
      <c r="C261" s="119"/>
      <c r="D261" s="119"/>
      <c r="E261" s="119"/>
      <c r="F261" s="119"/>
      <c r="G261" s="119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119"/>
      <c r="U261" s="119"/>
      <c r="V261" s="119"/>
      <c r="W261" s="119"/>
      <c r="X261" s="119"/>
      <c r="Y261" s="119"/>
      <c r="Z261" s="119"/>
      <c r="AA261" s="119"/>
      <c r="AB261" s="119"/>
      <c r="AC261" s="119"/>
      <c r="AD261" s="119"/>
      <c r="AE261" s="119"/>
      <c r="AF261" s="119"/>
      <c r="AG261" s="119"/>
      <c r="AH261" s="119"/>
      <c r="AI261" s="119"/>
      <c r="AJ261" s="119"/>
      <c r="AK261" s="119"/>
      <c r="AL261" s="119"/>
      <c r="AM261" s="119"/>
      <c r="AN261" s="119"/>
      <c r="AO261" s="119"/>
      <c r="AP261" s="119"/>
      <c r="AQ261" s="119"/>
      <c r="AR261" s="119"/>
      <c r="AS261" s="119"/>
      <c r="AT261" s="119"/>
      <c r="AU261" s="119"/>
      <c r="AV261" s="119"/>
      <c r="AW261" s="119"/>
      <c r="AX261" s="119"/>
      <c r="AY261" s="119"/>
      <c r="AZ261" s="119"/>
      <c r="BA261" s="119"/>
    </row>
    <row r="262" spans="1:68" s="17" customFormat="1" ht="29.25" customHeight="1" x14ac:dyDescent="0.25">
      <c r="A262" s="313"/>
      <c r="B262" s="992" t="s">
        <v>613</v>
      </c>
      <c r="C262" s="1117"/>
      <c r="D262" s="1117"/>
      <c r="E262" s="1117"/>
      <c r="F262" s="1117"/>
      <c r="G262" s="1117"/>
      <c r="H262" s="1117"/>
      <c r="I262" s="1117"/>
      <c r="J262" s="1117"/>
      <c r="K262" s="1117"/>
      <c r="L262" s="1117"/>
      <c r="M262" s="1117"/>
      <c r="N262" s="1117"/>
      <c r="O262" s="1117"/>
      <c r="P262" s="1117"/>
      <c r="Q262" s="1117"/>
      <c r="R262" s="1117"/>
      <c r="S262" s="1117"/>
      <c r="T262" s="1117"/>
      <c r="U262" s="1117"/>
      <c r="V262" s="1117"/>
      <c r="W262" s="1117"/>
      <c r="X262" s="1117"/>
      <c r="Y262" s="1117"/>
      <c r="Z262" s="1117"/>
      <c r="AA262" s="1117"/>
      <c r="AB262" s="1117"/>
      <c r="AC262" s="1117"/>
      <c r="AD262" s="1117"/>
      <c r="AE262" s="1117"/>
      <c r="AF262" s="1117"/>
      <c r="AG262" s="1117"/>
      <c r="AH262" s="1117"/>
      <c r="AI262" s="1117"/>
      <c r="AJ262" s="1117"/>
      <c r="AK262" s="1117"/>
      <c r="AL262" s="1117"/>
      <c r="AM262" s="1117"/>
      <c r="AN262" s="1117"/>
      <c r="AO262" s="1117"/>
      <c r="AP262" s="1117"/>
      <c r="AQ262" s="1117"/>
      <c r="AR262" s="1117"/>
      <c r="AS262" s="1117"/>
      <c r="AT262" s="1117"/>
      <c r="AU262" s="1117"/>
      <c r="AV262" s="1117"/>
      <c r="AW262" s="1117"/>
      <c r="AX262" s="1117"/>
      <c r="AY262" s="1117"/>
      <c r="AZ262" s="1117"/>
      <c r="BA262" s="1117"/>
      <c r="BB262" s="25"/>
      <c r="BC262" s="25"/>
      <c r="BD262" s="25"/>
      <c r="BE262" s="25"/>
    </row>
    <row r="263" spans="1:68" s="11" customFormat="1" ht="8.1" customHeight="1" x14ac:dyDescent="0.25">
      <c r="A263" s="119"/>
      <c r="B263" s="326"/>
      <c r="C263" s="326"/>
      <c r="D263" s="326"/>
      <c r="E263" s="326"/>
      <c r="F263" s="326"/>
      <c r="G263" s="326"/>
      <c r="H263" s="326"/>
      <c r="I263" s="326"/>
      <c r="J263" s="326"/>
      <c r="K263" s="326"/>
      <c r="L263" s="326"/>
      <c r="M263" s="326"/>
      <c r="N263" s="326"/>
      <c r="O263" s="326"/>
      <c r="P263" s="326"/>
      <c r="Q263" s="326"/>
      <c r="R263" s="326"/>
      <c r="S263" s="326"/>
      <c r="T263" s="326"/>
      <c r="U263" s="326"/>
      <c r="V263" s="326"/>
      <c r="W263" s="326"/>
      <c r="X263" s="326"/>
      <c r="Y263" s="326"/>
      <c r="Z263" s="326"/>
      <c r="AA263" s="326"/>
      <c r="AB263" s="326"/>
      <c r="AC263" s="326"/>
      <c r="AD263" s="326"/>
      <c r="AE263" s="326"/>
      <c r="AF263" s="326"/>
      <c r="AG263" s="326"/>
      <c r="AH263" s="326"/>
      <c r="AI263" s="326"/>
      <c r="AJ263" s="326"/>
      <c r="AK263" s="326"/>
      <c r="AL263" s="326"/>
      <c r="AM263" s="326"/>
      <c r="AN263" s="326"/>
      <c r="AO263" s="326"/>
      <c r="AP263" s="326"/>
      <c r="AQ263" s="326"/>
      <c r="AR263" s="326"/>
      <c r="AS263" s="326"/>
      <c r="AT263" s="326"/>
      <c r="AU263" s="326"/>
      <c r="AV263" s="326"/>
      <c r="AW263" s="326"/>
      <c r="AX263" s="326"/>
      <c r="AY263" s="326"/>
      <c r="AZ263" s="326"/>
      <c r="BA263" s="119"/>
    </row>
    <row r="264" spans="1:68" s="11" customFormat="1" ht="21" customHeight="1" x14ac:dyDescent="0.25">
      <c r="A264" s="150"/>
      <c r="B264" s="1108" t="s">
        <v>2</v>
      </c>
      <c r="C264" s="1108"/>
      <c r="D264" s="1108"/>
      <c r="E264" s="1108"/>
      <c r="F264" s="1108"/>
      <c r="G264" s="1108"/>
      <c r="H264" s="1108"/>
      <c r="I264" s="1108"/>
      <c r="J264" s="1108"/>
      <c r="K264" s="1108"/>
      <c r="L264" s="1108"/>
      <c r="M264" s="1108"/>
      <c r="N264" s="1119"/>
      <c r="O264" s="895" t="s">
        <v>508</v>
      </c>
      <c r="P264" s="871"/>
      <c r="Q264" s="895" t="s">
        <v>769</v>
      </c>
      <c r="R264" s="871"/>
      <c r="S264" s="895" t="s">
        <v>50</v>
      </c>
      <c r="T264" s="870"/>
      <c r="U264" s="870"/>
      <c r="V264" s="870"/>
      <c r="W264" s="870"/>
      <c r="X264" s="871"/>
      <c r="Y264" s="895" t="s">
        <v>216</v>
      </c>
      <c r="Z264" s="870"/>
      <c r="AA264" s="870"/>
      <c r="AB264" s="870"/>
      <c r="AC264" s="870"/>
      <c r="AD264" s="871"/>
      <c r="AE264" s="870" t="s">
        <v>42</v>
      </c>
      <c r="AF264" s="870"/>
      <c r="AG264" s="870"/>
      <c r="AH264" s="871"/>
      <c r="AI264" s="892" t="s">
        <v>43</v>
      </c>
      <c r="AJ264" s="892"/>
      <c r="AK264" s="892"/>
      <c r="AL264" s="892"/>
      <c r="AM264" s="892"/>
      <c r="AN264" s="892"/>
      <c r="AO264" s="1107" t="s">
        <v>99</v>
      </c>
      <c r="AP264" s="1108"/>
      <c r="AQ264" s="1108"/>
      <c r="AR264" s="1108"/>
      <c r="AS264" s="1108"/>
      <c r="AT264" s="1108"/>
      <c r="AU264" s="1108"/>
      <c r="AV264" s="1108"/>
      <c r="AW264" s="1108"/>
      <c r="AX264" s="1108"/>
      <c r="AY264" s="1108"/>
      <c r="AZ264" s="1108"/>
      <c r="BA264" s="119"/>
    </row>
    <row r="265" spans="1:68" s="11" customFormat="1" ht="21" customHeight="1" x14ac:dyDescent="0.25">
      <c r="A265" s="150"/>
      <c r="B265" s="1120"/>
      <c r="C265" s="1120"/>
      <c r="D265" s="1120"/>
      <c r="E265" s="1120"/>
      <c r="F265" s="1120"/>
      <c r="G265" s="1120"/>
      <c r="H265" s="1120"/>
      <c r="I265" s="1120"/>
      <c r="J265" s="1120"/>
      <c r="K265" s="1120"/>
      <c r="L265" s="1120"/>
      <c r="M265" s="1120"/>
      <c r="N265" s="1121"/>
      <c r="O265" s="896"/>
      <c r="P265" s="873"/>
      <c r="Q265" s="896"/>
      <c r="R265" s="873"/>
      <c r="S265" s="897"/>
      <c r="T265" s="874"/>
      <c r="U265" s="874"/>
      <c r="V265" s="874"/>
      <c r="W265" s="874"/>
      <c r="X265" s="875"/>
      <c r="Y265" s="897"/>
      <c r="Z265" s="874"/>
      <c r="AA265" s="874"/>
      <c r="AB265" s="874"/>
      <c r="AC265" s="874"/>
      <c r="AD265" s="875"/>
      <c r="AE265" s="872"/>
      <c r="AF265" s="872"/>
      <c r="AG265" s="872"/>
      <c r="AH265" s="873"/>
      <c r="AI265" s="892"/>
      <c r="AJ265" s="892"/>
      <c r="AK265" s="892"/>
      <c r="AL265" s="892"/>
      <c r="AM265" s="892"/>
      <c r="AN265" s="892"/>
      <c r="AO265" s="1109"/>
      <c r="AP265" s="1110"/>
      <c r="AQ265" s="1110"/>
      <c r="AR265" s="1110"/>
      <c r="AS265" s="1110"/>
      <c r="AT265" s="1110"/>
      <c r="AU265" s="1110"/>
      <c r="AV265" s="1110"/>
      <c r="AW265" s="1110"/>
      <c r="AX265" s="1110"/>
      <c r="AY265" s="1110"/>
      <c r="AZ265" s="1110"/>
      <c r="BA265" s="119"/>
    </row>
    <row r="266" spans="1:68" s="11" customFormat="1" ht="126.75" customHeight="1" x14ac:dyDescent="0.25">
      <c r="A266" s="150"/>
      <c r="B266" s="1110"/>
      <c r="C266" s="1110"/>
      <c r="D266" s="1110"/>
      <c r="E266" s="1110"/>
      <c r="F266" s="1110"/>
      <c r="G266" s="1110"/>
      <c r="H266" s="1110"/>
      <c r="I266" s="1110"/>
      <c r="J266" s="1110"/>
      <c r="K266" s="1110"/>
      <c r="L266" s="1110"/>
      <c r="M266" s="1110"/>
      <c r="N266" s="1122"/>
      <c r="O266" s="897"/>
      <c r="P266" s="875"/>
      <c r="Q266" s="897"/>
      <c r="R266" s="875"/>
      <c r="S266" s="1104" t="s">
        <v>101</v>
      </c>
      <c r="T266" s="1105"/>
      <c r="U266" s="1106"/>
      <c r="V266" s="1104" t="s">
        <v>52</v>
      </c>
      <c r="W266" s="1105"/>
      <c r="X266" s="1106"/>
      <c r="Y266" s="1104" t="s">
        <v>51</v>
      </c>
      <c r="Z266" s="1105"/>
      <c r="AA266" s="1106"/>
      <c r="AB266" s="1104" t="s">
        <v>52</v>
      </c>
      <c r="AC266" s="1105"/>
      <c r="AD266" s="1106"/>
      <c r="AE266" s="874"/>
      <c r="AF266" s="874"/>
      <c r="AG266" s="874"/>
      <c r="AH266" s="875"/>
      <c r="AI266" s="1104" t="s">
        <v>51</v>
      </c>
      <c r="AJ266" s="1105"/>
      <c r="AK266" s="1106"/>
      <c r="AL266" s="1104" t="s">
        <v>52</v>
      </c>
      <c r="AM266" s="1105"/>
      <c r="AN266" s="1106"/>
      <c r="AO266" s="1104" t="s">
        <v>240</v>
      </c>
      <c r="AP266" s="1105"/>
      <c r="AQ266" s="1106"/>
      <c r="AR266" s="1104" t="s">
        <v>483</v>
      </c>
      <c r="AS266" s="1105"/>
      <c r="AT266" s="1106"/>
      <c r="AU266" s="1104" t="s">
        <v>241</v>
      </c>
      <c r="AV266" s="1105"/>
      <c r="AW266" s="1106"/>
      <c r="AX266" s="1104" t="s">
        <v>242</v>
      </c>
      <c r="AY266" s="1105"/>
      <c r="AZ266" s="1105"/>
      <c r="BA266" s="119"/>
      <c r="BP266" s="12"/>
    </row>
    <row r="267" spans="1:68" s="347" customFormat="1" ht="11.25" customHeight="1" thickBot="1" x14ac:dyDescent="0.25">
      <c r="A267" s="361"/>
      <c r="B267" s="1060">
        <v>1</v>
      </c>
      <c r="C267" s="1060"/>
      <c r="D267" s="1060"/>
      <c r="E267" s="1060"/>
      <c r="F267" s="1060"/>
      <c r="G267" s="1060"/>
      <c r="H267" s="1060"/>
      <c r="I267" s="1060"/>
      <c r="J267" s="1060"/>
      <c r="K267" s="1060"/>
      <c r="L267" s="1060"/>
      <c r="M267" s="1060"/>
      <c r="N267" s="1075"/>
      <c r="O267" s="1111">
        <v>2</v>
      </c>
      <c r="P267" s="1112"/>
      <c r="Q267" s="1063">
        <v>3</v>
      </c>
      <c r="R267" s="1064"/>
      <c r="S267" s="1005">
        <v>4</v>
      </c>
      <c r="T267" s="1005"/>
      <c r="U267" s="1005"/>
      <c r="V267" s="1005">
        <v>5</v>
      </c>
      <c r="W267" s="1005"/>
      <c r="X267" s="1005"/>
      <c r="Y267" s="1005">
        <v>6</v>
      </c>
      <c r="Z267" s="1005"/>
      <c r="AA267" s="1005"/>
      <c r="AB267" s="1005">
        <v>7</v>
      </c>
      <c r="AC267" s="1005"/>
      <c r="AD267" s="1005"/>
      <c r="AE267" s="1005">
        <v>8</v>
      </c>
      <c r="AF267" s="1005"/>
      <c r="AG267" s="1005"/>
      <c r="AH267" s="1005"/>
      <c r="AI267" s="1112">
        <v>9</v>
      </c>
      <c r="AJ267" s="1112"/>
      <c r="AK267" s="1065"/>
      <c r="AL267" s="1111">
        <v>10</v>
      </c>
      <c r="AM267" s="1112"/>
      <c r="AN267" s="1065"/>
      <c r="AO267" s="1063">
        <v>11</v>
      </c>
      <c r="AP267" s="1123"/>
      <c r="AQ267" s="1064"/>
      <c r="AR267" s="1063">
        <v>12</v>
      </c>
      <c r="AS267" s="1123"/>
      <c r="AT267" s="1064"/>
      <c r="AU267" s="1063">
        <v>13</v>
      </c>
      <c r="AV267" s="1123"/>
      <c r="AW267" s="1064"/>
      <c r="AX267" s="1033">
        <v>14</v>
      </c>
      <c r="AY267" s="1140"/>
      <c r="AZ267" s="1140"/>
      <c r="BA267" s="359"/>
    </row>
    <row r="268" spans="1:68" s="11" customFormat="1" ht="66" customHeight="1" x14ac:dyDescent="0.25">
      <c r="A268" s="150"/>
      <c r="B268" s="1030" t="s">
        <v>55</v>
      </c>
      <c r="C268" s="1030"/>
      <c r="D268" s="1030"/>
      <c r="E268" s="1030"/>
      <c r="F268" s="1030"/>
      <c r="G268" s="1030"/>
      <c r="H268" s="1030"/>
      <c r="I268" s="1030"/>
      <c r="J268" s="1030"/>
      <c r="K268" s="1030"/>
      <c r="L268" s="1030"/>
      <c r="M268" s="1030"/>
      <c r="N268" s="1031"/>
      <c r="O268" s="954" t="s">
        <v>119</v>
      </c>
      <c r="P268" s="955"/>
      <c r="Q268" s="1097"/>
      <c r="R268" s="1099"/>
      <c r="S268" s="1045"/>
      <c r="T268" s="1045"/>
      <c r="U268" s="1045"/>
      <c r="V268" s="1045"/>
      <c r="W268" s="1045"/>
      <c r="X268" s="1045"/>
      <c r="Y268" s="1045"/>
      <c r="Z268" s="1045"/>
      <c r="AA268" s="1045"/>
      <c r="AB268" s="1045"/>
      <c r="AC268" s="1045"/>
      <c r="AD268" s="1045"/>
      <c r="AE268" s="1045"/>
      <c r="AF268" s="1045"/>
      <c r="AG268" s="1045"/>
      <c r="AH268" s="1045"/>
      <c r="AI268" s="1097"/>
      <c r="AJ268" s="1098"/>
      <c r="AK268" s="1099"/>
      <c r="AL268" s="1097"/>
      <c r="AM268" s="1098"/>
      <c r="AN268" s="1099"/>
      <c r="AO268" s="1097"/>
      <c r="AP268" s="1098"/>
      <c r="AQ268" s="1099"/>
      <c r="AR268" s="1097"/>
      <c r="AS268" s="1098"/>
      <c r="AT268" s="1099"/>
      <c r="AU268" s="1097"/>
      <c r="AV268" s="1098"/>
      <c r="AW268" s="1099"/>
      <c r="AX268" s="858"/>
      <c r="AY268" s="859"/>
      <c r="AZ268" s="861"/>
      <c r="BA268" s="119"/>
    </row>
    <row r="269" spans="1:68" s="11" customFormat="1" ht="37.5" customHeight="1" x14ac:dyDescent="0.25">
      <c r="A269" s="150"/>
      <c r="B269" s="1091" t="s">
        <v>334</v>
      </c>
      <c r="C269" s="1091"/>
      <c r="D269" s="1091"/>
      <c r="E269" s="1091"/>
      <c r="F269" s="1091"/>
      <c r="G269" s="1091"/>
      <c r="H269" s="1091"/>
      <c r="I269" s="1091"/>
      <c r="J269" s="1091"/>
      <c r="K269" s="1091"/>
      <c r="L269" s="1091"/>
      <c r="M269" s="1091"/>
      <c r="N269" s="1092"/>
      <c r="O269" s="917" t="s">
        <v>120</v>
      </c>
      <c r="P269" s="918"/>
      <c r="Q269" s="1007"/>
      <c r="R269" s="1007"/>
      <c r="S269" s="1007"/>
      <c r="T269" s="1007"/>
      <c r="U269" s="1007"/>
      <c r="V269" s="1007"/>
      <c r="W269" s="1007"/>
      <c r="X269" s="1007"/>
      <c r="Y269" s="1007"/>
      <c r="Z269" s="1007"/>
      <c r="AA269" s="1007"/>
      <c r="AB269" s="1007"/>
      <c r="AC269" s="1007"/>
      <c r="AD269" s="1007"/>
      <c r="AE269" s="1007"/>
      <c r="AF269" s="1007"/>
      <c r="AG269" s="1007"/>
      <c r="AH269" s="1007"/>
      <c r="AI269" s="1096"/>
      <c r="AJ269" s="915"/>
      <c r="AK269" s="916"/>
      <c r="AL269" s="1096"/>
      <c r="AM269" s="915"/>
      <c r="AN269" s="916"/>
      <c r="AO269" s="1096"/>
      <c r="AP269" s="915"/>
      <c r="AQ269" s="916"/>
      <c r="AR269" s="1096"/>
      <c r="AS269" s="915"/>
      <c r="AT269" s="916"/>
      <c r="AU269" s="1096"/>
      <c r="AV269" s="915"/>
      <c r="AW269" s="916"/>
      <c r="AX269" s="1096"/>
      <c r="AY269" s="915"/>
      <c r="AZ269" s="1043"/>
      <c r="BA269" s="119"/>
    </row>
    <row r="270" spans="1:68" s="11" customFormat="1" ht="27" customHeight="1" x14ac:dyDescent="0.25">
      <c r="A270" s="150"/>
      <c r="B270" s="1100" t="s">
        <v>335</v>
      </c>
      <c r="C270" s="1101"/>
      <c r="D270" s="1101"/>
      <c r="E270" s="1101"/>
      <c r="F270" s="1101"/>
      <c r="G270" s="1101"/>
      <c r="H270" s="1101"/>
      <c r="I270" s="1101"/>
      <c r="J270" s="1101"/>
      <c r="K270" s="1101"/>
      <c r="L270" s="1101"/>
      <c r="M270" s="1101"/>
      <c r="N270" s="1124"/>
      <c r="O270" s="917" t="s">
        <v>121</v>
      </c>
      <c r="P270" s="918"/>
      <c r="Q270" s="1007"/>
      <c r="R270" s="1007"/>
      <c r="S270" s="1007"/>
      <c r="T270" s="1007"/>
      <c r="U270" s="1007"/>
      <c r="V270" s="1007"/>
      <c r="W270" s="1007"/>
      <c r="X270" s="1007"/>
      <c r="Y270" s="1007"/>
      <c r="Z270" s="1007"/>
      <c r="AA270" s="1007"/>
      <c r="AB270" s="1007"/>
      <c r="AC270" s="1007"/>
      <c r="AD270" s="1007"/>
      <c r="AE270" s="1007"/>
      <c r="AF270" s="1007"/>
      <c r="AG270" s="1007"/>
      <c r="AH270" s="1007"/>
      <c r="AI270" s="1096"/>
      <c r="AJ270" s="915"/>
      <c r="AK270" s="916"/>
      <c r="AL270" s="1096"/>
      <c r="AM270" s="915"/>
      <c r="AN270" s="916"/>
      <c r="AO270" s="1096"/>
      <c r="AP270" s="915"/>
      <c r="AQ270" s="916"/>
      <c r="AR270" s="1096"/>
      <c r="AS270" s="915"/>
      <c r="AT270" s="916"/>
      <c r="AU270" s="1096"/>
      <c r="AV270" s="915"/>
      <c r="AW270" s="916"/>
      <c r="AX270" s="1096"/>
      <c r="AY270" s="915"/>
      <c r="AZ270" s="1043"/>
      <c r="BA270" s="119"/>
    </row>
    <row r="271" spans="1:68" s="11" customFormat="1" ht="18" customHeight="1" thickBot="1" x14ac:dyDescent="0.3">
      <c r="A271" s="150"/>
      <c r="B271" s="1091" t="s">
        <v>336</v>
      </c>
      <c r="C271" s="1091"/>
      <c r="D271" s="1091"/>
      <c r="E271" s="1091"/>
      <c r="F271" s="1091"/>
      <c r="G271" s="1091"/>
      <c r="H271" s="1091"/>
      <c r="I271" s="1091"/>
      <c r="J271" s="1091"/>
      <c r="K271" s="1091"/>
      <c r="L271" s="1091"/>
      <c r="M271" s="1091"/>
      <c r="N271" s="1092"/>
      <c r="O271" s="1055" t="s">
        <v>125</v>
      </c>
      <c r="P271" s="1056"/>
      <c r="Q271" s="1113"/>
      <c r="R271" s="1113"/>
      <c r="S271" s="1113"/>
      <c r="T271" s="1113"/>
      <c r="U271" s="1113"/>
      <c r="V271" s="1113"/>
      <c r="W271" s="1113"/>
      <c r="X271" s="1113"/>
      <c r="Y271" s="1113"/>
      <c r="Z271" s="1113"/>
      <c r="AA271" s="1113"/>
      <c r="AB271" s="1113"/>
      <c r="AC271" s="1113"/>
      <c r="AD271" s="1113"/>
      <c r="AE271" s="1113"/>
      <c r="AF271" s="1113"/>
      <c r="AG271" s="1113"/>
      <c r="AH271" s="1113"/>
      <c r="AI271" s="1114"/>
      <c r="AJ271" s="1115"/>
      <c r="AK271" s="1116"/>
      <c r="AL271" s="1114"/>
      <c r="AM271" s="1115"/>
      <c r="AN271" s="1116"/>
      <c r="AO271" s="1114"/>
      <c r="AP271" s="1115"/>
      <c r="AQ271" s="1116"/>
      <c r="AR271" s="1114"/>
      <c r="AS271" s="1115"/>
      <c r="AT271" s="1116"/>
      <c r="AU271" s="1114"/>
      <c r="AV271" s="1115"/>
      <c r="AW271" s="1116"/>
      <c r="AX271" s="1114"/>
      <c r="AY271" s="1115"/>
      <c r="AZ271" s="1118"/>
      <c r="BA271" s="119"/>
    </row>
    <row r="272" spans="1:68" s="11" customFormat="1" ht="15" customHeight="1" x14ac:dyDescent="0.25">
      <c r="A272" s="119"/>
      <c r="B272" s="150"/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119"/>
      <c r="U272" s="119"/>
      <c r="V272" s="119"/>
      <c r="W272" s="119"/>
      <c r="X272" s="119"/>
      <c r="Y272" s="119"/>
      <c r="Z272" s="119"/>
      <c r="AA272" s="119"/>
      <c r="AB272" s="119"/>
      <c r="AC272" s="119"/>
      <c r="AD272" s="119"/>
      <c r="AE272" s="119"/>
      <c r="AF272" s="119"/>
      <c r="AG272" s="119"/>
      <c r="AH272" s="119"/>
      <c r="AI272" s="119"/>
      <c r="AJ272" s="119"/>
      <c r="AK272" s="119"/>
      <c r="AL272" s="119"/>
      <c r="AM272" s="119"/>
      <c r="AN272" s="119"/>
      <c r="AO272" s="119"/>
      <c r="AP272" s="119"/>
      <c r="AQ272" s="119"/>
      <c r="AR272" s="119"/>
      <c r="AS272" s="119"/>
      <c r="AT272" s="119"/>
      <c r="AU272" s="119"/>
      <c r="AV272" s="119"/>
      <c r="AW272" s="119"/>
      <c r="AX272" s="119"/>
      <c r="AY272" s="119"/>
      <c r="AZ272" s="119"/>
      <c r="BA272" s="119"/>
    </row>
    <row r="273" spans="1:71" s="17" customFormat="1" ht="27" customHeight="1" x14ac:dyDescent="0.25">
      <c r="A273" s="313"/>
      <c r="B273" s="992" t="s">
        <v>614</v>
      </c>
      <c r="C273" s="1117"/>
      <c r="D273" s="1117"/>
      <c r="E273" s="1117"/>
      <c r="F273" s="1117"/>
      <c r="G273" s="1117"/>
      <c r="H273" s="1117"/>
      <c r="I273" s="1117"/>
      <c r="J273" s="1117"/>
      <c r="K273" s="1117"/>
      <c r="L273" s="1117"/>
      <c r="M273" s="1117"/>
      <c r="N273" s="1117"/>
      <c r="O273" s="1117"/>
      <c r="P273" s="1117"/>
      <c r="Q273" s="1117"/>
      <c r="R273" s="1117"/>
      <c r="S273" s="1117"/>
      <c r="T273" s="1117"/>
      <c r="U273" s="1117"/>
      <c r="V273" s="1117"/>
      <c r="W273" s="1117"/>
      <c r="X273" s="1117"/>
      <c r="Y273" s="1117"/>
      <c r="Z273" s="1117"/>
      <c r="AA273" s="1117"/>
      <c r="AB273" s="1117"/>
      <c r="AC273" s="1117"/>
      <c r="AD273" s="1117"/>
      <c r="AE273" s="1117"/>
      <c r="AF273" s="1117"/>
      <c r="AG273" s="1117"/>
      <c r="AH273" s="1117"/>
      <c r="AI273" s="1117"/>
      <c r="AJ273" s="1117"/>
      <c r="AK273" s="1117"/>
      <c r="AL273" s="1117"/>
      <c r="AM273" s="1117"/>
      <c r="AN273" s="1117"/>
      <c r="AO273" s="1117"/>
      <c r="AP273" s="1117"/>
      <c r="AQ273" s="1117"/>
      <c r="AR273" s="1117"/>
      <c r="AS273" s="1117"/>
      <c r="AT273" s="1117"/>
      <c r="AU273" s="1117"/>
      <c r="AV273" s="1117"/>
      <c r="AW273" s="1117"/>
      <c r="AX273" s="1117"/>
      <c r="AY273" s="1117"/>
      <c r="AZ273" s="1117"/>
      <c r="BA273" s="1117"/>
      <c r="BB273" s="25"/>
      <c r="BC273" s="25"/>
      <c r="BD273" s="25"/>
      <c r="BE273" s="25"/>
    </row>
    <row r="274" spans="1:71" s="17" customFormat="1" ht="33" customHeight="1" x14ac:dyDescent="0.25">
      <c r="A274" s="313"/>
      <c r="B274" s="992" t="s">
        <v>454</v>
      </c>
      <c r="C274" s="1117"/>
      <c r="D274" s="1117"/>
      <c r="E274" s="1117"/>
      <c r="F274" s="1117"/>
      <c r="G274" s="1117"/>
      <c r="H274" s="1117"/>
      <c r="I274" s="1117"/>
      <c r="J274" s="1117"/>
      <c r="K274" s="1117"/>
      <c r="L274" s="1117"/>
      <c r="M274" s="1117"/>
      <c r="N274" s="1117"/>
      <c r="O274" s="1117"/>
      <c r="P274" s="1117"/>
      <c r="Q274" s="1117"/>
      <c r="R274" s="1117"/>
      <c r="S274" s="1117"/>
      <c r="T274" s="1117"/>
      <c r="U274" s="1117"/>
      <c r="V274" s="1117"/>
      <c r="W274" s="1117"/>
      <c r="X274" s="1117"/>
      <c r="Y274" s="1117"/>
      <c r="Z274" s="1117"/>
      <c r="AA274" s="1117"/>
      <c r="AB274" s="1117"/>
      <c r="AC274" s="1117"/>
      <c r="AD274" s="1117"/>
      <c r="AE274" s="1117"/>
      <c r="AF274" s="1117"/>
      <c r="AG274" s="1117"/>
      <c r="AH274" s="1117"/>
      <c r="AI274" s="1117"/>
      <c r="AJ274" s="1117"/>
      <c r="AK274" s="1117"/>
      <c r="AL274" s="1117"/>
      <c r="AM274" s="1117"/>
      <c r="AN274" s="1117"/>
      <c r="AO274" s="1117"/>
      <c r="AP274" s="1117"/>
      <c r="AQ274" s="1117"/>
      <c r="AR274" s="1117"/>
      <c r="AS274" s="1117"/>
      <c r="AT274" s="1117"/>
      <c r="AU274" s="1117"/>
      <c r="AV274" s="1117"/>
      <c r="AW274" s="1117"/>
      <c r="AX274" s="1117"/>
      <c r="AY274" s="1117"/>
      <c r="AZ274" s="1117"/>
      <c r="BA274" s="1117"/>
      <c r="BB274" s="25"/>
      <c r="BC274" s="25"/>
      <c r="BD274" s="25"/>
      <c r="BE274" s="25"/>
    </row>
    <row r="275" spans="1:71" s="11" customFormat="1" ht="8.1" customHeight="1" x14ac:dyDescent="0.25">
      <c r="A275" s="119"/>
      <c r="B275" s="326"/>
      <c r="C275" s="326"/>
      <c r="D275" s="326"/>
      <c r="E275" s="326"/>
      <c r="F275" s="326"/>
      <c r="G275" s="326"/>
      <c r="H275" s="326"/>
      <c r="I275" s="326"/>
      <c r="J275" s="326"/>
      <c r="K275" s="326"/>
      <c r="L275" s="326"/>
      <c r="M275" s="326"/>
      <c r="N275" s="326"/>
      <c r="O275" s="326"/>
      <c r="P275" s="326"/>
      <c r="Q275" s="326"/>
      <c r="R275" s="326"/>
      <c r="S275" s="326"/>
      <c r="T275" s="326"/>
      <c r="U275" s="326"/>
      <c r="V275" s="326"/>
      <c r="W275" s="326"/>
      <c r="X275" s="326"/>
      <c r="Y275" s="326"/>
      <c r="Z275" s="326"/>
      <c r="AA275" s="326"/>
      <c r="AB275" s="326"/>
      <c r="AC275" s="326"/>
      <c r="AD275" s="326"/>
      <c r="AE275" s="326"/>
      <c r="AF275" s="326"/>
      <c r="AG275" s="326"/>
      <c r="AH275" s="326"/>
      <c r="AI275" s="326"/>
      <c r="AJ275" s="326"/>
      <c r="AK275" s="326"/>
      <c r="AL275" s="326"/>
      <c r="AM275" s="326"/>
      <c r="AN275" s="326"/>
      <c r="AO275" s="326"/>
      <c r="AP275" s="326"/>
      <c r="AQ275" s="326"/>
      <c r="AR275" s="326"/>
      <c r="AS275" s="326"/>
      <c r="AT275" s="326"/>
      <c r="AU275" s="326"/>
      <c r="AV275" s="326"/>
      <c r="AW275" s="326"/>
      <c r="AX275" s="326"/>
      <c r="AY275" s="326"/>
      <c r="AZ275" s="326"/>
      <c r="BA275" s="119"/>
    </row>
    <row r="276" spans="1:71" s="11" customFormat="1" ht="16.5" customHeight="1" x14ac:dyDescent="0.25">
      <c r="A276" s="150"/>
      <c r="B276" s="1108" t="s">
        <v>2</v>
      </c>
      <c r="C276" s="1108"/>
      <c r="D276" s="1108"/>
      <c r="E276" s="1108"/>
      <c r="F276" s="1108"/>
      <c r="G276" s="1108"/>
      <c r="H276" s="1108"/>
      <c r="I276" s="1108"/>
      <c r="J276" s="1108"/>
      <c r="K276" s="1108"/>
      <c r="L276" s="1108"/>
      <c r="M276" s="1108"/>
      <c r="N276" s="1119"/>
      <c r="O276" s="895" t="s">
        <v>508</v>
      </c>
      <c r="P276" s="871"/>
      <c r="Q276" s="895" t="s">
        <v>769</v>
      </c>
      <c r="R276" s="871"/>
      <c r="S276" s="895" t="s">
        <v>50</v>
      </c>
      <c r="T276" s="870"/>
      <c r="U276" s="870"/>
      <c r="V276" s="870"/>
      <c r="W276" s="870"/>
      <c r="X276" s="871"/>
      <c r="Y276" s="895" t="s">
        <v>216</v>
      </c>
      <c r="Z276" s="870"/>
      <c r="AA276" s="870"/>
      <c r="AB276" s="870"/>
      <c r="AC276" s="870"/>
      <c r="AD276" s="871"/>
      <c r="AE276" s="870" t="s">
        <v>42</v>
      </c>
      <c r="AF276" s="870"/>
      <c r="AG276" s="870"/>
      <c r="AH276" s="871"/>
      <c r="AI276" s="892" t="s">
        <v>43</v>
      </c>
      <c r="AJ276" s="892"/>
      <c r="AK276" s="892"/>
      <c r="AL276" s="892"/>
      <c r="AM276" s="892"/>
      <c r="AN276" s="892"/>
      <c r="AO276" s="1107" t="s">
        <v>99</v>
      </c>
      <c r="AP276" s="1108"/>
      <c r="AQ276" s="1108"/>
      <c r="AR276" s="1108"/>
      <c r="AS276" s="1108"/>
      <c r="AT276" s="1108"/>
      <c r="AU276" s="1108"/>
      <c r="AV276" s="1108"/>
      <c r="AW276" s="1108"/>
      <c r="AX276" s="1108"/>
      <c r="AY276" s="1108"/>
      <c r="AZ276" s="1108"/>
      <c r="BA276" s="150"/>
    </row>
    <row r="277" spans="1:71" s="11" customFormat="1" ht="22.5" customHeight="1" x14ac:dyDescent="0.25">
      <c r="A277" s="150"/>
      <c r="B277" s="1120"/>
      <c r="C277" s="1120"/>
      <c r="D277" s="1120"/>
      <c r="E277" s="1120"/>
      <c r="F277" s="1120"/>
      <c r="G277" s="1120"/>
      <c r="H277" s="1120"/>
      <c r="I277" s="1120"/>
      <c r="J277" s="1120"/>
      <c r="K277" s="1120"/>
      <c r="L277" s="1120"/>
      <c r="M277" s="1120"/>
      <c r="N277" s="1121"/>
      <c r="O277" s="896"/>
      <c r="P277" s="873"/>
      <c r="Q277" s="896"/>
      <c r="R277" s="873"/>
      <c r="S277" s="897"/>
      <c r="T277" s="874"/>
      <c r="U277" s="874"/>
      <c r="V277" s="874"/>
      <c r="W277" s="874"/>
      <c r="X277" s="875"/>
      <c r="Y277" s="897"/>
      <c r="Z277" s="874"/>
      <c r="AA277" s="874"/>
      <c r="AB277" s="874"/>
      <c r="AC277" s="874"/>
      <c r="AD277" s="875"/>
      <c r="AE277" s="872"/>
      <c r="AF277" s="872"/>
      <c r="AG277" s="872"/>
      <c r="AH277" s="873"/>
      <c r="AI277" s="892"/>
      <c r="AJ277" s="892"/>
      <c r="AK277" s="892"/>
      <c r="AL277" s="892"/>
      <c r="AM277" s="892"/>
      <c r="AN277" s="892"/>
      <c r="AO277" s="1109"/>
      <c r="AP277" s="1110"/>
      <c r="AQ277" s="1110"/>
      <c r="AR277" s="1110"/>
      <c r="AS277" s="1110"/>
      <c r="AT277" s="1110"/>
      <c r="AU277" s="1110"/>
      <c r="AV277" s="1110"/>
      <c r="AW277" s="1110"/>
      <c r="AX277" s="1110"/>
      <c r="AY277" s="1110"/>
      <c r="AZ277" s="1110"/>
      <c r="BA277" s="150"/>
    </row>
    <row r="278" spans="1:71" s="11" customFormat="1" ht="132" customHeight="1" x14ac:dyDescent="0.25">
      <c r="A278" s="150"/>
      <c r="B278" s="1110"/>
      <c r="C278" s="1110"/>
      <c r="D278" s="1110"/>
      <c r="E278" s="1110"/>
      <c r="F278" s="1110"/>
      <c r="G278" s="1110"/>
      <c r="H278" s="1110"/>
      <c r="I278" s="1110"/>
      <c r="J278" s="1110"/>
      <c r="K278" s="1110"/>
      <c r="L278" s="1110"/>
      <c r="M278" s="1110"/>
      <c r="N278" s="1122"/>
      <c r="O278" s="897"/>
      <c r="P278" s="875"/>
      <c r="Q278" s="897"/>
      <c r="R278" s="875"/>
      <c r="S278" s="1104" t="s">
        <v>51</v>
      </c>
      <c r="T278" s="1105"/>
      <c r="U278" s="1106"/>
      <c r="V278" s="1104" t="s">
        <v>52</v>
      </c>
      <c r="W278" s="1105"/>
      <c r="X278" s="1106"/>
      <c r="Y278" s="1104" t="s">
        <v>51</v>
      </c>
      <c r="Z278" s="1105"/>
      <c r="AA278" s="1106"/>
      <c r="AB278" s="1104" t="s">
        <v>52</v>
      </c>
      <c r="AC278" s="1105"/>
      <c r="AD278" s="1106"/>
      <c r="AE278" s="874"/>
      <c r="AF278" s="874"/>
      <c r="AG278" s="874"/>
      <c r="AH278" s="875"/>
      <c r="AI278" s="1104" t="s">
        <v>51</v>
      </c>
      <c r="AJ278" s="1105"/>
      <c r="AK278" s="1106"/>
      <c r="AL278" s="1104" t="s">
        <v>52</v>
      </c>
      <c r="AM278" s="1105"/>
      <c r="AN278" s="1106"/>
      <c r="AO278" s="1104" t="s">
        <v>244</v>
      </c>
      <c r="AP278" s="1105"/>
      <c r="AQ278" s="1106"/>
      <c r="AR278" s="1104" t="s">
        <v>484</v>
      </c>
      <c r="AS278" s="1105"/>
      <c r="AT278" s="1106"/>
      <c r="AU278" s="1104" t="s">
        <v>243</v>
      </c>
      <c r="AV278" s="1105"/>
      <c r="AW278" s="1106"/>
      <c r="AX278" s="1104" t="s">
        <v>242</v>
      </c>
      <c r="AY278" s="1105"/>
      <c r="AZ278" s="1105"/>
      <c r="BA278" s="150"/>
      <c r="BM278" s="11" t="s">
        <v>20</v>
      </c>
      <c r="BS278" s="12"/>
    </row>
    <row r="279" spans="1:71" s="347" customFormat="1" ht="11.25" customHeight="1" thickBot="1" x14ac:dyDescent="0.25">
      <c r="A279" s="361"/>
      <c r="B279" s="1060">
        <v>1</v>
      </c>
      <c r="C279" s="1060"/>
      <c r="D279" s="1060"/>
      <c r="E279" s="1060"/>
      <c r="F279" s="1060"/>
      <c r="G279" s="1060"/>
      <c r="H279" s="1060"/>
      <c r="I279" s="1060"/>
      <c r="J279" s="1060"/>
      <c r="K279" s="1060"/>
      <c r="L279" s="1060"/>
      <c r="M279" s="1060"/>
      <c r="N279" s="1075"/>
      <c r="O279" s="1111">
        <v>2</v>
      </c>
      <c r="P279" s="1112"/>
      <c r="Q279" s="1005">
        <v>3</v>
      </c>
      <c r="R279" s="1005"/>
      <c r="S279" s="1005">
        <v>4</v>
      </c>
      <c r="T279" s="1005"/>
      <c r="U279" s="1005"/>
      <c r="V279" s="1005">
        <v>5</v>
      </c>
      <c r="W279" s="1005"/>
      <c r="X279" s="1005"/>
      <c r="Y279" s="1005">
        <v>6</v>
      </c>
      <c r="Z279" s="1005"/>
      <c r="AA279" s="1005"/>
      <c r="AB279" s="1005">
        <v>7</v>
      </c>
      <c r="AC279" s="1005"/>
      <c r="AD279" s="1005"/>
      <c r="AE279" s="1005">
        <v>8</v>
      </c>
      <c r="AF279" s="1005"/>
      <c r="AG279" s="1005"/>
      <c r="AH279" s="1005"/>
      <c r="AI279" s="1112">
        <v>9</v>
      </c>
      <c r="AJ279" s="1112"/>
      <c r="AK279" s="1065"/>
      <c r="AL279" s="1111">
        <v>10</v>
      </c>
      <c r="AM279" s="1112"/>
      <c r="AN279" s="1065"/>
      <c r="AO279" s="1111">
        <v>11</v>
      </c>
      <c r="AP279" s="1112"/>
      <c r="AQ279" s="1065"/>
      <c r="AR279" s="1111">
        <v>12</v>
      </c>
      <c r="AS279" s="1112"/>
      <c r="AT279" s="1065"/>
      <c r="AU279" s="1111">
        <v>13</v>
      </c>
      <c r="AV279" s="1112"/>
      <c r="AW279" s="1065"/>
      <c r="AX279" s="775">
        <v>14</v>
      </c>
      <c r="AY279" s="776"/>
      <c r="AZ279" s="776"/>
      <c r="BA279" s="361"/>
    </row>
    <row r="280" spans="1:71" s="11" customFormat="1" ht="90" customHeight="1" x14ac:dyDescent="0.25">
      <c r="A280" s="150"/>
      <c r="B280" s="1030" t="s">
        <v>56</v>
      </c>
      <c r="C280" s="1030"/>
      <c r="D280" s="1030"/>
      <c r="E280" s="1030"/>
      <c r="F280" s="1030"/>
      <c r="G280" s="1030"/>
      <c r="H280" s="1030"/>
      <c r="I280" s="1030"/>
      <c r="J280" s="1030"/>
      <c r="K280" s="1030"/>
      <c r="L280" s="1030"/>
      <c r="M280" s="1030"/>
      <c r="N280" s="1031"/>
      <c r="O280" s="954" t="s">
        <v>119</v>
      </c>
      <c r="P280" s="955"/>
      <c r="Q280" s="1045"/>
      <c r="R280" s="1045"/>
      <c r="S280" s="1045"/>
      <c r="T280" s="1045"/>
      <c r="U280" s="1045"/>
      <c r="V280" s="1045"/>
      <c r="W280" s="1045"/>
      <c r="X280" s="1045"/>
      <c r="Y280" s="1045"/>
      <c r="Z280" s="1045"/>
      <c r="AA280" s="1045"/>
      <c r="AB280" s="1045"/>
      <c r="AC280" s="1045"/>
      <c r="AD280" s="1045"/>
      <c r="AE280" s="1045"/>
      <c r="AF280" s="1045"/>
      <c r="AG280" s="1045"/>
      <c r="AH280" s="1045"/>
      <c r="AI280" s="1097"/>
      <c r="AJ280" s="1098"/>
      <c r="AK280" s="1099"/>
      <c r="AL280" s="1097"/>
      <c r="AM280" s="1098"/>
      <c r="AN280" s="1099"/>
      <c r="AO280" s="1097"/>
      <c r="AP280" s="1098"/>
      <c r="AQ280" s="1099"/>
      <c r="AR280" s="1097"/>
      <c r="AS280" s="1098"/>
      <c r="AT280" s="1099"/>
      <c r="AU280" s="1097"/>
      <c r="AV280" s="1098"/>
      <c r="AW280" s="1099"/>
      <c r="AX280" s="858"/>
      <c r="AY280" s="859"/>
      <c r="AZ280" s="861"/>
      <c r="BA280" s="119"/>
    </row>
    <row r="281" spans="1:71" s="11" customFormat="1" ht="37.5" customHeight="1" x14ac:dyDescent="0.25">
      <c r="A281" s="150"/>
      <c r="B281" s="1091" t="s">
        <v>334</v>
      </c>
      <c r="C281" s="1091"/>
      <c r="D281" s="1091"/>
      <c r="E281" s="1091"/>
      <c r="F281" s="1091"/>
      <c r="G281" s="1091"/>
      <c r="H281" s="1091"/>
      <c r="I281" s="1091"/>
      <c r="J281" s="1091"/>
      <c r="K281" s="1091"/>
      <c r="L281" s="1091"/>
      <c r="M281" s="1091"/>
      <c r="N281" s="1092"/>
      <c r="O281" s="917" t="s">
        <v>120</v>
      </c>
      <c r="P281" s="918"/>
      <c r="Q281" s="1007"/>
      <c r="R281" s="1007"/>
      <c r="S281" s="1007"/>
      <c r="T281" s="1007"/>
      <c r="U281" s="1007"/>
      <c r="V281" s="1007"/>
      <c r="W281" s="1007"/>
      <c r="X281" s="1007"/>
      <c r="Y281" s="1007"/>
      <c r="Z281" s="1007"/>
      <c r="AA281" s="1007"/>
      <c r="AB281" s="1007"/>
      <c r="AC281" s="1007"/>
      <c r="AD281" s="1007"/>
      <c r="AE281" s="1007"/>
      <c r="AF281" s="1007"/>
      <c r="AG281" s="1007"/>
      <c r="AH281" s="1007"/>
      <c r="AI281" s="1096"/>
      <c r="AJ281" s="915"/>
      <c r="AK281" s="916"/>
      <c r="AL281" s="1096"/>
      <c r="AM281" s="915"/>
      <c r="AN281" s="916"/>
      <c r="AO281" s="1096"/>
      <c r="AP281" s="915"/>
      <c r="AQ281" s="916"/>
      <c r="AR281" s="1096"/>
      <c r="AS281" s="915"/>
      <c r="AT281" s="916"/>
      <c r="AU281" s="1096"/>
      <c r="AV281" s="915"/>
      <c r="AW281" s="916"/>
      <c r="AX281" s="1096"/>
      <c r="AY281" s="915"/>
      <c r="AZ281" s="1043"/>
      <c r="BA281" s="119"/>
    </row>
    <row r="282" spans="1:71" s="11" customFormat="1" ht="26.25" customHeight="1" x14ac:dyDescent="0.25">
      <c r="A282" s="150"/>
      <c r="B282" s="1100" t="s">
        <v>335</v>
      </c>
      <c r="C282" s="1101"/>
      <c r="D282" s="1101"/>
      <c r="E282" s="1101"/>
      <c r="F282" s="1101"/>
      <c r="G282" s="1101"/>
      <c r="H282" s="1101"/>
      <c r="I282" s="1101"/>
      <c r="J282" s="1101"/>
      <c r="K282" s="1101"/>
      <c r="L282" s="1101"/>
      <c r="M282" s="1101"/>
      <c r="N282" s="1124"/>
      <c r="O282" s="917" t="s">
        <v>121</v>
      </c>
      <c r="P282" s="918"/>
      <c r="Q282" s="1007"/>
      <c r="R282" s="1007"/>
      <c r="S282" s="1007"/>
      <c r="T282" s="1007"/>
      <c r="U282" s="1007"/>
      <c r="V282" s="1007"/>
      <c r="W282" s="1007"/>
      <c r="X282" s="1007"/>
      <c r="Y282" s="1007"/>
      <c r="Z282" s="1007"/>
      <c r="AA282" s="1007"/>
      <c r="AB282" s="1007"/>
      <c r="AC282" s="1007"/>
      <c r="AD282" s="1007"/>
      <c r="AE282" s="1007"/>
      <c r="AF282" s="1007"/>
      <c r="AG282" s="1007"/>
      <c r="AH282" s="1007"/>
      <c r="AI282" s="1096"/>
      <c r="AJ282" s="915"/>
      <c r="AK282" s="916"/>
      <c r="AL282" s="1096"/>
      <c r="AM282" s="915"/>
      <c r="AN282" s="916"/>
      <c r="AO282" s="1096"/>
      <c r="AP282" s="915"/>
      <c r="AQ282" s="916"/>
      <c r="AR282" s="1096"/>
      <c r="AS282" s="915"/>
      <c r="AT282" s="916"/>
      <c r="AU282" s="1096"/>
      <c r="AV282" s="915"/>
      <c r="AW282" s="916"/>
      <c r="AX282" s="1096"/>
      <c r="AY282" s="915"/>
      <c r="AZ282" s="1043"/>
      <c r="BA282" s="119"/>
    </row>
    <row r="283" spans="1:71" s="11" customFormat="1" ht="18" customHeight="1" thickBot="1" x14ac:dyDescent="0.3">
      <c r="A283" s="150"/>
      <c r="B283" s="1091" t="s">
        <v>336</v>
      </c>
      <c r="C283" s="1091"/>
      <c r="D283" s="1091"/>
      <c r="E283" s="1091"/>
      <c r="F283" s="1091"/>
      <c r="G283" s="1091"/>
      <c r="H283" s="1091"/>
      <c r="I283" s="1091"/>
      <c r="J283" s="1091"/>
      <c r="K283" s="1091"/>
      <c r="L283" s="1091"/>
      <c r="M283" s="1091"/>
      <c r="N283" s="1092"/>
      <c r="O283" s="1055" t="s">
        <v>125</v>
      </c>
      <c r="P283" s="1056"/>
      <c r="Q283" s="1113"/>
      <c r="R283" s="1113"/>
      <c r="S283" s="1113"/>
      <c r="T283" s="1113"/>
      <c r="U283" s="1113"/>
      <c r="V283" s="1113"/>
      <c r="W283" s="1113"/>
      <c r="X283" s="1113"/>
      <c r="Y283" s="1113"/>
      <c r="Z283" s="1113"/>
      <c r="AA283" s="1113"/>
      <c r="AB283" s="1113"/>
      <c r="AC283" s="1113"/>
      <c r="AD283" s="1113"/>
      <c r="AE283" s="1113"/>
      <c r="AF283" s="1113"/>
      <c r="AG283" s="1113"/>
      <c r="AH283" s="1113"/>
      <c r="AI283" s="1114"/>
      <c r="AJ283" s="1115"/>
      <c r="AK283" s="1116"/>
      <c r="AL283" s="1114"/>
      <c r="AM283" s="1115"/>
      <c r="AN283" s="1116"/>
      <c r="AO283" s="1114"/>
      <c r="AP283" s="1115"/>
      <c r="AQ283" s="1116"/>
      <c r="AR283" s="1114"/>
      <c r="AS283" s="1115"/>
      <c r="AT283" s="1116"/>
      <c r="AU283" s="1114"/>
      <c r="AV283" s="1115"/>
      <c r="AW283" s="1116"/>
      <c r="AX283" s="1114"/>
      <c r="AY283" s="1115"/>
      <c r="AZ283" s="1118"/>
      <c r="BA283" s="119"/>
    </row>
    <row r="284" spans="1:71" s="11" customFormat="1" ht="15" customHeight="1" x14ac:dyDescent="0.25">
      <c r="A284" s="119"/>
      <c r="B284" s="150"/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119"/>
      <c r="U284" s="119"/>
      <c r="V284" s="119"/>
      <c r="W284" s="119"/>
      <c r="X284" s="119"/>
      <c r="Y284" s="119"/>
      <c r="Z284" s="119"/>
      <c r="AA284" s="119"/>
      <c r="AB284" s="119"/>
      <c r="AC284" s="119"/>
      <c r="AD284" s="119"/>
      <c r="AE284" s="119"/>
      <c r="AF284" s="119"/>
      <c r="AG284" s="119"/>
      <c r="AH284" s="119"/>
      <c r="AI284" s="119"/>
      <c r="AJ284" s="119"/>
      <c r="AK284" s="119"/>
      <c r="AL284" s="119"/>
      <c r="AM284" s="119"/>
      <c r="AN284" s="119"/>
      <c r="AO284" s="119"/>
      <c r="AP284" s="119"/>
      <c r="AQ284" s="119"/>
      <c r="AR284" s="119"/>
      <c r="AS284" s="119"/>
      <c r="AT284" s="119"/>
      <c r="AU284" s="119"/>
      <c r="AV284" s="119"/>
      <c r="AW284" s="119"/>
      <c r="AX284" s="119"/>
      <c r="AY284" s="119"/>
      <c r="AZ284" s="119"/>
      <c r="BA284" s="119"/>
    </row>
    <row r="285" spans="1:71" s="17" customFormat="1" ht="35.25" customHeight="1" x14ac:dyDescent="0.25">
      <c r="A285" s="313"/>
      <c r="B285" s="992" t="s">
        <v>452</v>
      </c>
      <c r="C285" s="1117"/>
      <c r="D285" s="1117"/>
      <c r="E285" s="1117"/>
      <c r="F285" s="1117"/>
      <c r="G285" s="1117"/>
      <c r="H285" s="1117"/>
      <c r="I285" s="1117"/>
      <c r="J285" s="1117"/>
      <c r="K285" s="1117"/>
      <c r="L285" s="1117"/>
      <c r="M285" s="1117"/>
      <c r="N285" s="1117"/>
      <c r="O285" s="1117"/>
      <c r="P285" s="1117"/>
      <c r="Q285" s="1117"/>
      <c r="R285" s="1117"/>
      <c r="S285" s="1117"/>
      <c r="T285" s="1117"/>
      <c r="U285" s="1117"/>
      <c r="V285" s="1117"/>
      <c r="W285" s="1117"/>
      <c r="X285" s="1117"/>
      <c r="Y285" s="1117"/>
      <c r="Z285" s="1117"/>
      <c r="AA285" s="1117"/>
      <c r="AB285" s="1117"/>
      <c r="AC285" s="1117"/>
      <c r="AD285" s="1117"/>
      <c r="AE285" s="1117"/>
      <c r="AF285" s="1117"/>
      <c r="AG285" s="1117"/>
      <c r="AH285" s="1117"/>
      <c r="AI285" s="1117"/>
      <c r="AJ285" s="1117"/>
      <c r="AK285" s="1117"/>
      <c r="AL285" s="1117"/>
      <c r="AM285" s="1117"/>
      <c r="AN285" s="1117"/>
      <c r="AO285" s="1117"/>
      <c r="AP285" s="1117"/>
      <c r="AQ285" s="1117"/>
      <c r="AR285" s="1117"/>
      <c r="AS285" s="1117"/>
      <c r="AT285" s="1117"/>
      <c r="AU285" s="1117"/>
      <c r="AV285" s="1117"/>
      <c r="AW285" s="1117"/>
      <c r="AX285" s="1117"/>
      <c r="AY285" s="1117"/>
      <c r="AZ285" s="1117"/>
      <c r="BA285" s="1117"/>
      <c r="BB285" s="25"/>
      <c r="BC285" s="25"/>
      <c r="BD285" s="25"/>
      <c r="BE285" s="25"/>
    </row>
    <row r="286" spans="1:71" s="11" customFormat="1" ht="8.1" customHeight="1" x14ac:dyDescent="0.25">
      <c r="A286" s="119"/>
      <c r="B286" s="326"/>
      <c r="C286" s="326"/>
      <c r="D286" s="326"/>
      <c r="E286" s="326"/>
      <c r="F286" s="326"/>
      <c r="G286" s="326"/>
      <c r="H286" s="326"/>
      <c r="I286" s="326"/>
      <c r="J286" s="326"/>
      <c r="K286" s="326"/>
      <c r="L286" s="326"/>
      <c r="M286" s="326"/>
      <c r="N286" s="326"/>
      <c r="O286" s="326"/>
      <c r="P286" s="326"/>
      <c r="Q286" s="326"/>
      <c r="R286" s="326"/>
      <c r="S286" s="326"/>
      <c r="T286" s="326"/>
      <c r="U286" s="326"/>
      <c r="V286" s="326"/>
      <c r="W286" s="326"/>
      <c r="X286" s="326"/>
      <c r="Y286" s="326"/>
      <c r="Z286" s="326"/>
      <c r="AA286" s="326"/>
      <c r="AB286" s="326"/>
      <c r="AC286" s="326"/>
      <c r="AD286" s="326"/>
      <c r="AE286" s="326"/>
      <c r="AF286" s="326"/>
      <c r="AG286" s="326"/>
      <c r="AH286" s="326"/>
      <c r="AI286" s="326"/>
      <c r="AJ286" s="326"/>
      <c r="AK286" s="326"/>
      <c r="AL286" s="326"/>
      <c r="AM286" s="326"/>
      <c r="AN286" s="326"/>
      <c r="AO286" s="326"/>
      <c r="AP286" s="326"/>
      <c r="AQ286" s="326"/>
      <c r="AR286" s="326"/>
      <c r="AS286" s="326"/>
      <c r="AT286" s="326"/>
      <c r="AU286" s="326"/>
      <c r="AV286" s="326"/>
      <c r="AW286" s="326"/>
      <c r="AX286" s="326"/>
      <c r="AY286" s="326"/>
      <c r="AZ286" s="326"/>
      <c r="BA286" s="119"/>
    </row>
    <row r="287" spans="1:71" s="11" customFormat="1" ht="21" customHeight="1" x14ac:dyDescent="0.25">
      <c r="A287" s="150"/>
      <c r="B287" s="1108" t="s">
        <v>2</v>
      </c>
      <c r="C287" s="1108"/>
      <c r="D287" s="1108"/>
      <c r="E287" s="1108"/>
      <c r="F287" s="1108"/>
      <c r="G287" s="1108"/>
      <c r="H287" s="1108"/>
      <c r="I287" s="1108"/>
      <c r="J287" s="1108"/>
      <c r="K287" s="1108"/>
      <c r="L287" s="1108"/>
      <c r="M287" s="1108"/>
      <c r="N287" s="1119"/>
      <c r="O287" s="895" t="s">
        <v>508</v>
      </c>
      <c r="P287" s="871"/>
      <c r="Q287" s="895" t="s">
        <v>769</v>
      </c>
      <c r="R287" s="871"/>
      <c r="S287" s="895" t="s">
        <v>50</v>
      </c>
      <c r="T287" s="870"/>
      <c r="U287" s="870"/>
      <c r="V287" s="870"/>
      <c r="W287" s="870"/>
      <c r="X287" s="871"/>
      <c r="Y287" s="895" t="s">
        <v>216</v>
      </c>
      <c r="Z287" s="870"/>
      <c r="AA287" s="870"/>
      <c r="AB287" s="870"/>
      <c r="AC287" s="870"/>
      <c r="AD287" s="871"/>
      <c r="AE287" s="870" t="s">
        <v>42</v>
      </c>
      <c r="AF287" s="870"/>
      <c r="AG287" s="870"/>
      <c r="AH287" s="871"/>
      <c r="AI287" s="892" t="s">
        <v>43</v>
      </c>
      <c r="AJ287" s="892"/>
      <c r="AK287" s="892"/>
      <c r="AL287" s="892"/>
      <c r="AM287" s="892"/>
      <c r="AN287" s="892"/>
      <c r="AO287" s="1107" t="s">
        <v>99</v>
      </c>
      <c r="AP287" s="1108"/>
      <c r="AQ287" s="1108"/>
      <c r="AR287" s="1108"/>
      <c r="AS287" s="1108"/>
      <c r="AT287" s="1108"/>
      <c r="AU287" s="1108"/>
      <c r="AV287" s="1108"/>
      <c r="AW287" s="1108"/>
      <c r="AX287" s="1108"/>
      <c r="AY287" s="1108"/>
      <c r="AZ287" s="1108"/>
      <c r="BA287" s="150"/>
    </row>
    <row r="288" spans="1:71" s="11" customFormat="1" ht="18.75" customHeight="1" x14ac:dyDescent="0.25">
      <c r="A288" s="150"/>
      <c r="B288" s="1120"/>
      <c r="C288" s="1120"/>
      <c r="D288" s="1120"/>
      <c r="E288" s="1120"/>
      <c r="F288" s="1120"/>
      <c r="G288" s="1120"/>
      <c r="H288" s="1120"/>
      <c r="I288" s="1120"/>
      <c r="J288" s="1120"/>
      <c r="K288" s="1120"/>
      <c r="L288" s="1120"/>
      <c r="M288" s="1120"/>
      <c r="N288" s="1121"/>
      <c r="O288" s="896"/>
      <c r="P288" s="873"/>
      <c r="Q288" s="896"/>
      <c r="R288" s="873"/>
      <c r="S288" s="897"/>
      <c r="T288" s="874"/>
      <c r="U288" s="874"/>
      <c r="V288" s="874"/>
      <c r="W288" s="874"/>
      <c r="X288" s="875"/>
      <c r="Y288" s="897"/>
      <c r="Z288" s="874"/>
      <c r="AA288" s="874"/>
      <c r="AB288" s="874"/>
      <c r="AC288" s="874"/>
      <c r="AD288" s="875"/>
      <c r="AE288" s="872"/>
      <c r="AF288" s="872"/>
      <c r="AG288" s="872"/>
      <c r="AH288" s="873"/>
      <c r="AI288" s="892"/>
      <c r="AJ288" s="892"/>
      <c r="AK288" s="892"/>
      <c r="AL288" s="892"/>
      <c r="AM288" s="892"/>
      <c r="AN288" s="892"/>
      <c r="AO288" s="1109"/>
      <c r="AP288" s="1110"/>
      <c r="AQ288" s="1110"/>
      <c r="AR288" s="1110"/>
      <c r="AS288" s="1110"/>
      <c r="AT288" s="1110"/>
      <c r="AU288" s="1110"/>
      <c r="AV288" s="1110"/>
      <c r="AW288" s="1110"/>
      <c r="AX288" s="1110"/>
      <c r="AY288" s="1110"/>
      <c r="AZ288" s="1110"/>
      <c r="BA288" s="150"/>
    </row>
    <row r="289" spans="1:71" s="11" customFormat="1" ht="128.25" customHeight="1" x14ac:dyDescent="0.25">
      <c r="A289" s="150"/>
      <c r="B289" s="1110"/>
      <c r="C289" s="1110"/>
      <c r="D289" s="1110"/>
      <c r="E289" s="1110"/>
      <c r="F289" s="1110"/>
      <c r="G289" s="1110"/>
      <c r="H289" s="1110"/>
      <c r="I289" s="1110"/>
      <c r="J289" s="1110"/>
      <c r="K289" s="1110"/>
      <c r="L289" s="1110"/>
      <c r="M289" s="1110"/>
      <c r="N289" s="1122"/>
      <c r="O289" s="897"/>
      <c r="P289" s="875"/>
      <c r="Q289" s="897"/>
      <c r="R289" s="875"/>
      <c r="S289" s="1104" t="s">
        <v>51</v>
      </c>
      <c r="T289" s="1105"/>
      <c r="U289" s="1106"/>
      <c r="V289" s="1104" t="s">
        <v>52</v>
      </c>
      <c r="W289" s="1105"/>
      <c r="X289" s="1106"/>
      <c r="Y289" s="1104" t="s">
        <v>51</v>
      </c>
      <c r="Z289" s="1105"/>
      <c r="AA289" s="1106"/>
      <c r="AB289" s="1104" t="s">
        <v>52</v>
      </c>
      <c r="AC289" s="1105"/>
      <c r="AD289" s="1106"/>
      <c r="AE289" s="874"/>
      <c r="AF289" s="874"/>
      <c r="AG289" s="874"/>
      <c r="AH289" s="875"/>
      <c r="AI289" s="1104" t="s">
        <v>51</v>
      </c>
      <c r="AJ289" s="1105"/>
      <c r="AK289" s="1106"/>
      <c r="AL289" s="1104" t="s">
        <v>52</v>
      </c>
      <c r="AM289" s="1105"/>
      <c r="AN289" s="1106"/>
      <c r="AO289" s="1104" t="s">
        <v>244</v>
      </c>
      <c r="AP289" s="1105"/>
      <c r="AQ289" s="1106"/>
      <c r="AR289" s="1104" t="s">
        <v>484</v>
      </c>
      <c r="AS289" s="1105"/>
      <c r="AT289" s="1106"/>
      <c r="AU289" s="1104" t="s">
        <v>243</v>
      </c>
      <c r="AV289" s="1105"/>
      <c r="AW289" s="1106"/>
      <c r="AX289" s="1104" t="s">
        <v>242</v>
      </c>
      <c r="AY289" s="1105"/>
      <c r="AZ289" s="1105"/>
      <c r="BA289" s="150"/>
      <c r="BM289" s="11" t="s">
        <v>20</v>
      </c>
      <c r="BS289" s="12"/>
    </row>
    <row r="290" spans="1:71" s="347" customFormat="1" ht="11.25" customHeight="1" thickBot="1" x14ac:dyDescent="0.25">
      <c r="A290" s="361"/>
      <c r="B290" s="1060">
        <v>1</v>
      </c>
      <c r="C290" s="1060"/>
      <c r="D290" s="1060"/>
      <c r="E290" s="1060"/>
      <c r="F290" s="1060"/>
      <c r="G290" s="1060"/>
      <c r="H290" s="1060"/>
      <c r="I290" s="1060"/>
      <c r="J290" s="1060"/>
      <c r="K290" s="1060"/>
      <c r="L290" s="1060"/>
      <c r="M290" s="1060"/>
      <c r="N290" s="1075"/>
      <c r="O290" s="1111">
        <v>2</v>
      </c>
      <c r="P290" s="1112"/>
      <c r="Q290" s="1005">
        <v>3</v>
      </c>
      <c r="R290" s="1005"/>
      <c r="S290" s="1005">
        <v>4</v>
      </c>
      <c r="T290" s="1005"/>
      <c r="U290" s="1005"/>
      <c r="V290" s="1005">
        <v>5</v>
      </c>
      <c r="W290" s="1005"/>
      <c r="X290" s="1005"/>
      <c r="Y290" s="1005">
        <v>6</v>
      </c>
      <c r="Z290" s="1005"/>
      <c r="AA290" s="1005"/>
      <c r="AB290" s="1005">
        <v>7</v>
      </c>
      <c r="AC290" s="1005"/>
      <c r="AD290" s="1005"/>
      <c r="AE290" s="1005">
        <v>8</v>
      </c>
      <c r="AF290" s="1005"/>
      <c r="AG290" s="1005"/>
      <c r="AH290" s="1005"/>
      <c r="AI290" s="1112">
        <v>9</v>
      </c>
      <c r="AJ290" s="1112"/>
      <c r="AK290" s="1065"/>
      <c r="AL290" s="1111">
        <v>10</v>
      </c>
      <c r="AM290" s="1112"/>
      <c r="AN290" s="1065"/>
      <c r="AO290" s="1111">
        <v>11</v>
      </c>
      <c r="AP290" s="1112"/>
      <c r="AQ290" s="1065"/>
      <c r="AR290" s="1111">
        <v>12</v>
      </c>
      <c r="AS290" s="1112"/>
      <c r="AT290" s="1065"/>
      <c r="AU290" s="1111">
        <v>13</v>
      </c>
      <c r="AV290" s="1112"/>
      <c r="AW290" s="1065"/>
      <c r="AX290" s="775">
        <v>14</v>
      </c>
      <c r="AY290" s="776"/>
      <c r="AZ290" s="776"/>
      <c r="BA290" s="361"/>
    </row>
    <row r="291" spans="1:71" s="11" customFormat="1" ht="75.75" customHeight="1" x14ac:dyDescent="0.25">
      <c r="A291" s="150"/>
      <c r="B291" s="1030" t="s">
        <v>56</v>
      </c>
      <c r="C291" s="1030"/>
      <c r="D291" s="1030"/>
      <c r="E291" s="1030"/>
      <c r="F291" s="1030"/>
      <c r="G291" s="1030"/>
      <c r="H291" s="1030"/>
      <c r="I291" s="1030"/>
      <c r="J291" s="1030"/>
      <c r="K291" s="1030"/>
      <c r="L291" s="1030"/>
      <c r="M291" s="1030"/>
      <c r="N291" s="1031"/>
      <c r="O291" s="954" t="s">
        <v>119</v>
      </c>
      <c r="P291" s="955"/>
      <c r="Q291" s="1045"/>
      <c r="R291" s="1045"/>
      <c r="S291" s="1045"/>
      <c r="T291" s="1045"/>
      <c r="U291" s="1045"/>
      <c r="V291" s="1045"/>
      <c r="W291" s="1045"/>
      <c r="X291" s="1045"/>
      <c r="Y291" s="1045"/>
      <c r="Z291" s="1045"/>
      <c r="AA291" s="1045"/>
      <c r="AB291" s="1045"/>
      <c r="AC291" s="1045"/>
      <c r="AD291" s="1045"/>
      <c r="AE291" s="1045"/>
      <c r="AF291" s="1045"/>
      <c r="AG291" s="1045"/>
      <c r="AH291" s="1045"/>
      <c r="AI291" s="1097"/>
      <c r="AJ291" s="1098"/>
      <c r="AK291" s="1099"/>
      <c r="AL291" s="1097"/>
      <c r="AM291" s="1098"/>
      <c r="AN291" s="1099"/>
      <c r="AO291" s="1097"/>
      <c r="AP291" s="1098"/>
      <c r="AQ291" s="1099"/>
      <c r="AR291" s="1097"/>
      <c r="AS291" s="1098"/>
      <c r="AT291" s="1099"/>
      <c r="AU291" s="1097"/>
      <c r="AV291" s="1098"/>
      <c r="AW291" s="1099"/>
      <c r="AX291" s="858"/>
      <c r="AY291" s="859"/>
      <c r="AZ291" s="861"/>
      <c r="BA291" s="119"/>
    </row>
    <row r="292" spans="1:71" s="11" customFormat="1" ht="37.5" customHeight="1" x14ac:dyDescent="0.25">
      <c r="A292" s="150"/>
      <c r="B292" s="1091" t="s">
        <v>334</v>
      </c>
      <c r="C292" s="1091"/>
      <c r="D292" s="1091"/>
      <c r="E292" s="1091"/>
      <c r="F292" s="1091"/>
      <c r="G292" s="1091"/>
      <c r="H292" s="1091"/>
      <c r="I292" s="1091"/>
      <c r="J292" s="1091"/>
      <c r="K292" s="1091"/>
      <c r="L292" s="1091"/>
      <c r="M292" s="1091"/>
      <c r="N292" s="1092"/>
      <c r="O292" s="917" t="s">
        <v>120</v>
      </c>
      <c r="P292" s="918"/>
      <c r="Q292" s="1007"/>
      <c r="R292" s="1007"/>
      <c r="S292" s="1007"/>
      <c r="T292" s="1007"/>
      <c r="U292" s="1007"/>
      <c r="V292" s="1007"/>
      <c r="W292" s="1007"/>
      <c r="X292" s="1007"/>
      <c r="Y292" s="1007"/>
      <c r="Z292" s="1007"/>
      <c r="AA292" s="1007"/>
      <c r="AB292" s="1007"/>
      <c r="AC292" s="1007"/>
      <c r="AD292" s="1007"/>
      <c r="AE292" s="1007"/>
      <c r="AF292" s="1007"/>
      <c r="AG292" s="1007"/>
      <c r="AH292" s="1007"/>
      <c r="AI292" s="1096"/>
      <c r="AJ292" s="915"/>
      <c r="AK292" s="916"/>
      <c r="AL292" s="1096"/>
      <c r="AM292" s="915"/>
      <c r="AN292" s="916"/>
      <c r="AO292" s="1096"/>
      <c r="AP292" s="915"/>
      <c r="AQ292" s="916"/>
      <c r="AR292" s="1096"/>
      <c r="AS292" s="915"/>
      <c r="AT292" s="916"/>
      <c r="AU292" s="1096"/>
      <c r="AV292" s="915"/>
      <c r="AW292" s="916"/>
      <c r="AX292" s="1096"/>
      <c r="AY292" s="915"/>
      <c r="AZ292" s="1043"/>
      <c r="BA292" s="119"/>
    </row>
    <row r="293" spans="1:71" s="11" customFormat="1" ht="24" customHeight="1" x14ac:dyDescent="0.25">
      <c r="A293" s="150"/>
      <c r="B293" s="1100" t="s">
        <v>335</v>
      </c>
      <c r="C293" s="1101"/>
      <c r="D293" s="1101"/>
      <c r="E293" s="1101"/>
      <c r="F293" s="1101"/>
      <c r="G293" s="1101"/>
      <c r="H293" s="1101"/>
      <c r="I293" s="1101"/>
      <c r="J293" s="1101"/>
      <c r="K293" s="1101"/>
      <c r="L293" s="1101"/>
      <c r="M293" s="1101"/>
      <c r="N293" s="1124"/>
      <c r="O293" s="917" t="s">
        <v>121</v>
      </c>
      <c r="P293" s="918"/>
      <c r="Q293" s="1007"/>
      <c r="R293" s="1007"/>
      <c r="S293" s="1007"/>
      <c r="T293" s="1007"/>
      <c r="U293" s="1007"/>
      <c r="V293" s="1007"/>
      <c r="W293" s="1007"/>
      <c r="X293" s="1007"/>
      <c r="Y293" s="1007"/>
      <c r="Z293" s="1007"/>
      <c r="AA293" s="1007"/>
      <c r="AB293" s="1007"/>
      <c r="AC293" s="1007"/>
      <c r="AD293" s="1007"/>
      <c r="AE293" s="1007"/>
      <c r="AF293" s="1007"/>
      <c r="AG293" s="1007"/>
      <c r="AH293" s="1007"/>
      <c r="AI293" s="1096"/>
      <c r="AJ293" s="915"/>
      <c r="AK293" s="916"/>
      <c r="AL293" s="1096"/>
      <c r="AM293" s="915"/>
      <c r="AN293" s="916"/>
      <c r="AO293" s="1096"/>
      <c r="AP293" s="915"/>
      <c r="AQ293" s="916"/>
      <c r="AR293" s="1096"/>
      <c r="AS293" s="915"/>
      <c r="AT293" s="916"/>
      <c r="AU293" s="1096"/>
      <c r="AV293" s="915"/>
      <c r="AW293" s="916"/>
      <c r="AX293" s="1096"/>
      <c r="AY293" s="915"/>
      <c r="AZ293" s="1043"/>
      <c r="BA293" s="119"/>
    </row>
    <row r="294" spans="1:71" s="11" customFormat="1" ht="18" customHeight="1" thickBot="1" x14ac:dyDescent="0.3">
      <c r="A294" s="150"/>
      <c r="B294" s="1091" t="s">
        <v>336</v>
      </c>
      <c r="C294" s="1091"/>
      <c r="D294" s="1091"/>
      <c r="E294" s="1091"/>
      <c r="F294" s="1091"/>
      <c r="G294" s="1091"/>
      <c r="H294" s="1091"/>
      <c r="I294" s="1091"/>
      <c r="J294" s="1091"/>
      <c r="K294" s="1091"/>
      <c r="L294" s="1091"/>
      <c r="M294" s="1091"/>
      <c r="N294" s="1092"/>
      <c r="O294" s="1055" t="s">
        <v>125</v>
      </c>
      <c r="P294" s="1056"/>
      <c r="Q294" s="1113"/>
      <c r="R294" s="1113"/>
      <c r="S294" s="1113"/>
      <c r="T294" s="1113"/>
      <c r="U294" s="1113"/>
      <c r="V294" s="1113"/>
      <c r="W294" s="1113"/>
      <c r="X294" s="1113"/>
      <c r="Y294" s="1113"/>
      <c r="Z294" s="1113"/>
      <c r="AA294" s="1113"/>
      <c r="AB294" s="1113"/>
      <c r="AC294" s="1113"/>
      <c r="AD294" s="1113"/>
      <c r="AE294" s="1113"/>
      <c r="AF294" s="1113"/>
      <c r="AG294" s="1113"/>
      <c r="AH294" s="1113"/>
      <c r="AI294" s="1114"/>
      <c r="AJ294" s="1115"/>
      <c r="AK294" s="1116"/>
      <c r="AL294" s="1114"/>
      <c r="AM294" s="1115"/>
      <c r="AN294" s="1116"/>
      <c r="AO294" s="1114"/>
      <c r="AP294" s="1115"/>
      <c r="AQ294" s="1116"/>
      <c r="AR294" s="1114"/>
      <c r="AS294" s="1115"/>
      <c r="AT294" s="1116"/>
      <c r="AU294" s="1114"/>
      <c r="AV294" s="1115"/>
      <c r="AW294" s="1116"/>
      <c r="AX294" s="1114"/>
      <c r="AY294" s="1115"/>
      <c r="AZ294" s="1118"/>
      <c r="BA294" s="119"/>
    </row>
    <row r="295" spans="1:71" s="11" customFormat="1" ht="15" customHeight="1" x14ac:dyDescent="0.25">
      <c r="A295" s="119"/>
      <c r="B295" s="150"/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119"/>
      <c r="U295" s="119"/>
      <c r="V295" s="119"/>
      <c r="W295" s="119"/>
      <c r="X295" s="119"/>
      <c r="Y295" s="119"/>
      <c r="Z295" s="119"/>
      <c r="AA295" s="119"/>
      <c r="AB295" s="119"/>
      <c r="AC295" s="119"/>
      <c r="AD295" s="119"/>
      <c r="AE295" s="119"/>
      <c r="AF295" s="119"/>
      <c r="AG295" s="119"/>
      <c r="AH295" s="119"/>
      <c r="AI295" s="119"/>
      <c r="AJ295" s="119"/>
      <c r="AK295" s="119"/>
      <c r="AL295" s="119"/>
      <c r="AM295" s="119"/>
      <c r="AN295" s="119"/>
      <c r="AO295" s="119"/>
      <c r="AP295" s="119"/>
      <c r="AQ295" s="119"/>
      <c r="AR295" s="119"/>
      <c r="AS295" s="119"/>
      <c r="AT295" s="119"/>
      <c r="AU295" s="119"/>
      <c r="AV295" s="119"/>
      <c r="AW295" s="119"/>
      <c r="AX295" s="119"/>
      <c r="AY295" s="119"/>
      <c r="AZ295" s="119"/>
      <c r="BA295" s="119"/>
    </row>
    <row r="296" spans="1:71" s="17" customFormat="1" ht="33" customHeight="1" x14ac:dyDescent="0.25">
      <c r="A296" s="313"/>
      <c r="B296" s="992" t="s">
        <v>615</v>
      </c>
      <c r="C296" s="1117"/>
      <c r="D296" s="1117"/>
      <c r="E296" s="1117"/>
      <c r="F296" s="1117"/>
      <c r="G296" s="1117"/>
      <c r="H296" s="1117"/>
      <c r="I296" s="1117"/>
      <c r="J296" s="1117"/>
      <c r="K296" s="1117"/>
      <c r="L296" s="1117"/>
      <c r="M296" s="1117"/>
      <c r="N296" s="1117"/>
      <c r="O296" s="1117"/>
      <c r="P296" s="1117"/>
      <c r="Q296" s="1117"/>
      <c r="R296" s="1117"/>
      <c r="S296" s="1117"/>
      <c r="T296" s="1117"/>
      <c r="U296" s="1117"/>
      <c r="V296" s="1117"/>
      <c r="W296" s="1117"/>
      <c r="X296" s="1117"/>
      <c r="Y296" s="1117"/>
      <c r="Z296" s="1117"/>
      <c r="AA296" s="1117"/>
      <c r="AB296" s="1117"/>
      <c r="AC296" s="1117"/>
      <c r="AD296" s="1117"/>
      <c r="AE296" s="1117"/>
      <c r="AF296" s="1117"/>
      <c r="AG296" s="1117"/>
      <c r="AH296" s="1117"/>
      <c r="AI296" s="1117"/>
      <c r="AJ296" s="1117"/>
      <c r="AK296" s="1117"/>
      <c r="AL296" s="1117"/>
      <c r="AM296" s="1117"/>
      <c r="AN296" s="1117"/>
      <c r="AO296" s="1117"/>
      <c r="AP296" s="1117"/>
      <c r="AQ296" s="1117"/>
      <c r="AR296" s="1117"/>
      <c r="AS296" s="1117"/>
      <c r="AT296" s="1117"/>
      <c r="AU296" s="1117"/>
      <c r="AV296" s="1117"/>
      <c r="AW296" s="1117"/>
      <c r="AX296" s="1117"/>
      <c r="AY296" s="1117"/>
      <c r="AZ296" s="1117"/>
      <c r="BA296" s="1117"/>
      <c r="BB296" s="25"/>
      <c r="BC296" s="25"/>
      <c r="BD296" s="25"/>
      <c r="BE296" s="25"/>
    </row>
    <row r="297" spans="1:71" s="11" customFormat="1" ht="8.1" customHeight="1" x14ac:dyDescent="0.25">
      <c r="A297" s="119"/>
      <c r="B297" s="326"/>
      <c r="C297" s="326"/>
      <c r="D297" s="326"/>
      <c r="E297" s="326"/>
      <c r="F297" s="326"/>
      <c r="G297" s="326"/>
      <c r="H297" s="326"/>
      <c r="I297" s="326"/>
      <c r="J297" s="326"/>
      <c r="K297" s="326"/>
      <c r="L297" s="326"/>
      <c r="M297" s="326"/>
      <c r="N297" s="326"/>
      <c r="O297" s="326"/>
      <c r="P297" s="326"/>
      <c r="Q297" s="326"/>
      <c r="R297" s="326"/>
      <c r="S297" s="326"/>
      <c r="T297" s="326"/>
      <c r="U297" s="326"/>
      <c r="V297" s="326"/>
      <c r="W297" s="326"/>
      <c r="X297" s="326"/>
      <c r="Y297" s="326"/>
      <c r="Z297" s="326"/>
      <c r="AA297" s="326"/>
      <c r="AB297" s="326"/>
      <c r="AC297" s="326"/>
      <c r="AD297" s="326"/>
      <c r="AE297" s="326"/>
      <c r="AF297" s="326"/>
      <c r="AG297" s="326"/>
      <c r="AH297" s="326"/>
      <c r="AI297" s="326"/>
      <c r="AJ297" s="326"/>
      <c r="AK297" s="326"/>
      <c r="AL297" s="326"/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6"/>
      <c r="BA297" s="119"/>
    </row>
    <row r="298" spans="1:71" s="11" customFormat="1" ht="20.25" customHeight="1" x14ac:dyDescent="0.25">
      <c r="A298" s="150"/>
      <c r="B298" s="1108" t="s">
        <v>2</v>
      </c>
      <c r="C298" s="1108"/>
      <c r="D298" s="1108"/>
      <c r="E298" s="1108"/>
      <c r="F298" s="1108"/>
      <c r="G298" s="1108"/>
      <c r="H298" s="1108"/>
      <c r="I298" s="1108"/>
      <c r="J298" s="1108"/>
      <c r="K298" s="1108"/>
      <c r="L298" s="1108"/>
      <c r="M298" s="1108"/>
      <c r="N298" s="1119"/>
      <c r="O298" s="895" t="s">
        <v>508</v>
      </c>
      <c r="P298" s="871"/>
      <c r="Q298" s="895" t="s">
        <v>769</v>
      </c>
      <c r="R298" s="871"/>
      <c r="S298" s="895" t="s">
        <v>50</v>
      </c>
      <c r="T298" s="870"/>
      <c r="U298" s="870"/>
      <c r="V298" s="870"/>
      <c r="W298" s="870"/>
      <c r="X298" s="871"/>
      <c r="Y298" s="895" t="s">
        <v>216</v>
      </c>
      <c r="Z298" s="870"/>
      <c r="AA298" s="870"/>
      <c r="AB298" s="870"/>
      <c r="AC298" s="870"/>
      <c r="AD298" s="871"/>
      <c r="AE298" s="870" t="s">
        <v>42</v>
      </c>
      <c r="AF298" s="870"/>
      <c r="AG298" s="870"/>
      <c r="AH298" s="871"/>
      <c r="AI298" s="892" t="s">
        <v>43</v>
      </c>
      <c r="AJ298" s="892"/>
      <c r="AK298" s="892"/>
      <c r="AL298" s="892"/>
      <c r="AM298" s="892"/>
      <c r="AN298" s="892"/>
      <c r="AO298" s="1107" t="s">
        <v>99</v>
      </c>
      <c r="AP298" s="1108"/>
      <c r="AQ298" s="1108"/>
      <c r="AR298" s="1108"/>
      <c r="AS298" s="1108"/>
      <c r="AT298" s="1108"/>
      <c r="AU298" s="1108"/>
      <c r="AV298" s="1108"/>
      <c r="AW298" s="1108"/>
      <c r="AX298" s="1108"/>
      <c r="AY298" s="1108"/>
      <c r="AZ298" s="1108"/>
      <c r="BA298" s="150"/>
    </row>
    <row r="299" spans="1:71" s="11" customFormat="1" ht="20.25" customHeight="1" x14ac:dyDescent="0.25">
      <c r="A299" s="150"/>
      <c r="B299" s="1120"/>
      <c r="C299" s="1120"/>
      <c r="D299" s="1120"/>
      <c r="E299" s="1120"/>
      <c r="F299" s="1120"/>
      <c r="G299" s="1120"/>
      <c r="H299" s="1120"/>
      <c r="I299" s="1120"/>
      <c r="J299" s="1120"/>
      <c r="K299" s="1120"/>
      <c r="L299" s="1120"/>
      <c r="M299" s="1120"/>
      <c r="N299" s="1121"/>
      <c r="O299" s="896"/>
      <c r="P299" s="873"/>
      <c r="Q299" s="896"/>
      <c r="R299" s="873"/>
      <c r="S299" s="897"/>
      <c r="T299" s="874"/>
      <c r="U299" s="874"/>
      <c r="V299" s="874"/>
      <c r="W299" s="874"/>
      <c r="X299" s="875"/>
      <c r="Y299" s="897"/>
      <c r="Z299" s="874"/>
      <c r="AA299" s="874"/>
      <c r="AB299" s="874"/>
      <c r="AC299" s="874"/>
      <c r="AD299" s="875"/>
      <c r="AE299" s="872"/>
      <c r="AF299" s="872"/>
      <c r="AG299" s="872"/>
      <c r="AH299" s="873"/>
      <c r="AI299" s="892"/>
      <c r="AJ299" s="892"/>
      <c r="AK299" s="892"/>
      <c r="AL299" s="892"/>
      <c r="AM299" s="892"/>
      <c r="AN299" s="892"/>
      <c r="AO299" s="1109"/>
      <c r="AP299" s="1110"/>
      <c r="AQ299" s="1110"/>
      <c r="AR299" s="1110"/>
      <c r="AS299" s="1110"/>
      <c r="AT299" s="1110"/>
      <c r="AU299" s="1110"/>
      <c r="AV299" s="1110"/>
      <c r="AW299" s="1110"/>
      <c r="AX299" s="1110"/>
      <c r="AY299" s="1110"/>
      <c r="AZ299" s="1110"/>
      <c r="BA299" s="150"/>
    </row>
    <row r="300" spans="1:71" s="11" customFormat="1" ht="132.75" customHeight="1" x14ac:dyDescent="0.25">
      <c r="A300" s="150"/>
      <c r="B300" s="1110"/>
      <c r="C300" s="1110"/>
      <c r="D300" s="1110"/>
      <c r="E300" s="1110"/>
      <c r="F300" s="1110"/>
      <c r="G300" s="1110"/>
      <c r="H300" s="1110"/>
      <c r="I300" s="1110"/>
      <c r="J300" s="1110"/>
      <c r="K300" s="1110"/>
      <c r="L300" s="1110"/>
      <c r="M300" s="1110"/>
      <c r="N300" s="1122"/>
      <c r="O300" s="897"/>
      <c r="P300" s="875"/>
      <c r="Q300" s="897"/>
      <c r="R300" s="875"/>
      <c r="S300" s="1104" t="s">
        <v>51</v>
      </c>
      <c r="T300" s="1105"/>
      <c r="U300" s="1106"/>
      <c r="V300" s="1104" t="s">
        <v>52</v>
      </c>
      <c r="W300" s="1105"/>
      <c r="X300" s="1106"/>
      <c r="Y300" s="1104" t="s">
        <v>51</v>
      </c>
      <c r="Z300" s="1105"/>
      <c r="AA300" s="1106"/>
      <c r="AB300" s="1104" t="s">
        <v>52</v>
      </c>
      <c r="AC300" s="1105"/>
      <c r="AD300" s="1106"/>
      <c r="AE300" s="874"/>
      <c r="AF300" s="874"/>
      <c r="AG300" s="874"/>
      <c r="AH300" s="875"/>
      <c r="AI300" s="1104" t="s">
        <v>51</v>
      </c>
      <c r="AJ300" s="1105"/>
      <c r="AK300" s="1106"/>
      <c r="AL300" s="1104" t="s">
        <v>52</v>
      </c>
      <c r="AM300" s="1105"/>
      <c r="AN300" s="1106"/>
      <c r="AO300" s="1104" t="s">
        <v>244</v>
      </c>
      <c r="AP300" s="1105"/>
      <c r="AQ300" s="1106"/>
      <c r="AR300" s="1104" t="s">
        <v>484</v>
      </c>
      <c r="AS300" s="1105"/>
      <c r="AT300" s="1106"/>
      <c r="AU300" s="1104" t="s">
        <v>243</v>
      </c>
      <c r="AV300" s="1105"/>
      <c r="AW300" s="1106"/>
      <c r="AX300" s="1104" t="s">
        <v>242</v>
      </c>
      <c r="AY300" s="1105"/>
      <c r="AZ300" s="1105"/>
      <c r="BA300" s="150"/>
      <c r="BM300" s="11" t="s">
        <v>20</v>
      </c>
      <c r="BS300" s="12"/>
    </row>
    <row r="301" spans="1:71" s="347" customFormat="1" ht="11.25" customHeight="1" thickBot="1" x14ac:dyDescent="0.25">
      <c r="A301" s="361"/>
      <c r="B301" s="1060">
        <v>1</v>
      </c>
      <c r="C301" s="1060"/>
      <c r="D301" s="1060"/>
      <c r="E301" s="1060"/>
      <c r="F301" s="1060"/>
      <c r="G301" s="1060"/>
      <c r="H301" s="1060"/>
      <c r="I301" s="1060"/>
      <c r="J301" s="1060"/>
      <c r="K301" s="1060"/>
      <c r="L301" s="1060"/>
      <c r="M301" s="1060"/>
      <c r="N301" s="1075"/>
      <c r="O301" s="1111">
        <v>2</v>
      </c>
      <c r="P301" s="1112"/>
      <c r="Q301" s="1005">
        <v>3</v>
      </c>
      <c r="R301" s="1005"/>
      <c r="S301" s="1005">
        <v>4</v>
      </c>
      <c r="T301" s="1005"/>
      <c r="U301" s="1005"/>
      <c r="V301" s="1005">
        <v>5</v>
      </c>
      <c r="W301" s="1005"/>
      <c r="X301" s="1005"/>
      <c r="Y301" s="1005">
        <v>6</v>
      </c>
      <c r="Z301" s="1005"/>
      <c r="AA301" s="1005"/>
      <c r="AB301" s="1005">
        <v>7</v>
      </c>
      <c r="AC301" s="1005"/>
      <c r="AD301" s="1005"/>
      <c r="AE301" s="1005">
        <v>8</v>
      </c>
      <c r="AF301" s="1005"/>
      <c r="AG301" s="1005"/>
      <c r="AH301" s="1005"/>
      <c r="AI301" s="1112">
        <v>9</v>
      </c>
      <c r="AJ301" s="1112"/>
      <c r="AK301" s="1065"/>
      <c r="AL301" s="1111">
        <v>10</v>
      </c>
      <c r="AM301" s="1112"/>
      <c r="AN301" s="1065"/>
      <c r="AO301" s="1111">
        <v>11</v>
      </c>
      <c r="AP301" s="1112"/>
      <c r="AQ301" s="1065"/>
      <c r="AR301" s="1111">
        <v>12</v>
      </c>
      <c r="AS301" s="1112"/>
      <c r="AT301" s="1065"/>
      <c r="AU301" s="1111">
        <v>13</v>
      </c>
      <c r="AV301" s="1112"/>
      <c r="AW301" s="1065"/>
      <c r="AX301" s="775">
        <v>14</v>
      </c>
      <c r="AY301" s="776"/>
      <c r="AZ301" s="776"/>
      <c r="BA301" s="361"/>
    </row>
    <row r="302" spans="1:71" s="11" customFormat="1" ht="90" customHeight="1" x14ac:dyDescent="0.25">
      <c r="A302" s="150"/>
      <c r="B302" s="1030" t="s">
        <v>56</v>
      </c>
      <c r="C302" s="1030"/>
      <c r="D302" s="1030"/>
      <c r="E302" s="1030"/>
      <c r="F302" s="1030"/>
      <c r="G302" s="1030"/>
      <c r="H302" s="1030"/>
      <c r="I302" s="1030"/>
      <c r="J302" s="1030"/>
      <c r="K302" s="1030"/>
      <c r="L302" s="1030"/>
      <c r="M302" s="1030"/>
      <c r="N302" s="1030"/>
      <c r="O302" s="954" t="s">
        <v>119</v>
      </c>
      <c r="P302" s="955"/>
      <c r="Q302" s="1045"/>
      <c r="R302" s="1045"/>
      <c r="S302" s="1045"/>
      <c r="T302" s="1045"/>
      <c r="U302" s="1045"/>
      <c r="V302" s="1045"/>
      <c r="W302" s="1045"/>
      <c r="X302" s="1045"/>
      <c r="Y302" s="1045"/>
      <c r="Z302" s="1045"/>
      <c r="AA302" s="1045"/>
      <c r="AB302" s="1045"/>
      <c r="AC302" s="1045"/>
      <c r="AD302" s="1045"/>
      <c r="AE302" s="1045"/>
      <c r="AF302" s="1045"/>
      <c r="AG302" s="1045"/>
      <c r="AH302" s="1045"/>
      <c r="AI302" s="1097"/>
      <c r="AJ302" s="1098"/>
      <c r="AK302" s="1099"/>
      <c r="AL302" s="1097"/>
      <c r="AM302" s="1098"/>
      <c r="AN302" s="1099"/>
      <c r="AO302" s="1097"/>
      <c r="AP302" s="1098"/>
      <c r="AQ302" s="1099"/>
      <c r="AR302" s="1097"/>
      <c r="AS302" s="1098"/>
      <c r="AT302" s="1099"/>
      <c r="AU302" s="1097"/>
      <c r="AV302" s="1098"/>
      <c r="AW302" s="1099"/>
      <c r="AX302" s="858"/>
      <c r="AY302" s="859"/>
      <c r="AZ302" s="861"/>
      <c r="BA302" s="119"/>
    </row>
    <row r="303" spans="1:71" s="11" customFormat="1" ht="38.25" customHeight="1" x14ac:dyDescent="0.25">
      <c r="A303" s="150"/>
      <c r="B303" s="1091" t="s">
        <v>334</v>
      </c>
      <c r="C303" s="1091"/>
      <c r="D303" s="1091"/>
      <c r="E303" s="1091"/>
      <c r="F303" s="1091"/>
      <c r="G303" s="1091"/>
      <c r="H303" s="1091"/>
      <c r="I303" s="1091"/>
      <c r="J303" s="1091"/>
      <c r="K303" s="1091"/>
      <c r="L303" s="1091"/>
      <c r="M303" s="1091"/>
      <c r="N303" s="1092"/>
      <c r="O303" s="917" t="s">
        <v>120</v>
      </c>
      <c r="P303" s="918"/>
      <c r="Q303" s="1007"/>
      <c r="R303" s="1007"/>
      <c r="S303" s="1007"/>
      <c r="T303" s="1007"/>
      <c r="U303" s="1007"/>
      <c r="V303" s="1007"/>
      <c r="W303" s="1007"/>
      <c r="X303" s="1007"/>
      <c r="Y303" s="1007"/>
      <c r="Z303" s="1007"/>
      <c r="AA303" s="1007"/>
      <c r="AB303" s="1007"/>
      <c r="AC303" s="1007"/>
      <c r="AD303" s="1007"/>
      <c r="AE303" s="1007"/>
      <c r="AF303" s="1007"/>
      <c r="AG303" s="1007"/>
      <c r="AH303" s="1007"/>
      <c r="AI303" s="1096"/>
      <c r="AJ303" s="915"/>
      <c r="AK303" s="916"/>
      <c r="AL303" s="1096"/>
      <c r="AM303" s="915"/>
      <c r="AN303" s="916"/>
      <c r="AO303" s="1096"/>
      <c r="AP303" s="915"/>
      <c r="AQ303" s="916"/>
      <c r="AR303" s="1096"/>
      <c r="AS303" s="915"/>
      <c r="AT303" s="916"/>
      <c r="AU303" s="1096"/>
      <c r="AV303" s="915"/>
      <c r="AW303" s="916"/>
      <c r="AX303" s="1096"/>
      <c r="AY303" s="915"/>
      <c r="AZ303" s="1043"/>
      <c r="BA303" s="119"/>
    </row>
    <row r="304" spans="1:71" s="11" customFormat="1" ht="26.25" customHeight="1" x14ac:dyDescent="0.25">
      <c r="A304" s="150"/>
      <c r="B304" s="1100" t="s">
        <v>335</v>
      </c>
      <c r="C304" s="1101"/>
      <c r="D304" s="1101"/>
      <c r="E304" s="1101"/>
      <c r="F304" s="1101"/>
      <c r="G304" s="1101"/>
      <c r="H304" s="1101"/>
      <c r="I304" s="1101"/>
      <c r="J304" s="1101"/>
      <c r="K304" s="1101"/>
      <c r="L304" s="1101"/>
      <c r="M304" s="1101"/>
      <c r="N304" s="1124"/>
      <c r="O304" s="917" t="s">
        <v>121</v>
      </c>
      <c r="P304" s="918"/>
      <c r="Q304" s="1007"/>
      <c r="R304" s="1007"/>
      <c r="S304" s="1007"/>
      <c r="T304" s="1007"/>
      <c r="U304" s="1007"/>
      <c r="V304" s="1007"/>
      <c r="W304" s="1007"/>
      <c r="X304" s="1007"/>
      <c r="Y304" s="1007"/>
      <c r="Z304" s="1007"/>
      <c r="AA304" s="1007"/>
      <c r="AB304" s="1007"/>
      <c r="AC304" s="1007"/>
      <c r="AD304" s="1007"/>
      <c r="AE304" s="1007"/>
      <c r="AF304" s="1007"/>
      <c r="AG304" s="1007"/>
      <c r="AH304" s="1007"/>
      <c r="AI304" s="1096"/>
      <c r="AJ304" s="915"/>
      <c r="AK304" s="916"/>
      <c r="AL304" s="1096"/>
      <c r="AM304" s="915"/>
      <c r="AN304" s="916"/>
      <c r="AO304" s="1096"/>
      <c r="AP304" s="915"/>
      <c r="AQ304" s="916"/>
      <c r="AR304" s="1096"/>
      <c r="AS304" s="915"/>
      <c r="AT304" s="916"/>
      <c r="AU304" s="1096"/>
      <c r="AV304" s="915"/>
      <c r="AW304" s="916"/>
      <c r="AX304" s="1096"/>
      <c r="AY304" s="915"/>
      <c r="AZ304" s="1043"/>
      <c r="BA304" s="119"/>
    </row>
    <row r="305" spans="1:63" s="11" customFormat="1" ht="18" customHeight="1" thickBot="1" x14ac:dyDescent="0.3">
      <c r="A305" s="150"/>
      <c r="B305" s="1091" t="s">
        <v>336</v>
      </c>
      <c r="C305" s="1091"/>
      <c r="D305" s="1091"/>
      <c r="E305" s="1091"/>
      <c r="F305" s="1091"/>
      <c r="G305" s="1091"/>
      <c r="H305" s="1091"/>
      <c r="I305" s="1091"/>
      <c r="J305" s="1091"/>
      <c r="K305" s="1091"/>
      <c r="L305" s="1091"/>
      <c r="M305" s="1091"/>
      <c r="N305" s="1092"/>
      <c r="O305" s="1055" t="s">
        <v>125</v>
      </c>
      <c r="P305" s="1056"/>
      <c r="Q305" s="1113"/>
      <c r="R305" s="1113"/>
      <c r="S305" s="1113"/>
      <c r="T305" s="1113"/>
      <c r="U305" s="1113"/>
      <c r="V305" s="1113"/>
      <c r="W305" s="1113"/>
      <c r="X305" s="1113"/>
      <c r="Y305" s="1113"/>
      <c r="Z305" s="1113"/>
      <c r="AA305" s="1113"/>
      <c r="AB305" s="1113"/>
      <c r="AC305" s="1113"/>
      <c r="AD305" s="1113"/>
      <c r="AE305" s="1113"/>
      <c r="AF305" s="1113"/>
      <c r="AG305" s="1113"/>
      <c r="AH305" s="1113"/>
      <c r="AI305" s="1114"/>
      <c r="AJ305" s="1115"/>
      <c r="AK305" s="1116"/>
      <c r="AL305" s="1114"/>
      <c r="AM305" s="1115"/>
      <c r="AN305" s="1116"/>
      <c r="AO305" s="1114"/>
      <c r="AP305" s="1115"/>
      <c r="AQ305" s="1116"/>
      <c r="AR305" s="1114"/>
      <c r="AS305" s="1115"/>
      <c r="AT305" s="1116"/>
      <c r="AU305" s="1114"/>
      <c r="AV305" s="1115"/>
      <c r="AW305" s="1116"/>
      <c r="AX305" s="1114"/>
      <c r="AY305" s="1115"/>
      <c r="AZ305" s="1118"/>
      <c r="BA305" s="119"/>
    </row>
    <row r="306" spans="1:63" s="11" customFormat="1" ht="15" customHeight="1" x14ac:dyDescent="0.25">
      <c r="A306" s="119"/>
      <c r="B306" s="150"/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119"/>
      <c r="U306" s="119"/>
      <c r="V306" s="119"/>
      <c r="W306" s="119"/>
      <c r="X306" s="119"/>
      <c r="Y306" s="119"/>
      <c r="Z306" s="119"/>
      <c r="AA306" s="119"/>
      <c r="AB306" s="119"/>
      <c r="AC306" s="119"/>
      <c r="AD306" s="119"/>
      <c r="AE306" s="119"/>
      <c r="AF306" s="119"/>
      <c r="AG306" s="119"/>
      <c r="AH306" s="119"/>
      <c r="AI306" s="119"/>
      <c r="AJ306" s="119"/>
      <c r="AK306" s="119"/>
      <c r="AL306" s="119"/>
      <c r="AM306" s="119"/>
      <c r="AN306" s="119"/>
      <c r="AO306" s="119"/>
      <c r="AP306" s="119"/>
      <c r="AQ306" s="119"/>
      <c r="AR306" s="119"/>
      <c r="AS306" s="119"/>
      <c r="AT306" s="119"/>
      <c r="AU306" s="119"/>
      <c r="AV306" s="119"/>
      <c r="AW306" s="119"/>
      <c r="AX306" s="119"/>
      <c r="AY306" s="119"/>
      <c r="AZ306" s="119"/>
      <c r="BA306" s="119"/>
    </row>
    <row r="307" spans="1:63" s="11" customFormat="1" ht="26.25" customHeight="1" x14ac:dyDescent="0.25">
      <c r="A307" s="119"/>
      <c r="B307" s="1084" t="s">
        <v>887</v>
      </c>
      <c r="C307" s="1084"/>
      <c r="D307" s="1084"/>
      <c r="E307" s="1084"/>
      <c r="F307" s="1084"/>
      <c r="G307" s="1084"/>
      <c r="H307" s="1084"/>
      <c r="I307" s="1084"/>
      <c r="J307" s="1084"/>
      <c r="K307" s="1084"/>
      <c r="L307" s="1084"/>
      <c r="M307" s="1084"/>
      <c r="N307" s="1084"/>
      <c r="O307" s="1084"/>
      <c r="P307" s="1084"/>
      <c r="Q307" s="1084"/>
      <c r="R307" s="1084"/>
      <c r="S307" s="1084"/>
      <c r="T307" s="1084"/>
      <c r="U307" s="1084"/>
      <c r="V307" s="1084"/>
      <c r="W307" s="1084"/>
      <c r="X307" s="1084"/>
      <c r="Y307" s="1084"/>
      <c r="Z307" s="1084"/>
      <c r="AA307" s="1084"/>
      <c r="AB307" s="1084"/>
      <c r="AC307" s="1084"/>
      <c r="AD307" s="1084"/>
      <c r="AE307" s="1084"/>
      <c r="AF307" s="1084"/>
      <c r="AG307" s="1084"/>
      <c r="AH307" s="1084"/>
      <c r="AI307" s="1084"/>
      <c r="AJ307" s="1084"/>
      <c r="AK307" s="1084"/>
      <c r="AL307" s="1084"/>
      <c r="AM307" s="1084"/>
      <c r="AN307" s="1084"/>
      <c r="AO307" s="1084"/>
      <c r="AP307" s="1084"/>
      <c r="AQ307" s="1084"/>
      <c r="AR307" s="1084"/>
      <c r="AS307" s="1084"/>
      <c r="AT307" s="1084"/>
      <c r="AU307" s="1084"/>
      <c r="AV307" s="1084"/>
      <c r="AW307" s="1084"/>
      <c r="AX307" s="1084"/>
      <c r="AY307" s="1084"/>
      <c r="AZ307" s="1084"/>
      <c r="BA307" s="119"/>
    </row>
    <row r="308" spans="1:63" s="11" customFormat="1" ht="33" customHeight="1" x14ac:dyDescent="0.25">
      <c r="A308" s="119"/>
      <c r="B308" s="1084" t="s">
        <v>888</v>
      </c>
      <c r="C308" s="1084"/>
      <c r="D308" s="1084"/>
      <c r="E308" s="1084"/>
      <c r="F308" s="1084"/>
      <c r="G308" s="1084"/>
      <c r="H308" s="1084"/>
      <c r="I308" s="1084"/>
      <c r="J308" s="1084"/>
      <c r="K308" s="1084"/>
      <c r="L308" s="1084"/>
      <c r="M308" s="1084"/>
      <c r="N308" s="1084"/>
      <c r="O308" s="1084"/>
      <c r="P308" s="1084"/>
      <c r="Q308" s="1084"/>
      <c r="R308" s="1084"/>
      <c r="S308" s="1084"/>
      <c r="T308" s="1084"/>
      <c r="U308" s="1084"/>
      <c r="V308" s="1084"/>
      <c r="W308" s="1084"/>
      <c r="X308" s="1084"/>
      <c r="Y308" s="1084"/>
      <c r="Z308" s="1084"/>
      <c r="AA308" s="1084"/>
      <c r="AB308" s="1084"/>
      <c r="AC308" s="1084"/>
      <c r="AD308" s="1084"/>
      <c r="AE308" s="1084"/>
      <c r="AF308" s="1084"/>
      <c r="AG308" s="1084"/>
      <c r="AH308" s="1084"/>
      <c r="AI308" s="1084"/>
      <c r="AJ308" s="1084"/>
      <c r="AK308" s="1084"/>
      <c r="AL308" s="1084"/>
      <c r="AM308" s="1084"/>
      <c r="AN308" s="1084"/>
      <c r="AO308" s="1084"/>
      <c r="AP308" s="1084"/>
      <c r="AQ308" s="1084"/>
      <c r="AR308" s="1084"/>
      <c r="AS308" s="1084"/>
      <c r="AT308" s="1084"/>
      <c r="AU308" s="1084"/>
      <c r="AV308" s="1084"/>
      <c r="AW308" s="1084"/>
      <c r="AX308" s="1084"/>
      <c r="AY308" s="1084"/>
      <c r="AZ308" s="1084"/>
      <c r="BA308" s="119"/>
    </row>
    <row r="309" spans="1:63" s="11" customFormat="1" ht="8.1" customHeight="1" x14ac:dyDescent="0.25">
      <c r="A309" s="119"/>
      <c r="B309" s="326"/>
      <c r="C309" s="326"/>
      <c r="D309" s="326"/>
      <c r="E309" s="326"/>
      <c r="F309" s="326"/>
      <c r="G309" s="326"/>
      <c r="H309" s="326"/>
      <c r="I309" s="326"/>
      <c r="J309" s="326"/>
      <c r="K309" s="326"/>
      <c r="L309" s="326"/>
      <c r="M309" s="326"/>
      <c r="N309" s="326"/>
      <c r="O309" s="326"/>
      <c r="P309" s="326"/>
      <c r="Q309" s="326"/>
      <c r="R309" s="326"/>
      <c r="S309" s="326"/>
      <c r="T309" s="326"/>
      <c r="U309" s="326"/>
      <c r="V309" s="326"/>
      <c r="W309" s="326"/>
      <c r="X309" s="326"/>
      <c r="Y309" s="326"/>
      <c r="Z309" s="326"/>
      <c r="AA309" s="326"/>
      <c r="AB309" s="326"/>
      <c r="AC309" s="326"/>
      <c r="AD309" s="326"/>
      <c r="AE309" s="326"/>
      <c r="AF309" s="326"/>
      <c r="AG309" s="326"/>
      <c r="AH309" s="326"/>
      <c r="AI309" s="326"/>
      <c r="AJ309" s="326"/>
      <c r="AK309" s="326"/>
      <c r="AL309" s="326"/>
      <c r="AM309" s="326"/>
      <c r="AN309" s="326"/>
      <c r="AO309" s="326"/>
      <c r="AP309" s="326"/>
      <c r="AQ309" s="326"/>
      <c r="AR309" s="326"/>
      <c r="AS309" s="326"/>
      <c r="AT309" s="326"/>
      <c r="AU309" s="326"/>
      <c r="AV309" s="326"/>
      <c r="AW309" s="326"/>
      <c r="AX309" s="326"/>
      <c r="AY309" s="326"/>
      <c r="AZ309" s="326"/>
      <c r="BA309" s="119"/>
    </row>
    <row r="310" spans="1:63" s="11" customFormat="1" ht="21.75" customHeight="1" x14ac:dyDescent="0.25">
      <c r="A310" s="150"/>
      <c r="B310" s="1108" t="s">
        <v>2</v>
      </c>
      <c r="C310" s="1108"/>
      <c r="D310" s="1108"/>
      <c r="E310" s="1108"/>
      <c r="F310" s="1108"/>
      <c r="G310" s="1108"/>
      <c r="H310" s="1108"/>
      <c r="I310" s="1108"/>
      <c r="J310" s="1108"/>
      <c r="K310" s="1108"/>
      <c r="L310" s="1108"/>
      <c r="M310" s="1108"/>
      <c r="N310" s="1108"/>
      <c r="O310" s="1108"/>
      <c r="P310" s="1108"/>
      <c r="Q310" s="1108"/>
      <c r="R310" s="1119"/>
      <c r="S310" s="870" t="s">
        <v>508</v>
      </c>
      <c r="T310" s="871"/>
      <c r="U310" s="895" t="s">
        <v>769</v>
      </c>
      <c r="V310" s="871"/>
      <c r="W310" s="895" t="s">
        <v>50</v>
      </c>
      <c r="X310" s="870"/>
      <c r="Y310" s="870"/>
      <c r="Z310" s="870"/>
      <c r="AA310" s="870"/>
      <c r="AB310" s="871"/>
      <c r="AC310" s="892" t="s">
        <v>215</v>
      </c>
      <c r="AD310" s="892"/>
      <c r="AE310" s="892"/>
      <c r="AF310" s="892"/>
      <c r="AG310" s="892"/>
      <c r="AH310" s="892"/>
      <c r="AI310" s="892" t="s">
        <v>43</v>
      </c>
      <c r="AJ310" s="892"/>
      <c r="AK310" s="892"/>
      <c r="AL310" s="892"/>
      <c r="AM310" s="892"/>
      <c r="AN310" s="892"/>
      <c r="AO310" s="1108" t="s">
        <v>99</v>
      </c>
      <c r="AP310" s="1108"/>
      <c r="AQ310" s="1108"/>
      <c r="AR310" s="1108"/>
      <c r="AS310" s="1108"/>
      <c r="AT310" s="1108"/>
      <c r="AU310" s="1108"/>
      <c r="AV310" s="1108"/>
      <c r="AW310" s="1108"/>
      <c r="AX310" s="1108"/>
      <c r="AY310" s="1108"/>
      <c r="AZ310" s="1108"/>
      <c r="BA310" s="119"/>
    </row>
    <row r="311" spans="1:63" s="11" customFormat="1" ht="21.75" customHeight="1" x14ac:dyDescent="0.25">
      <c r="A311" s="150"/>
      <c r="B311" s="1120"/>
      <c r="C311" s="1120"/>
      <c r="D311" s="1120"/>
      <c r="E311" s="1120"/>
      <c r="F311" s="1120"/>
      <c r="G311" s="1120"/>
      <c r="H311" s="1120"/>
      <c r="I311" s="1120"/>
      <c r="J311" s="1120"/>
      <c r="K311" s="1120"/>
      <c r="L311" s="1120"/>
      <c r="M311" s="1120"/>
      <c r="N311" s="1120"/>
      <c r="O311" s="1120"/>
      <c r="P311" s="1120"/>
      <c r="Q311" s="1120"/>
      <c r="R311" s="1121"/>
      <c r="S311" s="872"/>
      <c r="T311" s="873"/>
      <c r="U311" s="896"/>
      <c r="V311" s="873"/>
      <c r="W311" s="897"/>
      <c r="X311" s="874"/>
      <c r="Y311" s="874"/>
      <c r="Z311" s="874"/>
      <c r="AA311" s="874"/>
      <c r="AB311" s="875"/>
      <c r="AC311" s="892"/>
      <c r="AD311" s="892"/>
      <c r="AE311" s="892"/>
      <c r="AF311" s="892"/>
      <c r="AG311" s="892"/>
      <c r="AH311" s="892"/>
      <c r="AI311" s="892"/>
      <c r="AJ311" s="892"/>
      <c r="AK311" s="892"/>
      <c r="AL311" s="892"/>
      <c r="AM311" s="892"/>
      <c r="AN311" s="892"/>
      <c r="AO311" s="1110"/>
      <c r="AP311" s="1110"/>
      <c r="AQ311" s="1110"/>
      <c r="AR311" s="1110"/>
      <c r="AS311" s="1110"/>
      <c r="AT311" s="1110"/>
      <c r="AU311" s="1110"/>
      <c r="AV311" s="1110"/>
      <c r="AW311" s="1110"/>
      <c r="AX311" s="1110"/>
      <c r="AY311" s="1110"/>
      <c r="AZ311" s="1110"/>
      <c r="BA311" s="119"/>
    </row>
    <row r="312" spans="1:63" s="11" customFormat="1" ht="125.25" customHeight="1" x14ac:dyDescent="0.25">
      <c r="A312" s="150"/>
      <c r="B312" s="1110"/>
      <c r="C312" s="1110"/>
      <c r="D312" s="1110"/>
      <c r="E312" s="1110"/>
      <c r="F312" s="1110"/>
      <c r="G312" s="1110"/>
      <c r="H312" s="1110"/>
      <c r="I312" s="1110"/>
      <c r="J312" s="1110"/>
      <c r="K312" s="1110"/>
      <c r="L312" s="1110"/>
      <c r="M312" s="1110"/>
      <c r="N312" s="1110"/>
      <c r="O312" s="1110"/>
      <c r="P312" s="1110"/>
      <c r="Q312" s="1110"/>
      <c r="R312" s="1122"/>
      <c r="S312" s="874"/>
      <c r="T312" s="875"/>
      <c r="U312" s="897"/>
      <c r="V312" s="875"/>
      <c r="W312" s="1104" t="s">
        <v>51</v>
      </c>
      <c r="X312" s="1105"/>
      <c r="Y312" s="1106"/>
      <c r="Z312" s="1104" t="s">
        <v>52</v>
      </c>
      <c r="AA312" s="1105"/>
      <c r="AB312" s="1106"/>
      <c r="AC312" s="1104" t="s">
        <v>51</v>
      </c>
      <c r="AD312" s="1105"/>
      <c r="AE312" s="1106"/>
      <c r="AF312" s="1104" t="s">
        <v>52</v>
      </c>
      <c r="AG312" s="1105"/>
      <c r="AH312" s="1106"/>
      <c r="AI312" s="1104" t="s">
        <v>51</v>
      </c>
      <c r="AJ312" s="1105"/>
      <c r="AK312" s="1106"/>
      <c r="AL312" s="1104" t="s">
        <v>52</v>
      </c>
      <c r="AM312" s="1105"/>
      <c r="AN312" s="1106"/>
      <c r="AO312" s="1104" t="s">
        <v>239</v>
      </c>
      <c r="AP312" s="1105"/>
      <c r="AQ312" s="1106"/>
      <c r="AR312" s="1104" t="s">
        <v>485</v>
      </c>
      <c r="AS312" s="1105"/>
      <c r="AT312" s="1106"/>
      <c r="AU312" s="1104" t="s">
        <v>237</v>
      </c>
      <c r="AV312" s="1105"/>
      <c r="AW312" s="1106"/>
      <c r="AX312" s="1104" t="s">
        <v>238</v>
      </c>
      <c r="AY312" s="1105"/>
      <c r="AZ312" s="1105"/>
      <c r="BA312" s="119"/>
      <c r="BK312" s="11" t="s">
        <v>20</v>
      </c>
    </row>
    <row r="313" spans="1:63" s="347" customFormat="1" ht="11.25" customHeight="1" thickBot="1" x14ac:dyDescent="0.25">
      <c r="A313" s="361"/>
      <c r="B313" s="1060">
        <v>1</v>
      </c>
      <c r="C313" s="1060"/>
      <c r="D313" s="1060"/>
      <c r="E313" s="1060"/>
      <c r="F313" s="1060"/>
      <c r="G313" s="1060"/>
      <c r="H313" s="1060"/>
      <c r="I313" s="1060"/>
      <c r="J313" s="1060"/>
      <c r="K313" s="1060"/>
      <c r="L313" s="1060"/>
      <c r="M313" s="1060"/>
      <c r="N313" s="1060"/>
      <c r="O313" s="1060"/>
      <c r="P313" s="1060"/>
      <c r="Q313" s="1060"/>
      <c r="R313" s="1075"/>
      <c r="S313" s="1112">
        <v>2</v>
      </c>
      <c r="T313" s="1112"/>
      <c r="U313" s="1005">
        <v>3</v>
      </c>
      <c r="V313" s="1005"/>
      <c r="W313" s="1111">
        <v>4</v>
      </c>
      <c r="X313" s="1112"/>
      <c r="Y313" s="1112"/>
      <c r="Z313" s="1005">
        <v>5</v>
      </c>
      <c r="AA313" s="1005"/>
      <c r="AB313" s="1005"/>
      <c r="AC313" s="1005">
        <v>6</v>
      </c>
      <c r="AD313" s="1005"/>
      <c r="AE313" s="1005"/>
      <c r="AF313" s="1005">
        <v>7</v>
      </c>
      <c r="AG313" s="1005"/>
      <c r="AH313" s="1005"/>
      <c r="AI313" s="1005">
        <v>8</v>
      </c>
      <c r="AJ313" s="1005"/>
      <c r="AK313" s="1005"/>
      <c r="AL313" s="1005">
        <v>9</v>
      </c>
      <c r="AM313" s="1005"/>
      <c r="AN313" s="1005"/>
      <c r="AO313" s="1005">
        <v>10</v>
      </c>
      <c r="AP313" s="1005"/>
      <c r="AQ313" s="1005"/>
      <c r="AR313" s="1005">
        <v>11</v>
      </c>
      <c r="AS313" s="1005"/>
      <c r="AT313" s="1005"/>
      <c r="AU313" s="774">
        <v>12</v>
      </c>
      <c r="AV313" s="774"/>
      <c r="AW313" s="774"/>
      <c r="AX313" s="776">
        <v>13</v>
      </c>
      <c r="AY313" s="776"/>
      <c r="AZ313" s="776"/>
      <c r="BA313" s="359"/>
    </row>
    <row r="314" spans="1:63" s="11" customFormat="1" ht="32.1" customHeight="1" x14ac:dyDescent="0.25">
      <c r="A314" s="150"/>
      <c r="B314" s="1030" t="s">
        <v>57</v>
      </c>
      <c r="C314" s="1030"/>
      <c r="D314" s="1030"/>
      <c r="E314" s="1030"/>
      <c r="F314" s="1030"/>
      <c r="G314" s="1030"/>
      <c r="H314" s="1030"/>
      <c r="I314" s="1030"/>
      <c r="J314" s="1030"/>
      <c r="K314" s="1030"/>
      <c r="L314" s="1030"/>
      <c r="M314" s="1030"/>
      <c r="N314" s="1030"/>
      <c r="O314" s="1030"/>
      <c r="P314" s="1030"/>
      <c r="Q314" s="1030"/>
      <c r="R314" s="1030"/>
      <c r="S314" s="1189" t="s">
        <v>119</v>
      </c>
      <c r="T314" s="1190"/>
      <c r="U314" s="1045"/>
      <c r="V314" s="1045"/>
      <c r="W314" s="1045"/>
      <c r="X314" s="1045"/>
      <c r="Y314" s="1045"/>
      <c r="Z314" s="1045"/>
      <c r="AA314" s="1045"/>
      <c r="AB314" s="1045"/>
      <c r="AC314" s="1045"/>
      <c r="AD314" s="1045"/>
      <c r="AE314" s="1045"/>
      <c r="AF314" s="1045"/>
      <c r="AG314" s="1045"/>
      <c r="AH314" s="1045"/>
      <c r="AI314" s="1045"/>
      <c r="AJ314" s="1045"/>
      <c r="AK314" s="1045"/>
      <c r="AL314" s="1045"/>
      <c r="AM314" s="1045"/>
      <c r="AN314" s="1045"/>
      <c r="AO314" s="1045"/>
      <c r="AP314" s="1045"/>
      <c r="AQ314" s="1045"/>
      <c r="AR314" s="1045"/>
      <c r="AS314" s="1045"/>
      <c r="AT314" s="1045"/>
      <c r="AU314" s="1046"/>
      <c r="AV314" s="1046"/>
      <c r="AW314" s="1046"/>
      <c r="AX314" s="1046"/>
      <c r="AY314" s="1046"/>
      <c r="AZ314" s="1047"/>
      <c r="BA314" s="119"/>
    </row>
    <row r="315" spans="1:63" s="11" customFormat="1" ht="32.1" customHeight="1" x14ac:dyDescent="0.25">
      <c r="A315" s="150"/>
      <c r="B315" s="1178" t="s">
        <v>334</v>
      </c>
      <c r="C315" s="1178"/>
      <c r="D315" s="1178"/>
      <c r="E315" s="1178"/>
      <c r="F315" s="1178"/>
      <c r="G315" s="1178"/>
      <c r="H315" s="1178"/>
      <c r="I315" s="1178"/>
      <c r="J315" s="1178"/>
      <c r="K315" s="1178"/>
      <c r="L315" s="1178"/>
      <c r="M315" s="1178"/>
      <c r="N315" s="1178"/>
      <c r="O315" s="1178"/>
      <c r="P315" s="1178"/>
      <c r="Q315" s="1178"/>
      <c r="R315" s="1178"/>
      <c r="S315" s="1191" t="s">
        <v>120</v>
      </c>
      <c r="T315" s="1192"/>
      <c r="U315" s="1007"/>
      <c r="V315" s="1007"/>
      <c r="W315" s="1007"/>
      <c r="X315" s="1007"/>
      <c r="Y315" s="1007"/>
      <c r="Z315" s="1007"/>
      <c r="AA315" s="1007"/>
      <c r="AB315" s="1007"/>
      <c r="AC315" s="1007"/>
      <c r="AD315" s="1007"/>
      <c r="AE315" s="1007"/>
      <c r="AF315" s="1007"/>
      <c r="AG315" s="1007"/>
      <c r="AH315" s="1007"/>
      <c r="AI315" s="1007"/>
      <c r="AJ315" s="1007"/>
      <c r="AK315" s="1007"/>
      <c r="AL315" s="1007"/>
      <c r="AM315" s="1007"/>
      <c r="AN315" s="1007"/>
      <c r="AO315" s="1007"/>
      <c r="AP315" s="1007"/>
      <c r="AQ315" s="1007"/>
      <c r="AR315" s="1007"/>
      <c r="AS315" s="1007"/>
      <c r="AT315" s="1007"/>
      <c r="AU315" s="892"/>
      <c r="AV315" s="892"/>
      <c r="AW315" s="892"/>
      <c r="AX315" s="892"/>
      <c r="AY315" s="892"/>
      <c r="AZ315" s="1006"/>
      <c r="BA315" s="119"/>
    </row>
    <row r="316" spans="1:63" s="11" customFormat="1" ht="32.1" customHeight="1" x14ac:dyDescent="0.25">
      <c r="A316" s="150"/>
      <c r="B316" s="1226" t="s">
        <v>335</v>
      </c>
      <c r="C316" s="1228"/>
      <c r="D316" s="1228"/>
      <c r="E316" s="1228"/>
      <c r="F316" s="1228"/>
      <c r="G316" s="1228"/>
      <c r="H316" s="1228"/>
      <c r="I316" s="1228"/>
      <c r="J316" s="1228"/>
      <c r="K316" s="1228"/>
      <c r="L316" s="1228"/>
      <c r="M316" s="1228"/>
      <c r="N316" s="1228"/>
      <c r="O316" s="1228"/>
      <c r="P316" s="1228"/>
      <c r="Q316" s="1228"/>
      <c r="R316" s="1228"/>
      <c r="S316" s="1191" t="s">
        <v>121</v>
      </c>
      <c r="T316" s="1192"/>
      <c r="U316" s="1007"/>
      <c r="V316" s="1007"/>
      <c r="W316" s="1007"/>
      <c r="X316" s="1007"/>
      <c r="Y316" s="1007"/>
      <c r="Z316" s="1007"/>
      <c r="AA316" s="1007"/>
      <c r="AB316" s="1007"/>
      <c r="AC316" s="1007"/>
      <c r="AD316" s="1007"/>
      <c r="AE316" s="1007"/>
      <c r="AF316" s="1007"/>
      <c r="AG316" s="1007"/>
      <c r="AH316" s="1007"/>
      <c r="AI316" s="1007"/>
      <c r="AJ316" s="1007"/>
      <c r="AK316" s="1007"/>
      <c r="AL316" s="1007"/>
      <c r="AM316" s="1007"/>
      <c r="AN316" s="1007"/>
      <c r="AO316" s="1007"/>
      <c r="AP316" s="1007"/>
      <c r="AQ316" s="1007"/>
      <c r="AR316" s="1007"/>
      <c r="AS316" s="1007"/>
      <c r="AT316" s="1007"/>
      <c r="AU316" s="892"/>
      <c r="AV316" s="892"/>
      <c r="AW316" s="892"/>
      <c r="AX316" s="892"/>
      <c r="AY316" s="892"/>
      <c r="AZ316" s="1006"/>
      <c r="BA316" s="119"/>
    </row>
    <row r="317" spans="1:63" s="11" customFormat="1" ht="18" customHeight="1" x14ac:dyDescent="0.25">
      <c r="A317" s="150"/>
      <c r="B317" s="1091" t="s">
        <v>336</v>
      </c>
      <c r="C317" s="1091"/>
      <c r="D317" s="1091"/>
      <c r="E317" s="1091"/>
      <c r="F317" s="1091"/>
      <c r="G317" s="1091"/>
      <c r="H317" s="1091"/>
      <c r="I317" s="1091"/>
      <c r="J317" s="1091"/>
      <c r="K317" s="1091"/>
      <c r="L317" s="1091"/>
      <c r="M317" s="1091"/>
      <c r="N317" s="1091"/>
      <c r="O317" s="1091"/>
      <c r="P317" s="1091"/>
      <c r="Q317" s="1091"/>
      <c r="R317" s="1092"/>
      <c r="S317" s="1191" t="s">
        <v>125</v>
      </c>
      <c r="T317" s="1192"/>
      <c r="U317" s="1007"/>
      <c r="V317" s="1007"/>
      <c r="W317" s="1007"/>
      <c r="X317" s="1007"/>
      <c r="Y317" s="1007"/>
      <c r="Z317" s="1007"/>
      <c r="AA317" s="1007"/>
      <c r="AB317" s="1007"/>
      <c r="AC317" s="1007"/>
      <c r="AD317" s="1007"/>
      <c r="AE317" s="1007"/>
      <c r="AF317" s="1007"/>
      <c r="AG317" s="1007"/>
      <c r="AH317" s="1007"/>
      <c r="AI317" s="1007"/>
      <c r="AJ317" s="1007"/>
      <c r="AK317" s="1007"/>
      <c r="AL317" s="1007"/>
      <c r="AM317" s="1007"/>
      <c r="AN317" s="1007"/>
      <c r="AO317" s="1007"/>
      <c r="AP317" s="1007"/>
      <c r="AQ317" s="1007"/>
      <c r="AR317" s="1007"/>
      <c r="AS317" s="1007"/>
      <c r="AT317" s="1007"/>
      <c r="AU317" s="892"/>
      <c r="AV317" s="892"/>
      <c r="AW317" s="892"/>
      <c r="AX317" s="892"/>
      <c r="AY317" s="892"/>
      <c r="AZ317" s="1006"/>
      <c r="BA317" s="119"/>
    </row>
    <row r="318" spans="1:63" s="11" customFormat="1" ht="36.75" customHeight="1" x14ac:dyDescent="0.25">
      <c r="A318" s="150"/>
      <c r="B318" s="1030" t="s">
        <v>58</v>
      </c>
      <c r="C318" s="1030"/>
      <c r="D318" s="1030"/>
      <c r="E318" s="1030"/>
      <c r="F318" s="1030"/>
      <c r="G318" s="1030"/>
      <c r="H318" s="1030"/>
      <c r="I318" s="1030"/>
      <c r="J318" s="1030"/>
      <c r="K318" s="1030"/>
      <c r="L318" s="1030"/>
      <c r="M318" s="1030"/>
      <c r="N318" s="1030"/>
      <c r="O318" s="1030"/>
      <c r="P318" s="1030"/>
      <c r="Q318" s="1030"/>
      <c r="R318" s="1030"/>
      <c r="S318" s="1191" t="s">
        <v>122</v>
      </c>
      <c r="T318" s="1192"/>
      <c r="U318" s="1007"/>
      <c r="V318" s="1007"/>
      <c r="W318" s="1007"/>
      <c r="X318" s="1007"/>
      <c r="Y318" s="1007"/>
      <c r="Z318" s="1007"/>
      <c r="AA318" s="1007"/>
      <c r="AB318" s="1007"/>
      <c r="AC318" s="1007"/>
      <c r="AD318" s="1007"/>
      <c r="AE318" s="1007"/>
      <c r="AF318" s="1007"/>
      <c r="AG318" s="1007"/>
      <c r="AH318" s="1007"/>
      <c r="AI318" s="1007"/>
      <c r="AJ318" s="1007"/>
      <c r="AK318" s="1007"/>
      <c r="AL318" s="1007"/>
      <c r="AM318" s="1007"/>
      <c r="AN318" s="1007"/>
      <c r="AO318" s="1007"/>
      <c r="AP318" s="1007"/>
      <c r="AQ318" s="1007"/>
      <c r="AR318" s="1007"/>
      <c r="AS318" s="1007"/>
      <c r="AT318" s="1007"/>
      <c r="AU318" s="892"/>
      <c r="AV318" s="892"/>
      <c r="AW318" s="892"/>
      <c r="AX318" s="892"/>
      <c r="AY318" s="892"/>
      <c r="AZ318" s="1006"/>
      <c r="BA318" s="119"/>
    </row>
    <row r="319" spans="1:63" s="11" customFormat="1" ht="32.1" customHeight="1" x14ac:dyDescent="0.25">
      <c r="A319" s="150"/>
      <c r="B319" s="1178" t="s">
        <v>334</v>
      </c>
      <c r="C319" s="1178"/>
      <c r="D319" s="1178"/>
      <c r="E319" s="1178"/>
      <c r="F319" s="1178"/>
      <c r="G319" s="1178"/>
      <c r="H319" s="1178"/>
      <c r="I319" s="1178"/>
      <c r="J319" s="1178"/>
      <c r="K319" s="1178"/>
      <c r="L319" s="1178"/>
      <c r="M319" s="1178"/>
      <c r="N319" s="1178"/>
      <c r="O319" s="1178"/>
      <c r="P319" s="1178"/>
      <c r="Q319" s="1178"/>
      <c r="R319" s="1178"/>
      <c r="S319" s="1191" t="s">
        <v>123</v>
      </c>
      <c r="T319" s="1192"/>
      <c r="U319" s="1007"/>
      <c r="V319" s="1007"/>
      <c r="W319" s="1007"/>
      <c r="X319" s="1007"/>
      <c r="Y319" s="1007"/>
      <c r="Z319" s="1007"/>
      <c r="AA319" s="1007"/>
      <c r="AB319" s="1007"/>
      <c r="AC319" s="1007"/>
      <c r="AD319" s="1007"/>
      <c r="AE319" s="1007"/>
      <c r="AF319" s="1007"/>
      <c r="AG319" s="1007"/>
      <c r="AH319" s="1007"/>
      <c r="AI319" s="1007"/>
      <c r="AJ319" s="1007"/>
      <c r="AK319" s="1007"/>
      <c r="AL319" s="1007"/>
      <c r="AM319" s="1007"/>
      <c r="AN319" s="1007"/>
      <c r="AO319" s="1007"/>
      <c r="AP319" s="1007"/>
      <c r="AQ319" s="1007"/>
      <c r="AR319" s="1007"/>
      <c r="AS319" s="1007"/>
      <c r="AT319" s="1007"/>
      <c r="AU319" s="892"/>
      <c r="AV319" s="892"/>
      <c r="AW319" s="892"/>
      <c r="AX319" s="892"/>
      <c r="AY319" s="892"/>
      <c r="AZ319" s="1006"/>
      <c r="BA319" s="119"/>
    </row>
    <row r="320" spans="1:63" s="11" customFormat="1" ht="32.1" customHeight="1" x14ac:dyDescent="0.25">
      <c r="A320" s="150"/>
      <c r="B320" s="1226" t="s">
        <v>335</v>
      </c>
      <c r="C320" s="1228"/>
      <c r="D320" s="1228"/>
      <c r="E320" s="1228"/>
      <c r="F320" s="1228"/>
      <c r="G320" s="1228"/>
      <c r="H320" s="1228"/>
      <c r="I320" s="1228"/>
      <c r="J320" s="1228"/>
      <c r="K320" s="1228"/>
      <c r="L320" s="1228"/>
      <c r="M320" s="1228"/>
      <c r="N320" s="1228"/>
      <c r="O320" s="1228"/>
      <c r="P320" s="1228"/>
      <c r="Q320" s="1228"/>
      <c r="R320" s="1228"/>
      <c r="S320" s="1191" t="s">
        <v>124</v>
      </c>
      <c r="T320" s="1192"/>
      <c r="U320" s="1007"/>
      <c r="V320" s="1007"/>
      <c r="W320" s="1007"/>
      <c r="X320" s="1007"/>
      <c r="Y320" s="1007"/>
      <c r="Z320" s="1007"/>
      <c r="AA320" s="1007"/>
      <c r="AB320" s="1007"/>
      <c r="AC320" s="1007"/>
      <c r="AD320" s="1007"/>
      <c r="AE320" s="1007"/>
      <c r="AF320" s="1007"/>
      <c r="AG320" s="1007"/>
      <c r="AH320" s="1007"/>
      <c r="AI320" s="1007"/>
      <c r="AJ320" s="1007"/>
      <c r="AK320" s="1007"/>
      <c r="AL320" s="1007"/>
      <c r="AM320" s="1007"/>
      <c r="AN320" s="1007"/>
      <c r="AO320" s="1007"/>
      <c r="AP320" s="1007"/>
      <c r="AQ320" s="1007"/>
      <c r="AR320" s="1007"/>
      <c r="AS320" s="1007"/>
      <c r="AT320" s="1007"/>
      <c r="AU320" s="892"/>
      <c r="AV320" s="892"/>
      <c r="AW320" s="892"/>
      <c r="AX320" s="892"/>
      <c r="AY320" s="892"/>
      <c r="AZ320" s="1006"/>
      <c r="BA320" s="119"/>
    </row>
    <row r="321" spans="1:63" s="11" customFormat="1" ht="18" customHeight="1" thickBot="1" x14ac:dyDescent="0.3">
      <c r="A321" s="150"/>
      <c r="B321" s="1091" t="s">
        <v>336</v>
      </c>
      <c r="C321" s="1091"/>
      <c r="D321" s="1091"/>
      <c r="E321" s="1091"/>
      <c r="F321" s="1091"/>
      <c r="G321" s="1091"/>
      <c r="H321" s="1091"/>
      <c r="I321" s="1091"/>
      <c r="J321" s="1091"/>
      <c r="K321" s="1091"/>
      <c r="L321" s="1091"/>
      <c r="M321" s="1091"/>
      <c r="N321" s="1091"/>
      <c r="O321" s="1091"/>
      <c r="P321" s="1091"/>
      <c r="Q321" s="1091"/>
      <c r="R321" s="1092"/>
      <c r="S321" s="1229" t="s">
        <v>132</v>
      </c>
      <c r="T321" s="1230"/>
      <c r="U321" s="1113"/>
      <c r="V321" s="1113"/>
      <c r="W321" s="1113"/>
      <c r="X321" s="1113"/>
      <c r="Y321" s="1113"/>
      <c r="Z321" s="1113"/>
      <c r="AA321" s="1113"/>
      <c r="AB321" s="1113"/>
      <c r="AC321" s="1113"/>
      <c r="AD321" s="1113"/>
      <c r="AE321" s="1113"/>
      <c r="AF321" s="1113"/>
      <c r="AG321" s="1113"/>
      <c r="AH321" s="1113"/>
      <c r="AI321" s="1113"/>
      <c r="AJ321" s="1113"/>
      <c r="AK321" s="1113"/>
      <c r="AL321" s="1113"/>
      <c r="AM321" s="1113"/>
      <c r="AN321" s="1113"/>
      <c r="AO321" s="1113"/>
      <c r="AP321" s="1113"/>
      <c r="AQ321" s="1113"/>
      <c r="AR321" s="1113"/>
      <c r="AS321" s="1113"/>
      <c r="AT321" s="1113"/>
      <c r="AU321" s="1003"/>
      <c r="AV321" s="1003"/>
      <c r="AW321" s="1003"/>
      <c r="AX321" s="1003"/>
      <c r="AY321" s="1003"/>
      <c r="AZ321" s="1004"/>
      <c r="BA321" s="119"/>
    </row>
    <row r="322" spans="1:63" s="11" customFormat="1" ht="15" customHeight="1" x14ac:dyDescent="0.25">
      <c r="A322" s="119"/>
      <c r="B322" s="150"/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119"/>
      <c r="U322" s="119"/>
      <c r="V322" s="119"/>
      <c r="W322" s="119"/>
      <c r="X322" s="119"/>
      <c r="Y322" s="119"/>
      <c r="Z322" s="119"/>
      <c r="AA322" s="119"/>
      <c r="AB322" s="119"/>
      <c r="AC322" s="119"/>
      <c r="AD322" s="119"/>
      <c r="AE322" s="119"/>
      <c r="AF322" s="119"/>
      <c r="AG322" s="119"/>
      <c r="AH322" s="119"/>
      <c r="AI322" s="119"/>
      <c r="AJ322" s="119"/>
      <c r="AK322" s="119"/>
      <c r="AL322" s="119"/>
      <c r="AM322" s="119"/>
      <c r="AN322" s="119"/>
      <c r="AO322" s="119"/>
      <c r="AP322" s="119"/>
      <c r="AQ322" s="119"/>
      <c r="AR322" s="119"/>
      <c r="AS322" s="119"/>
      <c r="AT322" s="119"/>
      <c r="AU322" s="119"/>
      <c r="AV322" s="119"/>
      <c r="AW322" s="119"/>
      <c r="AX322" s="119"/>
      <c r="AY322" s="119"/>
      <c r="AZ322" s="119"/>
      <c r="BA322" s="119"/>
    </row>
    <row r="323" spans="1:63" s="11" customFormat="1" ht="33" customHeight="1" x14ac:dyDescent="0.25">
      <c r="A323" s="119"/>
      <c r="B323" s="869" t="s">
        <v>889</v>
      </c>
      <c r="C323" s="869"/>
      <c r="D323" s="869"/>
      <c r="E323" s="869"/>
      <c r="F323" s="869"/>
      <c r="G323" s="869"/>
      <c r="H323" s="869"/>
      <c r="I323" s="869"/>
      <c r="J323" s="869"/>
      <c r="K323" s="869"/>
      <c r="L323" s="869"/>
      <c r="M323" s="869"/>
      <c r="N323" s="869"/>
      <c r="O323" s="869"/>
      <c r="P323" s="869"/>
      <c r="Q323" s="869"/>
      <c r="R323" s="869"/>
      <c r="S323" s="869"/>
      <c r="T323" s="869"/>
      <c r="U323" s="869"/>
      <c r="V323" s="869"/>
      <c r="W323" s="869"/>
      <c r="X323" s="869"/>
      <c r="Y323" s="869"/>
      <c r="Z323" s="869"/>
      <c r="AA323" s="869"/>
      <c r="AB323" s="869"/>
      <c r="AC323" s="869"/>
      <c r="AD323" s="869"/>
      <c r="AE323" s="869"/>
      <c r="AF323" s="869"/>
      <c r="AG323" s="869"/>
      <c r="AH323" s="869"/>
      <c r="AI323" s="869"/>
      <c r="AJ323" s="869"/>
      <c r="AK323" s="869"/>
      <c r="AL323" s="869"/>
      <c r="AM323" s="869"/>
      <c r="AN323" s="869"/>
      <c r="AO323" s="869"/>
      <c r="AP323" s="869"/>
      <c r="AQ323" s="869"/>
      <c r="AR323" s="869"/>
      <c r="AS323" s="869"/>
      <c r="AT323" s="869"/>
      <c r="AU323" s="869"/>
      <c r="AV323" s="869"/>
      <c r="AW323" s="869"/>
      <c r="AX323" s="869"/>
      <c r="AY323" s="869"/>
      <c r="AZ323" s="869"/>
      <c r="BA323" s="119"/>
    </row>
    <row r="324" spans="1:63" s="11" customFormat="1" ht="8.1" customHeight="1" x14ac:dyDescent="0.25">
      <c r="A324" s="119"/>
      <c r="B324" s="326"/>
      <c r="C324" s="326"/>
      <c r="D324" s="326"/>
      <c r="E324" s="326"/>
      <c r="F324" s="326"/>
      <c r="G324" s="326"/>
      <c r="H324" s="326"/>
      <c r="I324" s="326"/>
      <c r="J324" s="326"/>
      <c r="K324" s="326"/>
      <c r="L324" s="326"/>
      <c r="M324" s="326"/>
      <c r="N324" s="326"/>
      <c r="O324" s="326"/>
      <c r="P324" s="326"/>
      <c r="Q324" s="326"/>
      <c r="R324" s="326"/>
      <c r="S324" s="326"/>
      <c r="T324" s="326"/>
      <c r="U324" s="326"/>
      <c r="V324" s="326"/>
      <c r="W324" s="326"/>
      <c r="X324" s="326"/>
      <c r="Y324" s="326"/>
      <c r="Z324" s="326"/>
      <c r="AA324" s="326"/>
      <c r="AB324" s="326"/>
      <c r="AC324" s="326"/>
      <c r="AD324" s="326"/>
      <c r="AE324" s="326"/>
      <c r="AF324" s="326"/>
      <c r="AG324" s="326"/>
      <c r="AH324" s="326"/>
      <c r="AI324" s="326"/>
      <c r="AJ324" s="326"/>
      <c r="AK324" s="326"/>
      <c r="AL324" s="326"/>
      <c r="AM324" s="326"/>
      <c r="AN324" s="326"/>
      <c r="AO324" s="326"/>
      <c r="AP324" s="326"/>
      <c r="AQ324" s="326"/>
      <c r="AR324" s="326"/>
      <c r="AS324" s="326"/>
      <c r="AT324" s="326"/>
      <c r="AU324" s="326"/>
      <c r="AV324" s="326"/>
      <c r="AW324" s="326"/>
      <c r="AX324" s="326"/>
      <c r="AY324" s="326"/>
      <c r="AZ324" s="326"/>
      <c r="BA324" s="119"/>
    </row>
    <row r="325" spans="1:63" s="11" customFormat="1" ht="21.75" customHeight="1" x14ac:dyDescent="0.25">
      <c r="A325" s="150"/>
      <c r="B325" s="1108" t="s">
        <v>2</v>
      </c>
      <c r="C325" s="1108"/>
      <c r="D325" s="1108"/>
      <c r="E325" s="1108"/>
      <c r="F325" s="1108"/>
      <c r="G325" s="1108"/>
      <c r="H325" s="1108"/>
      <c r="I325" s="1108"/>
      <c r="J325" s="1108"/>
      <c r="K325" s="1108"/>
      <c r="L325" s="1108"/>
      <c r="M325" s="1108"/>
      <c r="N325" s="1108"/>
      <c r="O325" s="1108"/>
      <c r="P325" s="1108"/>
      <c r="Q325" s="1108"/>
      <c r="R325" s="1119"/>
      <c r="S325" s="870" t="s">
        <v>508</v>
      </c>
      <c r="T325" s="871"/>
      <c r="U325" s="895" t="s">
        <v>769</v>
      </c>
      <c r="V325" s="871"/>
      <c r="W325" s="895" t="s">
        <v>50</v>
      </c>
      <c r="X325" s="870"/>
      <c r="Y325" s="870"/>
      <c r="Z325" s="870"/>
      <c r="AA325" s="870"/>
      <c r="AB325" s="871"/>
      <c r="AC325" s="892" t="s">
        <v>215</v>
      </c>
      <c r="AD325" s="892"/>
      <c r="AE325" s="892"/>
      <c r="AF325" s="892"/>
      <c r="AG325" s="892"/>
      <c r="AH325" s="892"/>
      <c r="AI325" s="892" t="s">
        <v>43</v>
      </c>
      <c r="AJ325" s="892"/>
      <c r="AK325" s="892"/>
      <c r="AL325" s="892"/>
      <c r="AM325" s="892"/>
      <c r="AN325" s="892"/>
      <c r="AO325" s="1108" t="s">
        <v>99</v>
      </c>
      <c r="AP325" s="1108"/>
      <c r="AQ325" s="1108"/>
      <c r="AR325" s="1108"/>
      <c r="AS325" s="1108"/>
      <c r="AT325" s="1108"/>
      <c r="AU325" s="1108"/>
      <c r="AV325" s="1108"/>
      <c r="AW325" s="1108"/>
      <c r="AX325" s="1108"/>
      <c r="AY325" s="1108"/>
      <c r="AZ325" s="1108"/>
      <c r="BA325" s="119"/>
    </row>
    <row r="326" spans="1:63" s="11" customFormat="1" ht="18.75" customHeight="1" x14ac:dyDescent="0.25">
      <c r="A326" s="150"/>
      <c r="B326" s="1120"/>
      <c r="C326" s="1120"/>
      <c r="D326" s="1120"/>
      <c r="E326" s="1120"/>
      <c r="F326" s="1120"/>
      <c r="G326" s="1120"/>
      <c r="H326" s="1120"/>
      <c r="I326" s="1120"/>
      <c r="J326" s="1120"/>
      <c r="K326" s="1120"/>
      <c r="L326" s="1120"/>
      <c r="M326" s="1120"/>
      <c r="N326" s="1120"/>
      <c r="O326" s="1120"/>
      <c r="P326" s="1120"/>
      <c r="Q326" s="1120"/>
      <c r="R326" s="1121"/>
      <c r="S326" s="872"/>
      <c r="T326" s="873"/>
      <c r="U326" s="896"/>
      <c r="V326" s="873"/>
      <c r="W326" s="897"/>
      <c r="X326" s="874"/>
      <c r="Y326" s="874"/>
      <c r="Z326" s="874"/>
      <c r="AA326" s="874"/>
      <c r="AB326" s="875"/>
      <c r="AC326" s="892"/>
      <c r="AD326" s="892"/>
      <c r="AE326" s="892"/>
      <c r="AF326" s="892"/>
      <c r="AG326" s="892"/>
      <c r="AH326" s="892"/>
      <c r="AI326" s="892"/>
      <c r="AJ326" s="892"/>
      <c r="AK326" s="892"/>
      <c r="AL326" s="892"/>
      <c r="AM326" s="892"/>
      <c r="AN326" s="892"/>
      <c r="AO326" s="1110"/>
      <c r="AP326" s="1110"/>
      <c r="AQ326" s="1110"/>
      <c r="AR326" s="1110"/>
      <c r="AS326" s="1110"/>
      <c r="AT326" s="1110"/>
      <c r="AU326" s="1110"/>
      <c r="AV326" s="1110"/>
      <c r="AW326" s="1110"/>
      <c r="AX326" s="1110"/>
      <c r="AY326" s="1110"/>
      <c r="AZ326" s="1110"/>
      <c r="BA326" s="119"/>
    </row>
    <row r="327" spans="1:63" s="11" customFormat="1" ht="123" customHeight="1" x14ac:dyDescent="0.25">
      <c r="A327" s="150"/>
      <c r="B327" s="1110"/>
      <c r="C327" s="1110"/>
      <c r="D327" s="1110"/>
      <c r="E327" s="1110"/>
      <c r="F327" s="1110"/>
      <c r="G327" s="1110"/>
      <c r="H327" s="1110"/>
      <c r="I327" s="1110"/>
      <c r="J327" s="1110"/>
      <c r="K327" s="1110"/>
      <c r="L327" s="1110"/>
      <c r="M327" s="1110"/>
      <c r="N327" s="1110"/>
      <c r="O327" s="1110"/>
      <c r="P327" s="1110"/>
      <c r="Q327" s="1110"/>
      <c r="R327" s="1122"/>
      <c r="S327" s="874"/>
      <c r="T327" s="875"/>
      <c r="U327" s="897"/>
      <c r="V327" s="875"/>
      <c r="W327" s="1104" t="s">
        <v>51</v>
      </c>
      <c r="X327" s="1105"/>
      <c r="Y327" s="1106"/>
      <c r="Z327" s="1104" t="s">
        <v>52</v>
      </c>
      <c r="AA327" s="1105"/>
      <c r="AB327" s="1106"/>
      <c r="AC327" s="1104" t="s">
        <v>51</v>
      </c>
      <c r="AD327" s="1105"/>
      <c r="AE327" s="1106"/>
      <c r="AF327" s="1104" t="s">
        <v>52</v>
      </c>
      <c r="AG327" s="1105"/>
      <c r="AH327" s="1106"/>
      <c r="AI327" s="1104" t="s">
        <v>51</v>
      </c>
      <c r="AJ327" s="1105"/>
      <c r="AK327" s="1106"/>
      <c r="AL327" s="1104" t="s">
        <v>52</v>
      </c>
      <c r="AM327" s="1105"/>
      <c r="AN327" s="1106"/>
      <c r="AO327" s="1104" t="s">
        <v>239</v>
      </c>
      <c r="AP327" s="1105"/>
      <c r="AQ327" s="1106"/>
      <c r="AR327" s="1104" t="s">
        <v>485</v>
      </c>
      <c r="AS327" s="1105"/>
      <c r="AT327" s="1106"/>
      <c r="AU327" s="1104" t="s">
        <v>237</v>
      </c>
      <c r="AV327" s="1105"/>
      <c r="AW327" s="1106"/>
      <c r="AX327" s="1104" t="s">
        <v>238</v>
      </c>
      <c r="AY327" s="1105"/>
      <c r="AZ327" s="1105"/>
      <c r="BA327" s="119"/>
      <c r="BK327" s="11" t="s">
        <v>20</v>
      </c>
    </row>
    <row r="328" spans="1:63" s="347" customFormat="1" ht="11.25" customHeight="1" thickBot="1" x14ac:dyDescent="0.25">
      <c r="A328" s="361"/>
      <c r="B328" s="1060">
        <v>1</v>
      </c>
      <c r="C328" s="1060"/>
      <c r="D328" s="1060"/>
      <c r="E328" s="1060"/>
      <c r="F328" s="1060"/>
      <c r="G328" s="1060"/>
      <c r="H328" s="1060"/>
      <c r="I328" s="1060"/>
      <c r="J328" s="1060"/>
      <c r="K328" s="1060"/>
      <c r="L328" s="1060"/>
      <c r="M328" s="1060"/>
      <c r="N328" s="1060"/>
      <c r="O328" s="1060"/>
      <c r="P328" s="1060"/>
      <c r="Q328" s="1060"/>
      <c r="R328" s="1075"/>
      <c r="S328" s="1112">
        <v>2</v>
      </c>
      <c r="T328" s="1112"/>
      <c r="U328" s="1005">
        <v>3</v>
      </c>
      <c r="V328" s="1005"/>
      <c r="W328" s="1111">
        <v>4</v>
      </c>
      <c r="X328" s="1112"/>
      <c r="Y328" s="1112"/>
      <c r="Z328" s="1005">
        <v>5</v>
      </c>
      <c r="AA328" s="1005"/>
      <c r="AB328" s="1005"/>
      <c r="AC328" s="1005">
        <v>6</v>
      </c>
      <c r="AD328" s="1005"/>
      <c r="AE328" s="1005"/>
      <c r="AF328" s="1005">
        <v>7</v>
      </c>
      <c r="AG328" s="1005"/>
      <c r="AH328" s="1005"/>
      <c r="AI328" s="1005">
        <v>8</v>
      </c>
      <c r="AJ328" s="1005"/>
      <c r="AK328" s="1005"/>
      <c r="AL328" s="1005">
        <v>9</v>
      </c>
      <c r="AM328" s="1005"/>
      <c r="AN328" s="1005"/>
      <c r="AO328" s="1005">
        <v>10</v>
      </c>
      <c r="AP328" s="1005"/>
      <c r="AQ328" s="1005"/>
      <c r="AR328" s="1005">
        <v>11</v>
      </c>
      <c r="AS328" s="1005"/>
      <c r="AT328" s="1005"/>
      <c r="AU328" s="774">
        <v>12</v>
      </c>
      <c r="AV328" s="774"/>
      <c r="AW328" s="774"/>
      <c r="AX328" s="776">
        <v>13</v>
      </c>
      <c r="AY328" s="776"/>
      <c r="AZ328" s="776"/>
      <c r="BA328" s="359"/>
    </row>
    <row r="329" spans="1:63" s="11" customFormat="1" ht="32.1" customHeight="1" x14ac:dyDescent="0.25">
      <c r="A329" s="150"/>
      <c r="B329" s="978" t="s">
        <v>57</v>
      </c>
      <c r="C329" s="978"/>
      <c r="D329" s="978"/>
      <c r="E329" s="978"/>
      <c r="F329" s="978"/>
      <c r="G329" s="978"/>
      <c r="H329" s="978"/>
      <c r="I329" s="978"/>
      <c r="J329" s="978"/>
      <c r="K329" s="978"/>
      <c r="L329" s="978"/>
      <c r="M329" s="978"/>
      <c r="N329" s="978"/>
      <c r="O329" s="978"/>
      <c r="P329" s="978"/>
      <c r="Q329" s="978"/>
      <c r="R329" s="978"/>
      <c r="S329" s="1193" t="s">
        <v>119</v>
      </c>
      <c r="T329" s="1194"/>
      <c r="U329" s="1045"/>
      <c r="V329" s="1045"/>
      <c r="W329" s="1045"/>
      <c r="X329" s="1045"/>
      <c r="Y329" s="1045"/>
      <c r="Z329" s="1045"/>
      <c r="AA329" s="1045"/>
      <c r="AB329" s="1045"/>
      <c r="AC329" s="1045"/>
      <c r="AD329" s="1045"/>
      <c r="AE329" s="1045"/>
      <c r="AF329" s="1045"/>
      <c r="AG329" s="1045"/>
      <c r="AH329" s="1045"/>
      <c r="AI329" s="1045"/>
      <c r="AJ329" s="1045"/>
      <c r="AK329" s="1045"/>
      <c r="AL329" s="1045"/>
      <c r="AM329" s="1045"/>
      <c r="AN329" s="1045"/>
      <c r="AO329" s="1045"/>
      <c r="AP329" s="1045"/>
      <c r="AQ329" s="1045"/>
      <c r="AR329" s="1045"/>
      <c r="AS329" s="1045"/>
      <c r="AT329" s="1045"/>
      <c r="AU329" s="1046"/>
      <c r="AV329" s="1046"/>
      <c r="AW329" s="1046"/>
      <c r="AX329" s="1046"/>
      <c r="AY329" s="1046"/>
      <c r="AZ329" s="1047"/>
      <c r="BA329" s="119"/>
    </row>
    <row r="330" spans="1:63" s="11" customFormat="1" ht="32.1" customHeight="1" x14ac:dyDescent="0.25">
      <c r="A330" s="150"/>
      <c r="B330" s="1091" t="s">
        <v>334</v>
      </c>
      <c r="C330" s="1091"/>
      <c r="D330" s="1091"/>
      <c r="E330" s="1091"/>
      <c r="F330" s="1091"/>
      <c r="G330" s="1091"/>
      <c r="H330" s="1091"/>
      <c r="I330" s="1091"/>
      <c r="J330" s="1091"/>
      <c r="K330" s="1091"/>
      <c r="L330" s="1091"/>
      <c r="M330" s="1091"/>
      <c r="N330" s="1091"/>
      <c r="O330" s="1091"/>
      <c r="P330" s="1091"/>
      <c r="Q330" s="1091"/>
      <c r="R330" s="1091"/>
      <c r="S330" s="1102" t="s">
        <v>120</v>
      </c>
      <c r="T330" s="1103"/>
      <c r="U330" s="1007"/>
      <c r="V330" s="1007"/>
      <c r="W330" s="1007"/>
      <c r="X330" s="1007"/>
      <c r="Y330" s="1007"/>
      <c r="Z330" s="1007"/>
      <c r="AA330" s="1007"/>
      <c r="AB330" s="1007"/>
      <c r="AC330" s="1007"/>
      <c r="AD330" s="1007"/>
      <c r="AE330" s="1007"/>
      <c r="AF330" s="1007"/>
      <c r="AG330" s="1007"/>
      <c r="AH330" s="1007"/>
      <c r="AI330" s="1007"/>
      <c r="AJ330" s="1007"/>
      <c r="AK330" s="1007"/>
      <c r="AL330" s="1007"/>
      <c r="AM330" s="1007"/>
      <c r="AN330" s="1007"/>
      <c r="AO330" s="1007"/>
      <c r="AP330" s="1007"/>
      <c r="AQ330" s="1007"/>
      <c r="AR330" s="1007"/>
      <c r="AS330" s="1007"/>
      <c r="AT330" s="1007"/>
      <c r="AU330" s="892"/>
      <c r="AV330" s="892"/>
      <c r="AW330" s="892"/>
      <c r="AX330" s="892"/>
      <c r="AY330" s="892"/>
      <c r="AZ330" s="1006"/>
      <c r="BA330" s="119"/>
    </row>
    <row r="331" spans="1:63" s="11" customFormat="1" ht="27" customHeight="1" x14ac:dyDescent="0.25">
      <c r="A331" s="150"/>
      <c r="B331" s="1100" t="s">
        <v>335</v>
      </c>
      <c r="C331" s="1101"/>
      <c r="D331" s="1101"/>
      <c r="E331" s="1101"/>
      <c r="F331" s="1101"/>
      <c r="G331" s="1101"/>
      <c r="H331" s="1101"/>
      <c r="I331" s="1101"/>
      <c r="J331" s="1101"/>
      <c r="K331" s="1101"/>
      <c r="L331" s="1101"/>
      <c r="M331" s="1101"/>
      <c r="N331" s="1101"/>
      <c r="O331" s="1101"/>
      <c r="P331" s="1101"/>
      <c r="Q331" s="1101"/>
      <c r="R331" s="1101"/>
      <c r="S331" s="1102" t="s">
        <v>121</v>
      </c>
      <c r="T331" s="1103"/>
      <c r="U331" s="1007"/>
      <c r="V331" s="1007"/>
      <c r="W331" s="1007"/>
      <c r="X331" s="1007"/>
      <c r="Y331" s="1007"/>
      <c r="Z331" s="1007"/>
      <c r="AA331" s="1007"/>
      <c r="AB331" s="1007"/>
      <c r="AC331" s="1007"/>
      <c r="AD331" s="1007"/>
      <c r="AE331" s="1007"/>
      <c r="AF331" s="1007"/>
      <c r="AG331" s="1007"/>
      <c r="AH331" s="1007"/>
      <c r="AI331" s="1007"/>
      <c r="AJ331" s="1007"/>
      <c r="AK331" s="1007"/>
      <c r="AL331" s="1007"/>
      <c r="AM331" s="1007"/>
      <c r="AN331" s="1007"/>
      <c r="AO331" s="1007"/>
      <c r="AP331" s="1007"/>
      <c r="AQ331" s="1007"/>
      <c r="AR331" s="1007"/>
      <c r="AS331" s="1007"/>
      <c r="AT331" s="1007"/>
      <c r="AU331" s="892"/>
      <c r="AV331" s="892"/>
      <c r="AW331" s="892"/>
      <c r="AX331" s="892"/>
      <c r="AY331" s="892"/>
      <c r="AZ331" s="1006"/>
      <c r="BA331" s="119"/>
    </row>
    <row r="332" spans="1:63" s="11" customFormat="1" ht="18" customHeight="1" x14ac:dyDescent="0.25">
      <c r="A332" s="150"/>
      <c r="B332" s="1091" t="s">
        <v>336</v>
      </c>
      <c r="C332" s="1091"/>
      <c r="D332" s="1091"/>
      <c r="E332" s="1091"/>
      <c r="F332" s="1091"/>
      <c r="G332" s="1091"/>
      <c r="H332" s="1091"/>
      <c r="I332" s="1091"/>
      <c r="J332" s="1091"/>
      <c r="K332" s="1091"/>
      <c r="L332" s="1091"/>
      <c r="M332" s="1091"/>
      <c r="N332" s="1091"/>
      <c r="O332" s="1091"/>
      <c r="P332" s="1091"/>
      <c r="Q332" s="1091"/>
      <c r="R332" s="1092"/>
      <c r="S332" s="1102" t="s">
        <v>125</v>
      </c>
      <c r="T332" s="1103"/>
      <c r="U332" s="1007"/>
      <c r="V332" s="1007"/>
      <c r="W332" s="1007"/>
      <c r="X332" s="1007"/>
      <c r="Y332" s="1007"/>
      <c r="Z332" s="1007"/>
      <c r="AA332" s="1007"/>
      <c r="AB332" s="1007"/>
      <c r="AC332" s="1007"/>
      <c r="AD332" s="1007"/>
      <c r="AE332" s="1007"/>
      <c r="AF332" s="1007"/>
      <c r="AG332" s="1007"/>
      <c r="AH332" s="1007"/>
      <c r="AI332" s="1007"/>
      <c r="AJ332" s="1007"/>
      <c r="AK332" s="1007"/>
      <c r="AL332" s="1007"/>
      <c r="AM332" s="1007"/>
      <c r="AN332" s="1007"/>
      <c r="AO332" s="1007"/>
      <c r="AP332" s="1007"/>
      <c r="AQ332" s="1007"/>
      <c r="AR332" s="1007"/>
      <c r="AS332" s="1007"/>
      <c r="AT332" s="1007"/>
      <c r="AU332" s="892"/>
      <c r="AV332" s="892"/>
      <c r="AW332" s="892"/>
      <c r="AX332" s="892"/>
      <c r="AY332" s="892"/>
      <c r="AZ332" s="1006"/>
      <c r="BA332" s="119"/>
    </row>
    <row r="333" spans="1:63" s="11" customFormat="1" ht="38.25" customHeight="1" x14ac:dyDescent="0.25">
      <c r="A333" s="150"/>
      <c r="B333" s="978" t="s">
        <v>58</v>
      </c>
      <c r="C333" s="978"/>
      <c r="D333" s="978"/>
      <c r="E333" s="978"/>
      <c r="F333" s="978"/>
      <c r="G333" s="978"/>
      <c r="H333" s="978"/>
      <c r="I333" s="978"/>
      <c r="J333" s="978"/>
      <c r="K333" s="978"/>
      <c r="L333" s="978"/>
      <c r="M333" s="978"/>
      <c r="N333" s="978"/>
      <c r="O333" s="978"/>
      <c r="P333" s="978"/>
      <c r="Q333" s="978"/>
      <c r="R333" s="978"/>
      <c r="S333" s="1102" t="s">
        <v>122</v>
      </c>
      <c r="T333" s="1103"/>
      <c r="U333" s="1007"/>
      <c r="V333" s="1007"/>
      <c r="W333" s="1007"/>
      <c r="X333" s="1007"/>
      <c r="Y333" s="1007"/>
      <c r="Z333" s="1007"/>
      <c r="AA333" s="1007"/>
      <c r="AB333" s="1007"/>
      <c r="AC333" s="1007"/>
      <c r="AD333" s="1007"/>
      <c r="AE333" s="1007"/>
      <c r="AF333" s="1007"/>
      <c r="AG333" s="1007"/>
      <c r="AH333" s="1007"/>
      <c r="AI333" s="1007"/>
      <c r="AJ333" s="1007"/>
      <c r="AK333" s="1007"/>
      <c r="AL333" s="1007"/>
      <c r="AM333" s="1007"/>
      <c r="AN333" s="1007"/>
      <c r="AO333" s="1007"/>
      <c r="AP333" s="1007"/>
      <c r="AQ333" s="1007"/>
      <c r="AR333" s="1007"/>
      <c r="AS333" s="1007"/>
      <c r="AT333" s="1007"/>
      <c r="AU333" s="892"/>
      <c r="AV333" s="892"/>
      <c r="AW333" s="892"/>
      <c r="AX333" s="892"/>
      <c r="AY333" s="892"/>
      <c r="AZ333" s="1006"/>
      <c r="BA333" s="119"/>
    </row>
    <row r="334" spans="1:63" s="11" customFormat="1" ht="24.75" customHeight="1" x14ac:dyDescent="0.25">
      <c r="A334" s="150"/>
      <c r="B334" s="1091" t="s">
        <v>334</v>
      </c>
      <c r="C334" s="1091"/>
      <c r="D334" s="1091"/>
      <c r="E334" s="1091"/>
      <c r="F334" s="1091"/>
      <c r="G334" s="1091"/>
      <c r="H334" s="1091"/>
      <c r="I334" s="1091"/>
      <c r="J334" s="1091"/>
      <c r="K334" s="1091"/>
      <c r="L334" s="1091"/>
      <c r="M334" s="1091"/>
      <c r="N334" s="1091"/>
      <c r="O334" s="1091"/>
      <c r="P334" s="1091"/>
      <c r="Q334" s="1091"/>
      <c r="R334" s="1091"/>
      <c r="S334" s="1102" t="s">
        <v>120</v>
      </c>
      <c r="T334" s="1103"/>
      <c r="U334" s="1007"/>
      <c r="V334" s="1007"/>
      <c r="W334" s="1007"/>
      <c r="X334" s="1007"/>
      <c r="Y334" s="1007"/>
      <c r="Z334" s="1007"/>
      <c r="AA334" s="1007"/>
      <c r="AB334" s="1007"/>
      <c r="AC334" s="1007"/>
      <c r="AD334" s="1007"/>
      <c r="AE334" s="1007"/>
      <c r="AF334" s="1007"/>
      <c r="AG334" s="1007"/>
      <c r="AH334" s="1007"/>
      <c r="AI334" s="1007"/>
      <c r="AJ334" s="1007"/>
      <c r="AK334" s="1007"/>
      <c r="AL334" s="1007"/>
      <c r="AM334" s="1007"/>
      <c r="AN334" s="1007"/>
      <c r="AO334" s="1007"/>
      <c r="AP334" s="1007"/>
      <c r="AQ334" s="1007"/>
      <c r="AR334" s="1007"/>
      <c r="AS334" s="1007"/>
      <c r="AT334" s="1007"/>
      <c r="AU334" s="892"/>
      <c r="AV334" s="892"/>
      <c r="AW334" s="892"/>
      <c r="AX334" s="892"/>
      <c r="AY334" s="892"/>
      <c r="AZ334" s="1006"/>
      <c r="BA334" s="119"/>
    </row>
    <row r="335" spans="1:63" s="11" customFormat="1" ht="25.5" customHeight="1" x14ac:dyDescent="0.25">
      <c r="A335" s="150"/>
      <c r="B335" s="1100" t="s">
        <v>335</v>
      </c>
      <c r="C335" s="1101"/>
      <c r="D335" s="1101"/>
      <c r="E335" s="1101"/>
      <c r="F335" s="1101"/>
      <c r="G335" s="1101"/>
      <c r="H335" s="1101"/>
      <c r="I335" s="1101"/>
      <c r="J335" s="1101"/>
      <c r="K335" s="1101"/>
      <c r="L335" s="1101"/>
      <c r="M335" s="1101"/>
      <c r="N335" s="1101"/>
      <c r="O335" s="1101"/>
      <c r="P335" s="1101"/>
      <c r="Q335" s="1101"/>
      <c r="R335" s="1101"/>
      <c r="S335" s="1102" t="s">
        <v>121</v>
      </c>
      <c r="T335" s="1103"/>
      <c r="U335" s="1007"/>
      <c r="V335" s="1007"/>
      <c r="W335" s="1007"/>
      <c r="X335" s="1007"/>
      <c r="Y335" s="1007"/>
      <c r="Z335" s="1007"/>
      <c r="AA335" s="1007"/>
      <c r="AB335" s="1007"/>
      <c r="AC335" s="1007"/>
      <c r="AD335" s="1007"/>
      <c r="AE335" s="1007"/>
      <c r="AF335" s="1007"/>
      <c r="AG335" s="1007"/>
      <c r="AH335" s="1007"/>
      <c r="AI335" s="1007"/>
      <c r="AJ335" s="1007"/>
      <c r="AK335" s="1007"/>
      <c r="AL335" s="1007"/>
      <c r="AM335" s="1007"/>
      <c r="AN335" s="1007"/>
      <c r="AO335" s="1007"/>
      <c r="AP335" s="1007"/>
      <c r="AQ335" s="1007"/>
      <c r="AR335" s="1007"/>
      <c r="AS335" s="1007"/>
      <c r="AT335" s="1007"/>
      <c r="AU335" s="892"/>
      <c r="AV335" s="892"/>
      <c r="AW335" s="892"/>
      <c r="AX335" s="892"/>
      <c r="AY335" s="892"/>
      <c r="AZ335" s="1006"/>
      <c r="BA335" s="119"/>
    </row>
    <row r="336" spans="1:63" s="11" customFormat="1" ht="18" customHeight="1" thickBot="1" x14ac:dyDescent="0.3">
      <c r="A336" s="150"/>
      <c r="B336" s="1091" t="s">
        <v>336</v>
      </c>
      <c r="C336" s="1091"/>
      <c r="D336" s="1091"/>
      <c r="E336" s="1091"/>
      <c r="F336" s="1091"/>
      <c r="G336" s="1091"/>
      <c r="H336" s="1091"/>
      <c r="I336" s="1091"/>
      <c r="J336" s="1091"/>
      <c r="K336" s="1091"/>
      <c r="L336" s="1091"/>
      <c r="M336" s="1091"/>
      <c r="N336" s="1091"/>
      <c r="O336" s="1091"/>
      <c r="P336" s="1091"/>
      <c r="Q336" s="1091"/>
      <c r="R336" s="1092"/>
      <c r="S336" s="1223" t="s">
        <v>125</v>
      </c>
      <c r="T336" s="1224"/>
      <c r="U336" s="1113"/>
      <c r="V336" s="1113"/>
      <c r="W336" s="1113"/>
      <c r="X336" s="1113"/>
      <c r="Y336" s="1113"/>
      <c r="Z336" s="1113"/>
      <c r="AA336" s="1113"/>
      <c r="AB336" s="1113"/>
      <c r="AC336" s="1113"/>
      <c r="AD336" s="1113"/>
      <c r="AE336" s="1113"/>
      <c r="AF336" s="1113"/>
      <c r="AG336" s="1113"/>
      <c r="AH336" s="1113"/>
      <c r="AI336" s="1113"/>
      <c r="AJ336" s="1113"/>
      <c r="AK336" s="1113"/>
      <c r="AL336" s="1113"/>
      <c r="AM336" s="1113"/>
      <c r="AN336" s="1113"/>
      <c r="AO336" s="1113"/>
      <c r="AP336" s="1113"/>
      <c r="AQ336" s="1113"/>
      <c r="AR336" s="1113"/>
      <c r="AS336" s="1113"/>
      <c r="AT336" s="1113"/>
      <c r="AU336" s="1003"/>
      <c r="AV336" s="1003"/>
      <c r="AW336" s="1003"/>
      <c r="AX336" s="1003"/>
      <c r="AY336" s="1003"/>
      <c r="AZ336" s="1004"/>
      <c r="BA336" s="119"/>
    </row>
    <row r="337" spans="1:63" s="11" customFormat="1" ht="15" customHeight="1" x14ac:dyDescent="0.25">
      <c r="A337" s="119"/>
      <c r="B337" s="150"/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119"/>
      <c r="U337" s="119"/>
      <c r="V337" s="119"/>
      <c r="W337" s="119"/>
      <c r="X337" s="119"/>
      <c r="Y337" s="119"/>
      <c r="Z337" s="119"/>
      <c r="AA337" s="119"/>
      <c r="AB337" s="119"/>
      <c r="AC337" s="119"/>
      <c r="AD337" s="119"/>
      <c r="AE337" s="119"/>
      <c r="AF337" s="119"/>
      <c r="AG337" s="119"/>
      <c r="AH337" s="119"/>
      <c r="AI337" s="119"/>
      <c r="AJ337" s="119"/>
      <c r="AK337" s="119"/>
      <c r="AL337" s="119"/>
      <c r="AM337" s="119"/>
      <c r="AN337" s="119"/>
      <c r="AO337" s="119"/>
      <c r="AP337" s="119"/>
      <c r="AQ337" s="119"/>
      <c r="AR337" s="119"/>
      <c r="AS337" s="119"/>
      <c r="AT337" s="119"/>
      <c r="AU337" s="119"/>
      <c r="AV337" s="119"/>
      <c r="AW337" s="119"/>
      <c r="AX337" s="119"/>
      <c r="AY337" s="119"/>
      <c r="AZ337" s="119"/>
      <c r="BA337" s="119"/>
    </row>
    <row r="338" spans="1:63" s="11" customFormat="1" ht="33" customHeight="1" x14ac:dyDescent="0.25">
      <c r="A338" s="119"/>
      <c r="B338" s="869" t="s">
        <v>890</v>
      </c>
      <c r="C338" s="869"/>
      <c r="D338" s="869"/>
      <c r="E338" s="869"/>
      <c r="F338" s="869"/>
      <c r="G338" s="869"/>
      <c r="H338" s="869"/>
      <c r="I338" s="869"/>
      <c r="J338" s="869"/>
      <c r="K338" s="869"/>
      <c r="L338" s="869"/>
      <c r="M338" s="869"/>
      <c r="N338" s="869"/>
      <c r="O338" s="869"/>
      <c r="P338" s="869"/>
      <c r="Q338" s="869"/>
      <c r="R338" s="869"/>
      <c r="S338" s="869"/>
      <c r="T338" s="869"/>
      <c r="U338" s="869"/>
      <c r="V338" s="869"/>
      <c r="W338" s="869"/>
      <c r="X338" s="869"/>
      <c r="Y338" s="869"/>
      <c r="Z338" s="869"/>
      <c r="AA338" s="869"/>
      <c r="AB338" s="869"/>
      <c r="AC338" s="869"/>
      <c r="AD338" s="869"/>
      <c r="AE338" s="869"/>
      <c r="AF338" s="869"/>
      <c r="AG338" s="869"/>
      <c r="AH338" s="869"/>
      <c r="AI338" s="869"/>
      <c r="AJ338" s="869"/>
      <c r="AK338" s="869"/>
      <c r="AL338" s="869"/>
      <c r="AM338" s="869"/>
      <c r="AN338" s="869"/>
      <c r="AO338" s="869"/>
      <c r="AP338" s="869"/>
      <c r="AQ338" s="869"/>
      <c r="AR338" s="869"/>
      <c r="AS338" s="869"/>
      <c r="AT338" s="869"/>
      <c r="AU338" s="869"/>
      <c r="AV338" s="869"/>
      <c r="AW338" s="869"/>
      <c r="AX338" s="869"/>
      <c r="AY338" s="869"/>
      <c r="AZ338" s="869"/>
      <c r="BA338" s="119"/>
    </row>
    <row r="339" spans="1:63" s="11" customFormat="1" ht="8.1" customHeight="1" x14ac:dyDescent="0.25">
      <c r="A339" s="119"/>
      <c r="B339" s="326"/>
      <c r="C339" s="326"/>
      <c r="D339" s="326"/>
      <c r="E339" s="326"/>
      <c r="F339" s="326"/>
      <c r="G339" s="326"/>
      <c r="H339" s="326"/>
      <c r="I339" s="326"/>
      <c r="J339" s="326"/>
      <c r="K339" s="326"/>
      <c r="L339" s="326"/>
      <c r="M339" s="326"/>
      <c r="N339" s="326"/>
      <c r="O339" s="326"/>
      <c r="P339" s="326"/>
      <c r="Q339" s="326"/>
      <c r="R339" s="326"/>
      <c r="S339" s="326"/>
      <c r="T339" s="326"/>
      <c r="U339" s="326"/>
      <c r="V339" s="326"/>
      <c r="W339" s="326"/>
      <c r="X339" s="326"/>
      <c r="Y339" s="326"/>
      <c r="Z339" s="326"/>
      <c r="AA339" s="326"/>
      <c r="AB339" s="326"/>
      <c r="AC339" s="326"/>
      <c r="AD339" s="326"/>
      <c r="AE339" s="326"/>
      <c r="AF339" s="326"/>
      <c r="AG339" s="326"/>
      <c r="AH339" s="326"/>
      <c r="AI339" s="326"/>
      <c r="AJ339" s="326"/>
      <c r="AK339" s="326"/>
      <c r="AL339" s="326"/>
      <c r="AM339" s="326"/>
      <c r="AN339" s="326"/>
      <c r="AO339" s="326"/>
      <c r="AP339" s="326"/>
      <c r="AQ339" s="326"/>
      <c r="AR339" s="326"/>
      <c r="AS339" s="326"/>
      <c r="AT339" s="326"/>
      <c r="AU339" s="326"/>
      <c r="AV339" s="326"/>
      <c r="AW339" s="326"/>
      <c r="AX339" s="326"/>
      <c r="AY339" s="326"/>
      <c r="AZ339" s="326"/>
      <c r="BA339" s="119"/>
    </row>
    <row r="340" spans="1:63" s="11" customFormat="1" ht="12.75" customHeight="1" x14ac:dyDescent="0.25">
      <c r="A340" s="150"/>
      <c r="B340" s="1108" t="s">
        <v>2</v>
      </c>
      <c r="C340" s="1108"/>
      <c r="D340" s="1108"/>
      <c r="E340" s="1108"/>
      <c r="F340" s="1108"/>
      <c r="G340" s="1108"/>
      <c r="H340" s="1108"/>
      <c r="I340" s="1108"/>
      <c r="J340" s="1108"/>
      <c r="K340" s="1108"/>
      <c r="L340" s="1108"/>
      <c r="M340" s="1108"/>
      <c r="N340" s="1108"/>
      <c r="O340" s="1108"/>
      <c r="P340" s="1108"/>
      <c r="Q340" s="1108"/>
      <c r="R340" s="1119"/>
      <c r="S340" s="870" t="s">
        <v>508</v>
      </c>
      <c r="T340" s="871"/>
      <c r="U340" s="895" t="s">
        <v>769</v>
      </c>
      <c r="V340" s="871"/>
      <c r="W340" s="895" t="s">
        <v>50</v>
      </c>
      <c r="X340" s="870"/>
      <c r="Y340" s="870"/>
      <c r="Z340" s="870"/>
      <c r="AA340" s="870"/>
      <c r="AB340" s="871"/>
      <c r="AC340" s="892" t="s">
        <v>215</v>
      </c>
      <c r="AD340" s="892"/>
      <c r="AE340" s="892"/>
      <c r="AF340" s="892"/>
      <c r="AG340" s="892"/>
      <c r="AH340" s="892"/>
      <c r="AI340" s="892" t="s">
        <v>43</v>
      </c>
      <c r="AJ340" s="892"/>
      <c r="AK340" s="892"/>
      <c r="AL340" s="892"/>
      <c r="AM340" s="892"/>
      <c r="AN340" s="892"/>
      <c r="AO340" s="1108" t="s">
        <v>99</v>
      </c>
      <c r="AP340" s="1108"/>
      <c r="AQ340" s="1108"/>
      <c r="AR340" s="1108"/>
      <c r="AS340" s="1108"/>
      <c r="AT340" s="1108"/>
      <c r="AU340" s="1108"/>
      <c r="AV340" s="1108"/>
      <c r="AW340" s="1108"/>
      <c r="AX340" s="1108"/>
      <c r="AY340" s="1108"/>
      <c r="AZ340" s="1108"/>
      <c r="BA340" s="119"/>
    </row>
    <row r="341" spans="1:63" s="11" customFormat="1" ht="27" customHeight="1" x14ac:dyDescent="0.25">
      <c r="A341" s="150"/>
      <c r="B341" s="1120"/>
      <c r="C341" s="1120"/>
      <c r="D341" s="1120"/>
      <c r="E341" s="1120"/>
      <c r="F341" s="1120"/>
      <c r="G341" s="1120"/>
      <c r="H341" s="1120"/>
      <c r="I341" s="1120"/>
      <c r="J341" s="1120"/>
      <c r="K341" s="1120"/>
      <c r="L341" s="1120"/>
      <c r="M341" s="1120"/>
      <c r="N341" s="1120"/>
      <c r="O341" s="1120"/>
      <c r="P341" s="1120"/>
      <c r="Q341" s="1120"/>
      <c r="R341" s="1121"/>
      <c r="S341" s="872"/>
      <c r="T341" s="873"/>
      <c r="U341" s="896"/>
      <c r="V341" s="873"/>
      <c r="W341" s="897"/>
      <c r="X341" s="874"/>
      <c r="Y341" s="874"/>
      <c r="Z341" s="874"/>
      <c r="AA341" s="874"/>
      <c r="AB341" s="875"/>
      <c r="AC341" s="892"/>
      <c r="AD341" s="892"/>
      <c r="AE341" s="892"/>
      <c r="AF341" s="892"/>
      <c r="AG341" s="892"/>
      <c r="AH341" s="892"/>
      <c r="AI341" s="892"/>
      <c r="AJ341" s="892"/>
      <c r="AK341" s="892"/>
      <c r="AL341" s="892"/>
      <c r="AM341" s="892"/>
      <c r="AN341" s="892"/>
      <c r="AO341" s="1110"/>
      <c r="AP341" s="1110"/>
      <c r="AQ341" s="1110"/>
      <c r="AR341" s="1110"/>
      <c r="AS341" s="1110"/>
      <c r="AT341" s="1110"/>
      <c r="AU341" s="1110"/>
      <c r="AV341" s="1110"/>
      <c r="AW341" s="1110"/>
      <c r="AX341" s="1110"/>
      <c r="AY341" s="1110"/>
      <c r="AZ341" s="1110"/>
      <c r="BA341" s="119"/>
    </row>
    <row r="342" spans="1:63" s="11" customFormat="1" ht="122.25" customHeight="1" x14ac:dyDescent="0.25">
      <c r="A342" s="150"/>
      <c r="B342" s="1110"/>
      <c r="C342" s="1110"/>
      <c r="D342" s="1110"/>
      <c r="E342" s="1110"/>
      <c r="F342" s="1110"/>
      <c r="G342" s="1110"/>
      <c r="H342" s="1110"/>
      <c r="I342" s="1110"/>
      <c r="J342" s="1110"/>
      <c r="K342" s="1110"/>
      <c r="L342" s="1110"/>
      <c r="M342" s="1110"/>
      <c r="N342" s="1110"/>
      <c r="O342" s="1110"/>
      <c r="P342" s="1110"/>
      <c r="Q342" s="1110"/>
      <c r="R342" s="1122"/>
      <c r="S342" s="874"/>
      <c r="T342" s="875"/>
      <c r="U342" s="897"/>
      <c r="V342" s="875"/>
      <c r="W342" s="1104" t="s">
        <v>51</v>
      </c>
      <c r="X342" s="1105"/>
      <c r="Y342" s="1106"/>
      <c r="Z342" s="1104" t="s">
        <v>52</v>
      </c>
      <c r="AA342" s="1105"/>
      <c r="AB342" s="1106"/>
      <c r="AC342" s="1104" t="s">
        <v>51</v>
      </c>
      <c r="AD342" s="1105"/>
      <c r="AE342" s="1106"/>
      <c r="AF342" s="1104" t="s">
        <v>52</v>
      </c>
      <c r="AG342" s="1105"/>
      <c r="AH342" s="1106"/>
      <c r="AI342" s="1104" t="s">
        <v>51</v>
      </c>
      <c r="AJ342" s="1105"/>
      <c r="AK342" s="1106"/>
      <c r="AL342" s="1104" t="s">
        <v>52</v>
      </c>
      <c r="AM342" s="1105"/>
      <c r="AN342" s="1106"/>
      <c r="AO342" s="1104" t="s">
        <v>239</v>
      </c>
      <c r="AP342" s="1105"/>
      <c r="AQ342" s="1106"/>
      <c r="AR342" s="1104" t="s">
        <v>485</v>
      </c>
      <c r="AS342" s="1105"/>
      <c r="AT342" s="1106"/>
      <c r="AU342" s="1104" t="s">
        <v>237</v>
      </c>
      <c r="AV342" s="1105"/>
      <c r="AW342" s="1106"/>
      <c r="AX342" s="1104" t="s">
        <v>238</v>
      </c>
      <c r="AY342" s="1105"/>
      <c r="AZ342" s="1105"/>
      <c r="BA342" s="119"/>
      <c r="BK342" s="11" t="s">
        <v>20</v>
      </c>
    </row>
    <row r="343" spans="1:63" s="347" customFormat="1" ht="11.25" customHeight="1" thickBot="1" x14ac:dyDescent="0.25">
      <c r="A343" s="361"/>
      <c r="B343" s="1060">
        <v>1</v>
      </c>
      <c r="C343" s="1060"/>
      <c r="D343" s="1060"/>
      <c r="E343" s="1060"/>
      <c r="F343" s="1060"/>
      <c r="G343" s="1060"/>
      <c r="H343" s="1060"/>
      <c r="I343" s="1060"/>
      <c r="J343" s="1060"/>
      <c r="K343" s="1060"/>
      <c r="L343" s="1060"/>
      <c r="M343" s="1060"/>
      <c r="N343" s="1060"/>
      <c r="O343" s="1060"/>
      <c r="P343" s="1060"/>
      <c r="Q343" s="1060"/>
      <c r="R343" s="1075"/>
      <c r="S343" s="1112">
        <v>2</v>
      </c>
      <c r="T343" s="1112"/>
      <c r="U343" s="1005">
        <v>3</v>
      </c>
      <c r="V343" s="1005"/>
      <c r="W343" s="1111">
        <v>4</v>
      </c>
      <c r="X343" s="1112"/>
      <c r="Y343" s="1112"/>
      <c r="Z343" s="1005">
        <v>5</v>
      </c>
      <c r="AA343" s="1005"/>
      <c r="AB343" s="1005"/>
      <c r="AC343" s="1005">
        <v>6</v>
      </c>
      <c r="AD343" s="1005"/>
      <c r="AE343" s="1005"/>
      <c r="AF343" s="1005">
        <v>7</v>
      </c>
      <c r="AG343" s="1005"/>
      <c r="AH343" s="1005"/>
      <c r="AI343" s="1005">
        <v>8</v>
      </c>
      <c r="AJ343" s="1005"/>
      <c r="AK343" s="1005"/>
      <c r="AL343" s="1005">
        <v>9</v>
      </c>
      <c r="AM343" s="1005"/>
      <c r="AN343" s="1005"/>
      <c r="AO343" s="1005">
        <v>10</v>
      </c>
      <c r="AP343" s="1005"/>
      <c r="AQ343" s="1005"/>
      <c r="AR343" s="1005">
        <v>11</v>
      </c>
      <c r="AS343" s="1005"/>
      <c r="AT343" s="1005"/>
      <c r="AU343" s="774">
        <v>12</v>
      </c>
      <c r="AV343" s="774"/>
      <c r="AW343" s="774"/>
      <c r="AX343" s="776">
        <v>13</v>
      </c>
      <c r="AY343" s="776"/>
      <c r="AZ343" s="776"/>
      <c r="BA343" s="359"/>
    </row>
    <row r="344" spans="1:63" s="11" customFormat="1" ht="29.25" customHeight="1" x14ac:dyDescent="0.25">
      <c r="A344" s="150"/>
      <c r="B344" s="978" t="s">
        <v>57</v>
      </c>
      <c r="C344" s="978"/>
      <c r="D344" s="978"/>
      <c r="E344" s="978"/>
      <c r="F344" s="978"/>
      <c r="G344" s="978"/>
      <c r="H344" s="978"/>
      <c r="I344" s="978"/>
      <c r="J344" s="978"/>
      <c r="K344" s="978"/>
      <c r="L344" s="978"/>
      <c r="M344" s="978"/>
      <c r="N344" s="978"/>
      <c r="O344" s="978"/>
      <c r="P344" s="978"/>
      <c r="Q344" s="978"/>
      <c r="R344" s="978"/>
      <c r="S344" s="1193" t="s">
        <v>119</v>
      </c>
      <c r="T344" s="1194"/>
      <c r="U344" s="1045"/>
      <c r="V344" s="1045"/>
      <c r="W344" s="1045"/>
      <c r="X344" s="1045"/>
      <c r="Y344" s="1045"/>
      <c r="Z344" s="1045"/>
      <c r="AA344" s="1045"/>
      <c r="AB344" s="1045"/>
      <c r="AC344" s="1045"/>
      <c r="AD344" s="1045"/>
      <c r="AE344" s="1045"/>
      <c r="AF344" s="1045"/>
      <c r="AG344" s="1045"/>
      <c r="AH344" s="1045"/>
      <c r="AI344" s="1045"/>
      <c r="AJ344" s="1045"/>
      <c r="AK344" s="1045"/>
      <c r="AL344" s="1045"/>
      <c r="AM344" s="1045"/>
      <c r="AN344" s="1045"/>
      <c r="AO344" s="1045"/>
      <c r="AP344" s="1045"/>
      <c r="AQ344" s="1045"/>
      <c r="AR344" s="1045"/>
      <c r="AS344" s="1045"/>
      <c r="AT344" s="1045"/>
      <c r="AU344" s="1046"/>
      <c r="AV344" s="1046"/>
      <c r="AW344" s="1046"/>
      <c r="AX344" s="1046"/>
      <c r="AY344" s="1046"/>
      <c r="AZ344" s="1047"/>
      <c r="BA344" s="119"/>
    </row>
    <row r="345" spans="1:63" s="11" customFormat="1" ht="32.1" customHeight="1" x14ac:dyDescent="0.25">
      <c r="A345" s="150"/>
      <c r="B345" s="1091" t="s">
        <v>334</v>
      </c>
      <c r="C345" s="1091"/>
      <c r="D345" s="1091"/>
      <c r="E345" s="1091"/>
      <c r="F345" s="1091"/>
      <c r="G345" s="1091"/>
      <c r="H345" s="1091"/>
      <c r="I345" s="1091"/>
      <c r="J345" s="1091"/>
      <c r="K345" s="1091"/>
      <c r="L345" s="1091"/>
      <c r="M345" s="1091"/>
      <c r="N345" s="1091"/>
      <c r="O345" s="1091"/>
      <c r="P345" s="1091"/>
      <c r="Q345" s="1091"/>
      <c r="R345" s="1091"/>
      <c r="S345" s="1102" t="s">
        <v>120</v>
      </c>
      <c r="T345" s="1103"/>
      <c r="U345" s="1007"/>
      <c r="V345" s="1007"/>
      <c r="W345" s="1007"/>
      <c r="X345" s="1007"/>
      <c r="Y345" s="1007"/>
      <c r="Z345" s="1007"/>
      <c r="AA345" s="1007"/>
      <c r="AB345" s="1007"/>
      <c r="AC345" s="1007"/>
      <c r="AD345" s="1007"/>
      <c r="AE345" s="1007"/>
      <c r="AF345" s="1007"/>
      <c r="AG345" s="1007"/>
      <c r="AH345" s="1007"/>
      <c r="AI345" s="1007"/>
      <c r="AJ345" s="1007"/>
      <c r="AK345" s="1007"/>
      <c r="AL345" s="1007"/>
      <c r="AM345" s="1007"/>
      <c r="AN345" s="1007"/>
      <c r="AO345" s="1007"/>
      <c r="AP345" s="1007"/>
      <c r="AQ345" s="1007"/>
      <c r="AR345" s="1007"/>
      <c r="AS345" s="1007"/>
      <c r="AT345" s="1007"/>
      <c r="AU345" s="892"/>
      <c r="AV345" s="892"/>
      <c r="AW345" s="892"/>
      <c r="AX345" s="892"/>
      <c r="AY345" s="892"/>
      <c r="AZ345" s="1006"/>
      <c r="BA345" s="119"/>
    </row>
    <row r="346" spans="1:63" s="11" customFormat="1" ht="26.25" customHeight="1" x14ac:dyDescent="0.25">
      <c r="A346" s="150"/>
      <c r="B346" s="1100" t="s">
        <v>335</v>
      </c>
      <c r="C346" s="1101"/>
      <c r="D346" s="1101"/>
      <c r="E346" s="1101"/>
      <c r="F346" s="1101"/>
      <c r="G346" s="1101"/>
      <c r="H346" s="1101"/>
      <c r="I346" s="1101"/>
      <c r="J346" s="1101"/>
      <c r="K346" s="1101"/>
      <c r="L346" s="1101"/>
      <c r="M346" s="1101"/>
      <c r="N346" s="1101"/>
      <c r="O346" s="1101"/>
      <c r="P346" s="1101"/>
      <c r="Q346" s="1101"/>
      <c r="R346" s="1101"/>
      <c r="S346" s="1102" t="s">
        <v>121</v>
      </c>
      <c r="T346" s="1103"/>
      <c r="U346" s="1007"/>
      <c r="V346" s="1007"/>
      <c r="W346" s="1007"/>
      <c r="X346" s="1007"/>
      <c r="Y346" s="1007"/>
      <c r="Z346" s="1007"/>
      <c r="AA346" s="1007"/>
      <c r="AB346" s="1007"/>
      <c r="AC346" s="1007"/>
      <c r="AD346" s="1007"/>
      <c r="AE346" s="1007"/>
      <c r="AF346" s="1007"/>
      <c r="AG346" s="1007"/>
      <c r="AH346" s="1007"/>
      <c r="AI346" s="1007"/>
      <c r="AJ346" s="1007"/>
      <c r="AK346" s="1007"/>
      <c r="AL346" s="1007"/>
      <c r="AM346" s="1007"/>
      <c r="AN346" s="1007"/>
      <c r="AO346" s="1007"/>
      <c r="AP346" s="1007"/>
      <c r="AQ346" s="1007"/>
      <c r="AR346" s="1007"/>
      <c r="AS346" s="1007"/>
      <c r="AT346" s="1007"/>
      <c r="AU346" s="892"/>
      <c r="AV346" s="892"/>
      <c r="AW346" s="892"/>
      <c r="AX346" s="892"/>
      <c r="AY346" s="892"/>
      <c r="AZ346" s="1006"/>
      <c r="BA346" s="119"/>
    </row>
    <row r="347" spans="1:63" s="11" customFormat="1" ht="18" customHeight="1" x14ac:dyDescent="0.25">
      <c r="A347" s="150"/>
      <c r="B347" s="1091" t="s">
        <v>336</v>
      </c>
      <c r="C347" s="1091"/>
      <c r="D347" s="1091"/>
      <c r="E347" s="1091"/>
      <c r="F347" s="1091"/>
      <c r="G347" s="1091"/>
      <c r="H347" s="1091"/>
      <c r="I347" s="1091"/>
      <c r="J347" s="1091"/>
      <c r="K347" s="1091"/>
      <c r="L347" s="1091"/>
      <c r="M347" s="1091"/>
      <c r="N347" s="1091"/>
      <c r="O347" s="1091"/>
      <c r="P347" s="1091"/>
      <c r="Q347" s="1091"/>
      <c r="R347" s="1092"/>
      <c r="S347" s="1102" t="s">
        <v>125</v>
      </c>
      <c r="T347" s="1103"/>
      <c r="U347" s="1007"/>
      <c r="V347" s="1007"/>
      <c r="W347" s="1007"/>
      <c r="X347" s="1007"/>
      <c r="Y347" s="1007"/>
      <c r="Z347" s="1007"/>
      <c r="AA347" s="1007"/>
      <c r="AB347" s="1007"/>
      <c r="AC347" s="1007"/>
      <c r="AD347" s="1007"/>
      <c r="AE347" s="1007"/>
      <c r="AF347" s="1007"/>
      <c r="AG347" s="1007"/>
      <c r="AH347" s="1007"/>
      <c r="AI347" s="1007"/>
      <c r="AJ347" s="1007"/>
      <c r="AK347" s="1007"/>
      <c r="AL347" s="1007"/>
      <c r="AM347" s="1007"/>
      <c r="AN347" s="1007"/>
      <c r="AO347" s="1007"/>
      <c r="AP347" s="1007"/>
      <c r="AQ347" s="1007"/>
      <c r="AR347" s="1007"/>
      <c r="AS347" s="1007"/>
      <c r="AT347" s="1007"/>
      <c r="AU347" s="892"/>
      <c r="AV347" s="892"/>
      <c r="AW347" s="892"/>
      <c r="AX347" s="892"/>
      <c r="AY347" s="892"/>
      <c r="AZ347" s="1006"/>
      <c r="BA347" s="119"/>
    </row>
    <row r="348" spans="1:63" s="11" customFormat="1" ht="37.5" customHeight="1" x14ac:dyDescent="0.25">
      <c r="A348" s="150"/>
      <c r="B348" s="978" t="s">
        <v>58</v>
      </c>
      <c r="C348" s="978"/>
      <c r="D348" s="978"/>
      <c r="E348" s="978"/>
      <c r="F348" s="978"/>
      <c r="G348" s="978"/>
      <c r="H348" s="978"/>
      <c r="I348" s="978"/>
      <c r="J348" s="978"/>
      <c r="K348" s="978"/>
      <c r="L348" s="978"/>
      <c r="M348" s="978"/>
      <c r="N348" s="978"/>
      <c r="O348" s="978"/>
      <c r="P348" s="978"/>
      <c r="Q348" s="978"/>
      <c r="R348" s="978"/>
      <c r="S348" s="1102" t="s">
        <v>122</v>
      </c>
      <c r="T348" s="1103"/>
      <c r="U348" s="1007"/>
      <c r="V348" s="1007"/>
      <c r="W348" s="1007"/>
      <c r="X348" s="1007"/>
      <c r="Y348" s="1007"/>
      <c r="Z348" s="1007"/>
      <c r="AA348" s="1007"/>
      <c r="AB348" s="1007"/>
      <c r="AC348" s="1007"/>
      <c r="AD348" s="1007"/>
      <c r="AE348" s="1007"/>
      <c r="AF348" s="1007"/>
      <c r="AG348" s="1007"/>
      <c r="AH348" s="1007"/>
      <c r="AI348" s="1007"/>
      <c r="AJ348" s="1007"/>
      <c r="AK348" s="1007"/>
      <c r="AL348" s="1007"/>
      <c r="AM348" s="1007"/>
      <c r="AN348" s="1007"/>
      <c r="AO348" s="1007"/>
      <c r="AP348" s="1007"/>
      <c r="AQ348" s="1007"/>
      <c r="AR348" s="1007"/>
      <c r="AS348" s="1007"/>
      <c r="AT348" s="1007"/>
      <c r="AU348" s="892"/>
      <c r="AV348" s="892"/>
      <c r="AW348" s="892"/>
      <c r="AX348" s="892"/>
      <c r="AY348" s="892"/>
      <c r="AZ348" s="1006"/>
      <c r="BA348" s="119"/>
    </row>
    <row r="349" spans="1:63" s="11" customFormat="1" ht="32.1" customHeight="1" x14ac:dyDescent="0.25">
      <c r="A349" s="150"/>
      <c r="B349" s="1091" t="s">
        <v>334</v>
      </c>
      <c r="C349" s="1091"/>
      <c r="D349" s="1091"/>
      <c r="E349" s="1091"/>
      <c r="F349" s="1091"/>
      <c r="G349" s="1091"/>
      <c r="H349" s="1091"/>
      <c r="I349" s="1091"/>
      <c r="J349" s="1091"/>
      <c r="K349" s="1091"/>
      <c r="L349" s="1091"/>
      <c r="M349" s="1091"/>
      <c r="N349" s="1091"/>
      <c r="O349" s="1091"/>
      <c r="P349" s="1091"/>
      <c r="Q349" s="1091"/>
      <c r="R349" s="1091"/>
      <c r="S349" s="1102" t="s">
        <v>123</v>
      </c>
      <c r="T349" s="1103"/>
      <c r="U349" s="1007"/>
      <c r="V349" s="1007"/>
      <c r="W349" s="1007"/>
      <c r="X349" s="1007"/>
      <c r="Y349" s="1007"/>
      <c r="Z349" s="1007"/>
      <c r="AA349" s="1007"/>
      <c r="AB349" s="1007"/>
      <c r="AC349" s="1007"/>
      <c r="AD349" s="1007"/>
      <c r="AE349" s="1007"/>
      <c r="AF349" s="1007"/>
      <c r="AG349" s="1007"/>
      <c r="AH349" s="1007"/>
      <c r="AI349" s="1007"/>
      <c r="AJ349" s="1007"/>
      <c r="AK349" s="1007"/>
      <c r="AL349" s="1007"/>
      <c r="AM349" s="1007"/>
      <c r="AN349" s="1007"/>
      <c r="AO349" s="1007"/>
      <c r="AP349" s="1007"/>
      <c r="AQ349" s="1007"/>
      <c r="AR349" s="1007"/>
      <c r="AS349" s="1007"/>
      <c r="AT349" s="1007"/>
      <c r="AU349" s="892"/>
      <c r="AV349" s="892"/>
      <c r="AW349" s="892"/>
      <c r="AX349" s="892"/>
      <c r="AY349" s="892"/>
      <c r="AZ349" s="1006"/>
      <c r="BA349" s="119"/>
    </row>
    <row r="350" spans="1:63" s="11" customFormat="1" ht="32.1" customHeight="1" x14ac:dyDescent="0.25">
      <c r="A350" s="150"/>
      <c r="B350" s="1100" t="s">
        <v>335</v>
      </c>
      <c r="C350" s="1101"/>
      <c r="D350" s="1101"/>
      <c r="E350" s="1101"/>
      <c r="F350" s="1101"/>
      <c r="G350" s="1101"/>
      <c r="H350" s="1101"/>
      <c r="I350" s="1101"/>
      <c r="J350" s="1101"/>
      <c r="K350" s="1101"/>
      <c r="L350" s="1101"/>
      <c r="M350" s="1101"/>
      <c r="N350" s="1101"/>
      <c r="O350" s="1101"/>
      <c r="P350" s="1101"/>
      <c r="Q350" s="1101"/>
      <c r="R350" s="1101"/>
      <c r="S350" s="1102" t="s">
        <v>124</v>
      </c>
      <c r="T350" s="1103"/>
      <c r="U350" s="1007"/>
      <c r="V350" s="1007"/>
      <c r="W350" s="1007"/>
      <c r="X350" s="1007"/>
      <c r="Y350" s="1007"/>
      <c r="Z350" s="1007"/>
      <c r="AA350" s="1007"/>
      <c r="AB350" s="1007"/>
      <c r="AC350" s="1007"/>
      <c r="AD350" s="1007"/>
      <c r="AE350" s="1007"/>
      <c r="AF350" s="1007"/>
      <c r="AG350" s="1007"/>
      <c r="AH350" s="1007"/>
      <c r="AI350" s="1007"/>
      <c r="AJ350" s="1007"/>
      <c r="AK350" s="1007"/>
      <c r="AL350" s="1007"/>
      <c r="AM350" s="1007"/>
      <c r="AN350" s="1007"/>
      <c r="AO350" s="1007"/>
      <c r="AP350" s="1007"/>
      <c r="AQ350" s="1007"/>
      <c r="AR350" s="1007"/>
      <c r="AS350" s="1007"/>
      <c r="AT350" s="1007"/>
      <c r="AU350" s="892"/>
      <c r="AV350" s="892"/>
      <c r="AW350" s="892"/>
      <c r="AX350" s="892"/>
      <c r="AY350" s="892"/>
      <c r="AZ350" s="1006"/>
      <c r="BA350" s="119"/>
    </row>
    <row r="351" spans="1:63" s="11" customFormat="1" ht="18" customHeight="1" thickBot="1" x14ac:dyDescent="0.3">
      <c r="A351" s="150"/>
      <c r="B351" s="1091" t="s">
        <v>336</v>
      </c>
      <c r="C351" s="1091"/>
      <c r="D351" s="1091"/>
      <c r="E351" s="1091"/>
      <c r="F351" s="1091"/>
      <c r="G351" s="1091"/>
      <c r="H351" s="1091"/>
      <c r="I351" s="1091"/>
      <c r="J351" s="1091"/>
      <c r="K351" s="1091"/>
      <c r="L351" s="1091"/>
      <c r="M351" s="1091"/>
      <c r="N351" s="1091"/>
      <c r="O351" s="1091"/>
      <c r="P351" s="1091"/>
      <c r="Q351" s="1091"/>
      <c r="R351" s="1092"/>
      <c r="S351" s="1223" t="s">
        <v>132</v>
      </c>
      <c r="T351" s="1224"/>
      <c r="U351" s="1113"/>
      <c r="V351" s="1113"/>
      <c r="W351" s="1113"/>
      <c r="X351" s="1113"/>
      <c r="Y351" s="1113"/>
      <c r="Z351" s="1113"/>
      <c r="AA351" s="1113"/>
      <c r="AB351" s="1113"/>
      <c r="AC351" s="1113"/>
      <c r="AD351" s="1113"/>
      <c r="AE351" s="1113"/>
      <c r="AF351" s="1113"/>
      <c r="AG351" s="1113"/>
      <c r="AH351" s="1113"/>
      <c r="AI351" s="1113"/>
      <c r="AJ351" s="1113"/>
      <c r="AK351" s="1113"/>
      <c r="AL351" s="1113"/>
      <c r="AM351" s="1113"/>
      <c r="AN351" s="1113"/>
      <c r="AO351" s="1113"/>
      <c r="AP351" s="1113"/>
      <c r="AQ351" s="1113"/>
      <c r="AR351" s="1113"/>
      <c r="AS351" s="1113"/>
      <c r="AT351" s="1113"/>
      <c r="AU351" s="1003"/>
      <c r="AV351" s="1003"/>
      <c r="AW351" s="1003"/>
      <c r="AX351" s="1003"/>
      <c r="AY351" s="1003"/>
      <c r="AZ351" s="1004"/>
      <c r="BA351" s="119"/>
    </row>
    <row r="352" spans="1:63" s="11" customFormat="1" ht="15" customHeight="1" x14ac:dyDescent="0.25">
      <c r="A352" s="119"/>
      <c r="B352" s="150"/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  <c r="T352" s="119"/>
      <c r="U352" s="119"/>
      <c r="V352" s="119"/>
      <c r="W352" s="119"/>
      <c r="X352" s="119"/>
      <c r="Y352" s="119"/>
      <c r="Z352" s="119"/>
      <c r="AA352" s="119"/>
      <c r="AB352" s="119"/>
      <c r="AC352" s="119"/>
      <c r="AD352" s="119"/>
      <c r="AE352" s="119"/>
      <c r="AF352" s="119"/>
      <c r="AG352" s="119"/>
      <c r="AH352" s="119"/>
      <c r="AI352" s="119"/>
      <c r="AJ352" s="119"/>
      <c r="AK352" s="119"/>
      <c r="AL352" s="119"/>
      <c r="AM352" s="119"/>
      <c r="AN352" s="119"/>
      <c r="AO352" s="119"/>
      <c r="AP352" s="119"/>
      <c r="AQ352" s="119"/>
      <c r="AR352" s="119"/>
      <c r="AS352" s="119"/>
      <c r="AT352" s="119"/>
      <c r="AU352" s="119"/>
      <c r="AV352" s="119"/>
      <c r="AW352" s="119"/>
      <c r="AX352" s="119"/>
      <c r="AY352" s="119"/>
      <c r="AZ352" s="119"/>
      <c r="BA352" s="119"/>
    </row>
    <row r="353" spans="1:83" s="11" customFormat="1" ht="35.25" customHeight="1" x14ac:dyDescent="0.25">
      <c r="A353" s="119"/>
      <c r="B353" s="869" t="s">
        <v>891</v>
      </c>
      <c r="C353" s="869"/>
      <c r="D353" s="869"/>
      <c r="E353" s="869"/>
      <c r="F353" s="869"/>
      <c r="G353" s="869"/>
      <c r="H353" s="869"/>
      <c r="I353" s="869"/>
      <c r="J353" s="869"/>
      <c r="K353" s="869"/>
      <c r="L353" s="869"/>
      <c r="M353" s="869"/>
      <c r="N353" s="869"/>
      <c r="O353" s="869"/>
      <c r="P353" s="869"/>
      <c r="Q353" s="869"/>
      <c r="R353" s="869"/>
      <c r="S353" s="869"/>
      <c r="T353" s="869"/>
      <c r="U353" s="869"/>
      <c r="V353" s="869"/>
      <c r="W353" s="869"/>
      <c r="X353" s="869"/>
      <c r="Y353" s="869"/>
      <c r="Z353" s="869"/>
      <c r="AA353" s="869"/>
      <c r="AB353" s="869"/>
      <c r="AC353" s="869"/>
      <c r="AD353" s="869"/>
      <c r="AE353" s="869"/>
      <c r="AF353" s="869"/>
      <c r="AG353" s="869"/>
      <c r="AH353" s="869"/>
      <c r="AI353" s="869"/>
      <c r="AJ353" s="869"/>
      <c r="AK353" s="869"/>
      <c r="AL353" s="869"/>
      <c r="AM353" s="869"/>
      <c r="AN353" s="869"/>
      <c r="AO353" s="869"/>
      <c r="AP353" s="869"/>
      <c r="AQ353" s="869"/>
      <c r="AR353" s="869"/>
      <c r="AS353" s="869"/>
      <c r="AT353" s="869"/>
      <c r="AU353" s="869"/>
      <c r="AV353" s="869"/>
      <c r="AW353" s="869"/>
      <c r="AX353" s="869"/>
      <c r="AY353" s="869"/>
      <c r="AZ353" s="869"/>
      <c r="BA353" s="119"/>
    </row>
    <row r="354" spans="1:83" s="11" customFormat="1" ht="36" customHeight="1" x14ac:dyDescent="0.25">
      <c r="A354" s="119"/>
      <c r="B354" s="869" t="s">
        <v>892</v>
      </c>
      <c r="C354" s="869"/>
      <c r="D354" s="869"/>
      <c r="E354" s="869"/>
      <c r="F354" s="869"/>
      <c r="G354" s="869"/>
      <c r="H354" s="869"/>
      <c r="I354" s="869"/>
      <c r="J354" s="869"/>
      <c r="K354" s="869"/>
      <c r="L354" s="869"/>
      <c r="M354" s="869"/>
      <c r="N354" s="869"/>
      <c r="O354" s="869"/>
      <c r="P354" s="869"/>
      <c r="Q354" s="869"/>
      <c r="R354" s="869"/>
      <c r="S354" s="869"/>
      <c r="T354" s="869"/>
      <c r="U354" s="869"/>
      <c r="V354" s="869"/>
      <c r="W354" s="869"/>
      <c r="X354" s="869"/>
      <c r="Y354" s="869"/>
      <c r="Z354" s="869"/>
      <c r="AA354" s="869"/>
      <c r="AB354" s="869"/>
      <c r="AC354" s="869"/>
      <c r="AD354" s="869"/>
      <c r="AE354" s="869"/>
      <c r="AF354" s="869"/>
      <c r="AG354" s="869"/>
      <c r="AH354" s="869"/>
      <c r="AI354" s="869"/>
      <c r="AJ354" s="869"/>
      <c r="AK354" s="869"/>
      <c r="AL354" s="869"/>
      <c r="AM354" s="869"/>
      <c r="AN354" s="869"/>
      <c r="AO354" s="869"/>
      <c r="AP354" s="869"/>
      <c r="AQ354" s="869"/>
      <c r="AR354" s="869"/>
      <c r="AS354" s="869"/>
      <c r="AT354" s="869"/>
      <c r="AU354" s="869"/>
      <c r="AV354" s="869"/>
      <c r="AW354" s="869"/>
      <c r="AX354" s="869"/>
      <c r="AY354" s="869"/>
      <c r="AZ354" s="869"/>
      <c r="BA354" s="119"/>
    </row>
    <row r="355" spans="1:83" s="11" customFormat="1" ht="8.1" customHeight="1" x14ac:dyDescent="0.25">
      <c r="A355" s="119"/>
      <c r="B355" s="326"/>
      <c r="C355" s="326"/>
      <c r="D355" s="326"/>
      <c r="E355" s="326"/>
      <c r="F355" s="326"/>
      <c r="G355" s="326"/>
      <c r="H355" s="326"/>
      <c r="I355" s="326"/>
      <c r="J355" s="326"/>
      <c r="K355" s="326"/>
      <c r="L355" s="326"/>
      <c r="M355" s="326"/>
      <c r="N355" s="326"/>
      <c r="O355" s="326"/>
      <c r="P355" s="326"/>
      <c r="Q355" s="326"/>
      <c r="R355" s="326"/>
      <c r="S355" s="326"/>
      <c r="T355" s="326"/>
      <c r="U355" s="326"/>
      <c r="V355" s="326"/>
      <c r="W355" s="326"/>
      <c r="X355" s="326"/>
      <c r="Y355" s="326"/>
      <c r="Z355" s="326"/>
      <c r="AA355" s="326"/>
      <c r="AB355" s="326"/>
      <c r="AC355" s="326"/>
      <c r="AD355" s="326"/>
      <c r="AE355" s="326"/>
      <c r="AF355" s="326"/>
      <c r="AG355" s="326"/>
      <c r="AH355" s="326"/>
      <c r="AI355" s="326"/>
      <c r="AJ355" s="326"/>
      <c r="AK355" s="326"/>
      <c r="AL355" s="326"/>
      <c r="AM355" s="326"/>
      <c r="AN355" s="326"/>
      <c r="AO355" s="326"/>
      <c r="AP355" s="326"/>
      <c r="AQ355" s="326"/>
      <c r="AR355" s="326"/>
      <c r="AS355" s="326"/>
      <c r="AT355" s="326"/>
      <c r="AU355" s="326"/>
      <c r="AV355" s="326"/>
      <c r="AW355" s="326"/>
      <c r="AX355" s="326"/>
      <c r="AY355" s="326"/>
      <c r="AZ355" s="326"/>
      <c r="BA355" s="119"/>
    </row>
    <row r="356" spans="1:83" s="11" customFormat="1" ht="21.75" customHeight="1" x14ac:dyDescent="0.25">
      <c r="A356" s="150"/>
      <c r="B356" s="1108" t="s">
        <v>2</v>
      </c>
      <c r="C356" s="1108"/>
      <c r="D356" s="1108"/>
      <c r="E356" s="1108"/>
      <c r="F356" s="1108"/>
      <c r="G356" s="1108"/>
      <c r="H356" s="1108"/>
      <c r="I356" s="1108"/>
      <c r="J356" s="1108"/>
      <c r="K356" s="1108"/>
      <c r="L356" s="1108"/>
      <c r="M356" s="1108"/>
      <c r="N356" s="1108"/>
      <c r="O356" s="1108"/>
      <c r="P356" s="1108"/>
      <c r="Q356" s="1108"/>
      <c r="R356" s="1119"/>
      <c r="S356" s="892" t="s">
        <v>508</v>
      </c>
      <c r="T356" s="892"/>
      <c r="U356" s="895" t="s">
        <v>769</v>
      </c>
      <c r="V356" s="871"/>
      <c r="W356" s="895" t="s">
        <v>50</v>
      </c>
      <c r="X356" s="870"/>
      <c r="Y356" s="870"/>
      <c r="Z356" s="870"/>
      <c r="AA356" s="870"/>
      <c r="AB356" s="871"/>
      <c r="AC356" s="892" t="s">
        <v>215</v>
      </c>
      <c r="AD356" s="892"/>
      <c r="AE356" s="892"/>
      <c r="AF356" s="892"/>
      <c r="AG356" s="892"/>
      <c r="AH356" s="892"/>
      <c r="AI356" s="892" t="s">
        <v>43</v>
      </c>
      <c r="AJ356" s="892"/>
      <c r="AK356" s="892"/>
      <c r="AL356" s="892"/>
      <c r="AM356" s="892"/>
      <c r="AN356" s="892"/>
      <c r="AO356" s="1108" t="s">
        <v>99</v>
      </c>
      <c r="AP356" s="1108"/>
      <c r="AQ356" s="1108"/>
      <c r="AR356" s="1108"/>
      <c r="AS356" s="1108"/>
      <c r="AT356" s="1108"/>
      <c r="AU356" s="1108"/>
      <c r="AV356" s="1108"/>
      <c r="AW356" s="1108"/>
      <c r="AX356" s="1108"/>
      <c r="AY356" s="1108"/>
      <c r="AZ356" s="1108"/>
      <c r="BA356" s="119"/>
    </row>
    <row r="357" spans="1:83" s="11" customFormat="1" ht="17.25" customHeight="1" x14ac:dyDescent="0.25">
      <c r="A357" s="150"/>
      <c r="B357" s="1120"/>
      <c r="C357" s="1120"/>
      <c r="D357" s="1120"/>
      <c r="E357" s="1120"/>
      <c r="F357" s="1120"/>
      <c r="G357" s="1120"/>
      <c r="H357" s="1120"/>
      <c r="I357" s="1120"/>
      <c r="J357" s="1120"/>
      <c r="K357" s="1120"/>
      <c r="L357" s="1120"/>
      <c r="M357" s="1120"/>
      <c r="N357" s="1120"/>
      <c r="O357" s="1120"/>
      <c r="P357" s="1120"/>
      <c r="Q357" s="1120"/>
      <c r="R357" s="1121"/>
      <c r="S357" s="892"/>
      <c r="T357" s="892"/>
      <c r="U357" s="896"/>
      <c r="V357" s="873"/>
      <c r="W357" s="897"/>
      <c r="X357" s="874"/>
      <c r="Y357" s="874"/>
      <c r="Z357" s="874"/>
      <c r="AA357" s="874"/>
      <c r="AB357" s="875"/>
      <c r="AC357" s="892"/>
      <c r="AD357" s="892"/>
      <c r="AE357" s="892"/>
      <c r="AF357" s="892"/>
      <c r="AG357" s="892"/>
      <c r="AH357" s="892"/>
      <c r="AI357" s="892"/>
      <c r="AJ357" s="892"/>
      <c r="AK357" s="892"/>
      <c r="AL357" s="892"/>
      <c r="AM357" s="892"/>
      <c r="AN357" s="892"/>
      <c r="AO357" s="1110"/>
      <c r="AP357" s="1110"/>
      <c r="AQ357" s="1110"/>
      <c r="AR357" s="1110"/>
      <c r="AS357" s="1110"/>
      <c r="AT357" s="1110"/>
      <c r="AU357" s="1110"/>
      <c r="AV357" s="1110"/>
      <c r="AW357" s="1110"/>
      <c r="AX357" s="1110"/>
      <c r="AY357" s="1110"/>
      <c r="AZ357" s="1110"/>
      <c r="BA357" s="119"/>
    </row>
    <row r="358" spans="1:83" s="11" customFormat="1" ht="123.75" customHeight="1" x14ac:dyDescent="0.25">
      <c r="A358" s="150"/>
      <c r="B358" s="1110"/>
      <c r="C358" s="1110"/>
      <c r="D358" s="1110"/>
      <c r="E358" s="1110"/>
      <c r="F358" s="1110"/>
      <c r="G358" s="1110"/>
      <c r="H358" s="1110"/>
      <c r="I358" s="1110"/>
      <c r="J358" s="1110"/>
      <c r="K358" s="1110"/>
      <c r="L358" s="1110"/>
      <c r="M358" s="1110"/>
      <c r="N358" s="1110"/>
      <c r="O358" s="1110"/>
      <c r="P358" s="1110"/>
      <c r="Q358" s="1110"/>
      <c r="R358" s="1122"/>
      <c r="S358" s="892"/>
      <c r="T358" s="892"/>
      <c r="U358" s="897"/>
      <c r="V358" s="875"/>
      <c r="W358" s="1104" t="s">
        <v>51</v>
      </c>
      <c r="X358" s="1105"/>
      <c r="Y358" s="1106"/>
      <c r="Z358" s="1104" t="s">
        <v>52</v>
      </c>
      <c r="AA358" s="1105"/>
      <c r="AB358" s="1106"/>
      <c r="AC358" s="1104" t="s">
        <v>51</v>
      </c>
      <c r="AD358" s="1105"/>
      <c r="AE358" s="1106"/>
      <c r="AF358" s="1104" t="s">
        <v>52</v>
      </c>
      <c r="AG358" s="1105"/>
      <c r="AH358" s="1106"/>
      <c r="AI358" s="1104" t="s">
        <v>51</v>
      </c>
      <c r="AJ358" s="1105"/>
      <c r="AK358" s="1106"/>
      <c r="AL358" s="1104" t="s">
        <v>52</v>
      </c>
      <c r="AM358" s="1105"/>
      <c r="AN358" s="1106"/>
      <c r="AO358" s="1104" t="s">
        <v>239</v>
      </c>
      <c r="AP358" s="1105"/>
      <c r="AQ358" s="1106"/>
      <c r="AR358" s="1104" t="s">
        <v>485</v>
      </c>
      <c r="AS358" s="1105"/>
      <c r="AT358" s="1106"/>
      <c r="AU358" s="1104" t="s">
        <v>237</v>
      </c>
      <c r="AV358" s="1105"/>
      <c r="AW358" s="1106"/>
      <c r="AX358" s="1104" t="s">
        <v>238</v>
      </c>
      <c r="AY358" s="1105"/>
      <c r="AZ358" s="1105"/>
      <c r="BA358" s="119"/>
      <c r="CE358" s="12"/>
    </row>
    <row r="359" spans="1:83" s="347" customFormat="1" ht="11.25" customHeight="1" thickBot="1" x14ac:dyDescent="0.25">
      <c r="A359" s="361"/>
      <c r="B359" s="1075">
        <v>1</v>
      </c>
      <c r="C359" s="1197"/>
      <c r="D359" s="1197"/>
      <c r="E359" s="1197"/>
      <c r="F359" s="1197"/>
      <c r="G359" s="1197"/>
      <c r="H359" s="1197"/>
      <c r="I359" s="1197"/>
      <c r="J359" s="1197"/>
      <c r="K359" s="1197"/>
      <c r="L359" s="1197"/>
      <c r="M359" s="1197"/>
      <c r="N359" s="1197"/>
      <c r="O359" s="1197"/>
      <c r="P359" s="1197"/>
      <c r="Q359" s="1197"/>
      <c r="R359" s="1197"/>
      <c r="S359" s="1112">
        <v>2</v>
      </c>
      <c r="T359" s="1112"/>
      <c r="U359" s="1005">
        <v>3</v>
      </c>
      <c r="V359" s="1005"/>
      <c r="W359" s="1111">
        <v>4</v>
      </c>
      <c r="X359" s="1112"/>
      <c r="Y359" s="1112"/>
      <c r="Z359" s="1005">
        <v>5</v>
      </c>
      <c r="AA359" s="1005"/>
      <c r="AB359" s="1005"/>
      <c r="AC359" s="1005">
        <v>6</v>
      </c>
      <c r="AD359" s="1005"/>
      <c r="AE359" s="1005"/>
      <c r="AF359" s="1005">
        <v>7</v>
      </c>
      <c r="AG359" s="1005"/>
      <c r="AH359" s="1005"/>
      <c r="AI359" s="1005">
        <v>8</v>
      </c>
      <c r="AJ359" s="1005"/>
      <c r="AK359" s="1005"/>
      <c r="AL359" s="1005">
        <v>9</v>
      </c>
      <c r="AM359" s="1005"/>
      <c r="AN359" s="1005"/>
      <c r="AO359" s="1005">
        <v>10</v>
      </c>
      <c r="AP359" s="1005"/>
      <c r="AQ359" s="1005"/>
      <c r="AR359" s="1005">
        <v>11</v>
      </c>
      <c r="AS359" s="1005"/>
      <c r="AT359" s="1005"/>
      <c r="AU359" s="774">
        <v>12</v>
      </c>
      <c r="AV359" s="774"/>
      <c r="AW359" s="774"/>
      <c r="AX359" s="776">
        <v>13</v>
      </c>
      <c r="AY359" s="776"/>
      <c r="AZ359" s="776"/>
      <c r="BA359" s="359"/>
    </row>
    <row r="360" spans="1:83" s="11" customFormat="1" ht="42" customHeight="1" x14ac:dyDescent="0.25">
      <c r="A360" s="150"/>
      <c r="B360" s="1195" t="s">
        <v>59</v>
      </c>
      <c r="C360" s="1195"/>
      <c r="D360" s="1195"/>
      <c r="E360" s="1195"/>
      <c r="F360" s="1195"/>
      <c r="G360" s="1195"/>
      <c r="H360" s="1195"/>
      <c r="I360" s="1195"/>
      <c r="J360" s="1195"/>
      <c r="K360" s="1195"/>
      <c r="L360" s="1195"/>
      <c r="M360" s="1195"/>
      <c r="N360" s="1195"/>
      <c r="O360" s="1195"/>
      <c r="P360" s="1195"/>
      <c r="Q360" s="1195"/>
      <c r="R360" s="1196"/>
      <c r="S360" s="1193" t="s">
        <v>119</v>
      </c>
      <c r="T360" s="1194"/>
      <c r="U360" s="1045"/>
      <c r="V360" s="1045"/>
      <c r="W360" s="1045"/>
      <c r="X360" s="1045"/>
      <c r="Y360" s="1045"/>
      <c r="Z360" s="1045"/>
      <c r="AA360" s="1045"/>
      <c r="AB360" s="1045"/>
      <c r="AC360" s="1045"/>
      <c r="AD360" s="1045"/>
      <c r="AE360" s="1045"/>
      <c r="AF360" s="1045"/>
      <c r="AG360" s="1045"/>
      <c r="AH360" s="1045"/>
      <c r="AI360" s="1045"/>
      <c r="AJ360" s="1045"/>
      <c r="AK360" s="1045"/>
      <c r="AL360" s="1045"/>
      <c r="AM360" s="1045"/>
      <c r="AN360" s="1045"/>
      <c r="AO360" s="1045"/>
      <c r="AP360" s="1045"/>
      <c r="AQ360" s="1045"/>
      <c r="AR360" s="1045"/>
      <c r="AS360" s="1045"/>
      <c r="AT360" s="1045"/>
      <c r="AU360" s="1046"/>
      <c r="AV360" s="1046"/>
      <c r="AW360" s="1046"/>
      <c r="AX360" s="1046"/>
      <c r="AY360" s="1046"/>
      <c r="AZ360" s="1047"/>
      <c r="BA360" s="119"/>
      <c r="CC360" s="12"/>
    </row>
    <row r="361" spans="1:83" s="11" customFormat="1" ht="25.5" customHeight="1" x14ac:dyDescent="0.25">
      <c r="A361" s="150"/>
      <c r="B361" s="1091" t="s">
        <v>334</v>
      </c>
      <c r="C361" s="1091"/>
      <c r="D361" s="1091"/>
      <c r="E361" s="1091"/>
      <c r="F361" s="1091"/>
      <c r="G361" s="1091"/>
      <c r="H361" s="1091"/>
      <c r="I361" s="1091"/>
      <c r="J361" s="1091"/>
      <c r="K361" s="1091"/>
      <c r="L361" s="1091"/>
      <c r="M361" s="1091"/>
      <c r="N361" s="1091"/>
      <c r="O361" s="1091"/>
      <c r="P361" s="1091"/>
      <c r="Q361" s="1091"/>
      <c r="R361" s="1091"/>
      <c r="S361" s="1102" t="s">
        <v>120</v>
      </c>
      <c r="T361" s="1103"/>
      <c r="U361" s="1007"/>
      <c r="V361" s="1007"/>
      <c r="W361" s="1007"/>
      <c r="X361" s="1007"/>
      <c r="Y361" s="1007"/>
      <c r="Z361" s="1007"/>
      <c r="AA361" s="1007"/>
      <c r="AB361" s="1007"/>
      <c r="AC361" s="1007"/>
      <c r="AD361" s="1007"/>
      <c r="AE361" s="1007"/>
      <c r="AF361" s="1007"/>
      <c r="AG361" s="1007"/>
      <c r="AH361" s="1007"/>
      <c r="AI361" s="1007"/>
      <c r="AJ361" s="1007"/>
      <c r="AK361" s="1007"/>
      <c r="AL361" s="1007"/>
      <c r="AM361" s="1007"/>
      <c r="AN361" s="1007"/>
      <c r="AO361" s="1007"/>
      <c r="AP361" s="1007"/>
      <c r="AQ361" s="1007"/>
      <c r="AR361" s="1007"/>
      <c r="AS361" s="1007"/>
      <c r="AT361" s="1007"/>
      <c r="AU361" s="892"/>
      <c r="AV361" s="892"/>
      <c r="AW361" s="892"/>
      <c r="AX361" s="892"/>
      <c r="AY361" s="892"/>
      <c r="AZ361" s="1006"/>
      <c r="BA361" s="119"/>
    </row>
    <row r="362" spans="1:83" s="11" customFormat="1" ht="26.25" customHeight="1" x14ac:dyDescent="0.25">
      <c r="A362" s="150"/>
      <c r="B362" s="1100" t="s">
        <v>335</v>
      </c>
      <c r="C362" s="1101"/>
      <c r="D362" s="1101"/>
      <c r="E362" s="1101"/>
      <c r="F362" s="1101"/>
      <c r="G362" s="1101"/>
      <c r="H362" s="1101"/>
      <c r="I362" s="1101"/>
      <c r="J362" s="1101"/>
      <c r="K362" s="1101"/>
      <c r="L362" s="1101"/>
      <c r="M362" s="1101"/>
      <c r="N362" s="1101"/>
      <c r="O362" s="1101"/>
      <c r="P362" s="1101"/>
      <c r="Q362" s="1101"/>
      <c r="R362" s="1101"/>
      <c r="S362" s="1102" t="s">
        <v>121</v>
      </c>
      <c r="T362" s="1103"/>
      <c r="U362" s="1007"/>
      <c r="V362" s="1007"/>
      <c r="W362" s="1007"/>
      <c r="X362" s="1007"/>
      <c r="Y362" s="1007"/>
      <c r="Z362" s="1007"/>
      <c r="AA362" s="1007"/>
      <c r="AB362" s="1007"/>
      <c r="AC362" s="1007"/>
      <c r="AD362" s="1007"/>
      <c r="AE362" s="1007"/>
      <c r="AF362" s="1007"/>
      <c r="AG362" s="1007"/>
      <c r="AH362" s="1007"/>
      <c r="AI362" s="1007"/>
      <c r="AJ362" s="1007"/>
      <c r="AK362" s="1007"/>
      <c r="AL362" s="1007"/>
      <c r="AM362" s="1007"/>
      <c r="AN362" s="1007"/>
      <c r="AO362" s="1007"/>
      <c r="AP362" s="1007"/>
      <c r="AQ362" s="1007"/>
      <c r="AR362" s="1007"/>
      <c r="AS362" s="1007"/>
      <c r="AT362" s="1007"/>
      <c r="AU362" s="892"/>
      <c r="AV362" s="892"/>
      <c r="AW362" s="892"/>
      <c r="AX362" s="892"/>
      <c r="AY362" s="892"/>
      <c r="AZ362" s="1006"/>
      <c r="BA362" s="119"/>
    </row>
    <row r="363" spans="1:83" s="11" customFormat="1" ht="18" customHeight="1" thickBot="1" x14ac:dyDescent="0.3">
      <c r="A363" s="150"/>
      <c r="B363" s="1091" t="s">
        <v>336</v>
      </c>
      <c r="C363" s="1091"/>
      <c r="D363" s="1091"/>
      <c r="E363" s="1091"/>
      <c r="F363" s="1091"/>
      <c r="G363" s="1091"/>
      <c r="H363" s="1091"/>
      <c r="I363" s="1091"/>
      <c r="J363" s="1091"/>
      <c r="K363" s="1091"/>
      <c r="L363" s="1091"/>
      <c r="M363" s="1091"/>
      <c r="N363" s="1091"/>
      <c r="O363" s="1091"/>
      <c r="P363" s="1091"/>
      <c r="Q363" s="1091"/>
      <c r="R363" s="1092"/>
      <c r="S363" s="1223" t="s">
        <v>125</v>
      </c>
      <c r="T363" s="1224"/>
      <c r="U363" s="1113"/>
      <c r="V363" s="1113"/>
      <c r="W363" s="1113"/>
      <c r="X363" s="1113"/>
      <c r="Y363" s="1113"/>
      <c r="Z363" s="1113"/>
      <c r="AA363" s="1113"/>
      <c r="AB363" s="1113"/>
      <c r="AC363" s="1113"/>
      <c r="AD363" s="1113"/>
      <c r="AE363" s="1113"/>
      <c r="AF363" s="1113"/>
      <c r="AG363" s="1113"/>
      <c r="AH363" s="1113"/>
      <c r="AI363" s="1113"/>
      <c r="AJ363" s="1113"/>
      <c r="AK363" s="1113"/>
      <c r="AL363" s="1113"/>
      <c r="AM363" s="1113"/>
      <c r="AN363" s="1113"/>
      <c r="AO363" s="1113"/>
      <c r="AP363" s="1113"/>
      <c r="AQ363" s="1113"/>
      <c r="AR363" s="1113"/>
      <c r="AS363" s="1113"/>
      <c r="AT363" s="1113"/>
      <c r="AU363" s="1003"/>
      <c r="AV363" s="1003"/>
      <c r="AW363" s="1003"/>
      <c r="AX363" s="1003"/>
      <c r="AY363" s="1003"/>
      <c r="AZ363" s="1004"/>
      <c r="BA363" s="119"/>
    </row>
    <row r="364" spans="1:83" s="11" customFormat="1" ht="15" customHeight="1" x14ac:dyDescent="0.25">
      <c r="A364" s="119"/>
      <c r="B364" s="150"/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  <c r="T364" s="119"/>
      <c r="U364" s="119"/>
      <c r="V364" s="119"/>
      <c r="W364" s="119"/>
      <c r="X364" s="119"/>
      <c r="Y364" s="119"/>
      <c r="Z364" s="119"/>
      <c r="AA364" s="119"/>
      <c r="AB364" s="119"/>
      <c r="AC364" s="119"/>
      <c r="AD364" s="119"/>
      <c r="AE364" s="119"/>
      <c r="AF364" s="119"/>
      <c r="AG364" s="119"/>
      <c r="AH364" s="119"/>
      <c r="AI364" s="119"/>
      <c r="AJ364" s="119"/>
      <c r="AK364" s="119"/>
      <c r="AL364" s="119"/>
      <c r="AM364" s="119"/>
      <c r="AN364" s="119"/>
      <c r="AO364" s="119"/>
      <c r="AP364" s="119"/>
      <c r="AQ364" s="119"/>
      <c r="AR364" s="119"/>
      <c r="AS364" s="119"/>
      <c r="AT364" s="119"/>
      <c r="AU364" s="119"/>
      <c r="AV364" s="119"/>
      <c r="AW364" s="119"/>
      <c r="AX364" s="119"/>
      <c r="AY364" s="119"/>
      <c r="AZ364" s="119"/>
      <c r="BA364" s="119"/>
    </row>
    <row r="365" spans="1:83" s="11" customFormat="1" ht="30.75" customHeight="1" x14ac:dyDescent="0.25">
      <c r="A365" s="119"/>
      <c r="B365" s="869" t="s">
        <v>893</v>
      </c>
      <c r="C365" s="869"/>
      <c r="D365" s="869"/>
      <c r="E365" s="869"/>
      <c r="F365" s="869"/>
      <c r="G365" s="869"/>
      <c r="H365" s="869"/>
      <c r="I365" s="869"/>
      <c r="J365" s="869"/>
      <c r="K365" s="869"/>
      <c r="L365" s="869"/>
      <c r="M365" s="869"/>
      <c r="N365" s="869"/>
      <c r="O365" s="869"/>
      <c r="P365" s="869"/>
      <c r="Q365" s="869"/>
      <c r="R365" s="869"/>
      <c r="S365" s="869"/>
      <c r="T365" s="869"/>
      <c r="U365" s="869"/>
      <c r="V365" s="869"/>
      <c r="W365" s="869"/>
      <c r="X365" s="869"/>
      <c r="Y365" s="869"/>
      <c r="Z365" s="869"/>
      <c r="AA365" s="869"/>
      <c r="AB365" s="869"/>
      <c r="AC365" s="869"/>
      <c r="AD365" s="869"/>
      <c r="AE365" s="869"/>
      <c r="AF365" s="869"/>
      <c r="AG365" s="869"/>
      <c r="AH365" s="869"/>
      <c r="AI365" s="869"/>
      <c r="AJ365" s="869"/>
      <c r="AK365" s="869"/>
      <c r="AL365" s="869"/>
      <c r="AM365" s="869"/>
      <c r="AN365" s="869"/>
      <c r="AO365" s="869"/>
      <c r="AP365" s="869"/>
      <c r="AQ365" s="869"/>
      <c r="AR365" s="869"/>
      <c r="AS365" s="869"/>
      <c r="AT365" s="869"/>
      <c r="AU365" s="869"/>
      <c r="AV365" s="869"/>
      <c r="AW365" s="869"/>
      <c r="AX365" s="869"/>
      <c r="AY365" s="869"/>
      <c r="AZ365" s="869"/>
      <c r="BA365" s="119"/>
    </row>
    <row r="366" spans="1:83" s="11" customFormat="1" ht="8.1" customHeight="1" x14ac:dyDescent="0.25">
      <c r="A366" s="119"/>
      <c r="B366" s="326"/>
      <c r="C366" s="326"/>
      <c r="D366" s="326"/>
      <c r="E366" s="326"/>
      <c r="F366" s="326"/>
      <c r="G366" s="326"/>
      <c r="H366" s="326"/>
      <c r="I366" s="326"/>
      <c r="J366" s="326"/>
      <c r="K366" s="326"/>
      <c r="L366" s="326"/>
      <c r="M366" s="326"/>
      <c r="N366" s="326"/>
      <c r="O366" s="326"/>
      <c r="P366" s="326"/>
      <c r="Q366" s="326"/>
      <c r="R366" s="326"/>
      <c r="S366" s="326"/>
      <c r="T366" s="326"/>
      <c r="U366" s="326"/>
      <c r="V366" s="326"/>
      <c r="W366" s="326"/>
      <c r="X366" s="326"/>
      <c r="Y366" s="326"/>
      <c r="Z366" s="326"/>
      <c r="AA366" s="326"/>
      <c r="AB366" s="326"/>
      <c r="AC366" s="326"/>
      <c r="AD366" s="326"/>
      <c r="AE366" s="326"/>
      <c r="AF366" s="326"/>
      <c r="AG366" s="326"/>
      <c r="AH366" s="326"/>
      <c r="AI366" s="326"/>
      <c r="AJ366" s="326"/>
      <c r="AK366" s="326"/>
      <c r="AL366" s="326"/>
      <c r="AM366" s="326"/>
      <c r="AN366" s="326"/>
      <c r="AO366" s="326"/>
      <c r="AP366" s="326"/>
      <c r="AQ366" s="326"/>
      <c r="AR366" s="326"/>
      <c r="AS366" s="326"/>
      <c r="AT366" s="326"/>
      <c r="AU366" s="326"/>
      <c r="AV366" s="326"/>
      <c r="AW366" s="326"/>
      <c r="AX366" s="326"/>
      <c r="AY366" s="326"/>
      <c r="AZ366" s="326"/>
      <c r="BA366" s="119"/>
    </row>
    <row r="367" spans="1:83" s="11" customFormat="1" ht="21.75" customHeight="1" x14ac:dyDescent="0.25">
      <c r="A367" s="150"/>
      <c r="B367" s="1108" t="s">
        <v>2</v>
      </c>
      <c r="C367" s="1108"/>
      <c r="D367" s="1108"/>
      <c r="E367" s="1108"/>
      <c r="F367" s="1108"/>
      <c r="G367" s="1108"/>
      <c r="H367" s="1108"/>
      <c r="I367" s="1108"/>
      <c r="J367" s="1108"/>
      <c r="K367" s="1108"/>
      <c r="L367" s="1108"/>
      <c r="M367" s="1108"/>
      <c r="N367" s="1108"/>
      <c r="O367" s="1108"/>
      <c r="P367" s="1108"/>
      <c r="Q367" s="1108"/>
      <c r="R367" s="1119"/>
      <c r="S367" s="892" t="s">
        <v>508</v>
      </c>
      <c r="T367" s="892"/>
      <c r="U367" s="895" t="s">
        <v>769</v>
      </c>
      <c r="V367" s="871"/>
      <c r="W367" s="895" t="s">
        <v>50</v>
      </c>
      <c r="X367" s="870"/>
      <c r="Y367" s="870"/>
      <c r="Z367" s="870"/>
      <c r="AA367" s="870"/>
      <c r="AB367" s="871"/>
      <c r="AC367" s="892" t="s">
        <v>215</v>
      </c>
      <c r="AD367" s="892"/>
      <c r="AE367" s="892"/>
      <c r="AF367" s="892"/>
      <c r="AG367" s="892"/>
      <c r="AH367" s="892"/>
      <c r="AI367" s="892" t="s">
        <v>43</v>
      </c>
      <c r="AJ367" s="892"/>
      <c r="AK367" s="892"/>
      <c r="AL367" s="892"/>
      <c r="AM367" s="892"/>
      <c r="AN367" s="892"/>
      <c r="AO367" s="1108" t="s">
        <v>99</v>
      </c>
      <c r="AP367" s="1108"/>
      <c r="AQ367" s="1108"/>
      <c r="AR367" s="1108"/>
      <c r="AS367" s="1108"/>
      <c r="AT367" s="1108"/>
      <c r="AU367" s="1108"/>
      <c r="AV367" s="1108"/>
      <c r="AW367" s="1108"/>
      <c r="AX367" s="1108"/>
      <c r="AY367" s="1108"/>
      <c r="AZ367" s="1108"/>
      <c r="BA367" s="119"/>
    </row>
    <row r="368" spans="1:83" s="11" customFormat="1" ht="21.75" customHeight="1" x14ac:dyDescent="0.25">
      <c r="A368" s="150"/>
      <c r="B368" s="1120"/>
      <c r="C368" s="1120"/>
      <c r="D368" s="1120"/>
      <c r="E368" s="1120"/>
      <c r="F368" s="1120"/>
      <c r="G368" s="1120"/>
      <c r="H368" s="1120"/>
      <c r="I368" s="1120"/>
      <c r="J368" s="1120"/>
      <c r="K368" s="1120"/>
      <c r="L368" s="1120"/>
      <c r="M368" s="1120"/>
      <c r="N368" s="1120"/>
      <c r="O368" s="1120"/>
      <c r="P368" s="1120"/>
      <c r="Q368" s="1120"/>
      <c r="R368" s="1121"/>
      <c r="S368" s="892"/>
      <c r="T368" s="892"/>
      <c r="U368" s="896"/>
      <c r="V368" s="873"/>
      <c r="W368" s="897"/>
      <c r="X368" s="874"/>
      <c r="Y368" s="874"/>
      <c r="Z368" s="874"/>
      <c r="AA368" s="874"/>
      <c r="AB368" s="875"/>
      <c r="AC368" s="892"/>
      <c r="AD368" s="892"/>
      <c r="AE368" s="892"/>
      <c r="AF368" s="892"/>
      <c r="AG368" s="892"/>
      <c r="AH368" s="892"/>
      <c r="AI368" s="892"/>
      <c r="AJ368" s="892"/>
      <c r="AK368" s="892"/>
      <c r="AL368" s="892"/>
      <c r="AM368" s="892"/>
      <c r="AN368" s="892"/>
      <c r="AO368" s="1110"/>
      <c r="AP368" s="1110"/>
      <c r="AQ368" s="1110"/>
      <c r="AR368" s="1110"/>
      <c r="AS368" s="1110"/>
      <c r="AT368" s="1110"/>
      <c r="AU368" s="1110"/>
      <c r="AV368" s="1110"/>
      <c r="AW368" s="1110"/>
      <c r="AX368" s="1110"/>
      <c r="AY368" s="1110"/>
      <c r="AZ368" s="1110"/>
      <c r="BA368" s="119"/>
    </row>
    <row r="369" spans="1:83" s="11" customFormat="1" ht="122.25" customHeight="1" x14ac:dyDescent="0.25">
      <c r="A369" s="150"/>
      <c r="B369" s="1110"/>
      <c r="C369" s="1110"/>
      <c r="D369" s="1110"/>
      <c r="E369" s="1110"/>
      <c r="F369" s="1110"/>
      <c r="G369" s="1110"/>
      <c r="H369" s="1110"/>
      <c r="I369" s="1110"/>
      <c r="J369" s="1110"/>
      <c r="K369" s="1110"/>
      <c r="L369" s="1110"/>
      <c r="M369" s="1110"/>
      <c r="N369" s="1110"/>
      <c r="O369" s="1110"/>
      <c r="P369" s="1110"/>
      <c r="Q369" s="1110"/>
      <c r="R369" s="1122"/>
      <c r="S369" s="892"/>
      <c r="T369" s="892"/>
      <c r="U369" s="897"/>
      <c r="V369" s="875"/>
      <c r="W369" s="1104" t="s">
        <v>51</v>
      </c>
      <c r="X369" s="1105"/>
      <c r="Y369" s="1106"/>
      <c r="Z369" s="1104" t="s">
        <v>52</v>
      </c>
      <c r="AA369" s="1105"/>
      <c r="AB369" s="1106"/>
      <c r="AC369" s="1104" t="s">
        <v>51</v>
      </c>
      <c r="AD369" s="1105"/>
      <c r="AE369" s="1106"/>
      <c r="AF369" s="1104" t="s">
        <v>52</v>
      </c>
      <c r="AG369" s="1105"/>
      <c r="AH369" s="1106"/>
      <c r="AI369" s="1104" t="s">
        <v>51</v>
      </c>
      <c r="AJ369" s="1105"/>
      <c r="AK369" s="1106"/>
      <c r="AL369" s="1104" t="s">
        <v>52</v>
      </c>
      <c r="AM369" s="1105"/>
      <c r="AN369" s="1106"/>
      <c r="AO369" s="1104" t="s">
        <v>239</v>
      </c>
      <c r="AP369" s="1105"/>
      <c r="AQ369" s="1106"/>
      <c r="AR369" s="1104" t="s">
        <v>485</v>
      </c>
      <c r="AS369" s="1105"/>
      <c r="AT369" s="1106"/>
      <c r="AU369" s="1104" t="s">
        <v>237</v>
      </c>
      <c r="AV369" s="1105"/>
      <c r="AW369" s="1106"/>
      <c r="AX369" s="1104" t="s">
        <v>238</v>
      </c>
      <c r="AY369" s="1105"/>
      <c r="AZ369" s="1105"/>
      <c r="BA369" s="119"/>
      <c r="CE369" s="12"/>
    </row>
    <row r="370" spans="1:83" s="347" customFormat="1" ht="11.25" customHeight="1" thickBot="1" x14ac:dyDescent="0.25">
      <c r="A370" s="361"/>
      <c r="B370" s="1075">
        <v>1</v>
      </c>
      <c r="C370" s="1197"/>
      <c r="D370" s="1197"/>
      <c r="E370" s="1197"/>
      <c r="F370" s="1197"/>
      <c r="G370" s="1197"/>
      <c r="H370" s="1197"/>
      <c r="I370" s="1197"/>
      <c r="J370" s="1197"/>
      <c r="K370" s="1197"/>
      <c r="L370" s="1197"/>
      <c r="M370" s="1197"/>
      <c r="N370" s="1197"/>
      <c r="O370" s="1197"/>
      <c r="P370" s="1197"/>
      <c r="Q370" s="1197"/>
      <c r="R370" s="1197"/>
      <c r="S370" s="1112">
        <v>2</v>
      </c>
      <c r="T370" s="1112"/>
      <c r="U370" s="1005">
        <v>3</v>
      </c>
      <c r="V370" s="1005"/>
      <c r="W370" s="1111">
        <v>4</v>
      </c>
      <c r="X370" s="1112"/>
      <c r="Y370" s="1112"/>
      <c r="Z370" s="1005">
        <v>5</v>
      </c>
      <c r="AA370" s="1005"/>
      <c r="AB370" s="1005"/>
      <c r="AC370" s="1005">
        <v>6</v>
      </c>
      <c r="AD370" s="1005"/>
      <c r="AE370" s="1005"/>
      <c r="AF370" s="1005">
        <v>7</v>
      </c>
      <c r="AG370" s="1005"/>
      <c r="AH370" s="1005"/>
      <c r="AI370" s="1005">
        <v>8</v>
      </c>
      <c r="AJ370" s="1005"/>
      <c r="AK370" s="1005"/>
      <c r="AL370" s="1005">
        <v>9</v>
      </c>
      <c r="AM370" s="1005"/>
      <c r="AN370" s="1005"/>
      <c r="AO370" s="1005">
        <v>10</v>
      </c>
      <c r="AP370" s="1005"/>
      <c r="AQ370" s="1005"/>
      <c r="AR370" s="1005">
        <v>11</v>
      </c>
      <c r="AS370" s="1005"/>
      <c r="AT370" s="1005"/>
      <c r="AU370" s="774">
        <v>12</v>
      </c>
      <c r="AV370" s="774"/>
      <c r="AW370" s="774"/>
      <c r="AX370" s="776">
        <v>13</v>
      </c>
      <c r="AY370" s="776"/>
      <c r="AZ370" s="776"/>
      <c r="BA370" s="359"/>
    </row>
    <row r="371" spans="1:83" s="11" customFormat="1" ht="42.75" customHeight="1" x14ac:dyDescent="0.25">
      <c r="A371" s="150"/>
      <c r="B371" s="1195" t="s">
        <v>59</v>
      </c>
      <c r="C371" s="1195"/>
      <c r="D371" s="1195"/>
      <c r="E371" s="1195"/>
      <c r="F371" s="1195"/>
      <c r="G371" s="1195"/>
      <c r="H371" s="1195"/>
      <c r="I371" s="1195"/>
      <c r="J371" s="1195"/>
      <c r="K371" s="1195"/>
      <c r="L371" s="1195"/>
      <c r="M371" s="1195"/>
      <c r="N371" s="1195"/>
      <c r="O371" s="1195"/>
      <c r="P371" s="1195"/>
      <c r="Q371" s="1195"/>
      <c r="R371" s="1196"/>
      <c r="S371" s="1193" t="s">
        <v>119</v>
      </c>
      <c r="T371" s="1194"/>
      <c r="U371" s="1045"/>
      <c r="V371" s="1045"/>
      <c r="W371" s="1045"/>
      <c r="X371" s="1045"/>
      <c r="Y371" s="1045"/>
      <c r="Z371" s="1045"/>
      <c r="AA371" s="1045"/>
      <c r="AB371" s="1045"/>
      <c r="AC371" s="1045"/>
      <c r="AD371" s="1045"/>
      <c r="AE371" s="1045"/>
      <c r="AF371" s="1045"/>
      <c r="AG371" s="1045"/>
      <c r="AH371" s="1045"/>
      <c r="AI371" s="1045"/>
      <c r="AJ371" s="1045"/>
      <c r="AK371" s="1045"/>
      <c r="AL371" s="1045"/>
      <c r="AM371" s="1045"/>
      <c r="AN371" s="1045"/>
      <c r="AO371" s="1045"/>
      <c r="AP371" s="1045"/>
      <c r="AQ371" s="1045"/>
      <c r="AR371" s="1045"/>
      <c r="AS371" s="1045"/>
      <c r="AT371" s="1045"/>
      <c r="AU371" s="1046"/>
      <c r="AV371" s="1046"/>
      <c r="AW371" s="1046"/>
      <c r="AX371" s="1046"/>
      <c r="AY371" s="1046"/>
      <c r="AZ371" s="1047"/>
      <c r="BA371" s="119"/>
      <c r="CC371" s="12"/>
    </row>
    <row r="372" spans="1:83" s="11" customFormat="1" ht="26.25" customHeight="1" x14ac:dyDescent="0.25">
      <c r="A372" s="150"/>
      <c r="B372" s="1091" t="s">
        <v>334</v>
      </c>
      <c r="C372" s="1091"/>
      <c r="D372" s="1091"/>
      <c r="E372" s="1091"/>
      <c r="F372" s="1091"/>
      <c r="G372" s="1091"/>
      <c r="H372" s="1091"/>
      <c r="I372" s="1091"/>
      <c r="J372" s="1091"/>
      <c r="K372" s="1091"/>
      <c r="L372" s="1091"/>
      <c r="M372" s="1091"/>
      <c r="N372" s="1091"/>
      <c r="O372" s="1091"/>
      <c r="P372" s="1091"/>
      <c r="Q372" s="1091"/>
      <c r="R372" s="1091"/>
      <c r="S372" s="1102" t="s">
        <v>120</v>
      </c>
      <c r="T372" s="1103"/>
      <c r="U372" s="1007"/>
      <c r="V372" s="1007"/>
      <c r="W372" s="1007"/>
      <c r="X372" s="1007"/>
      <c r="Y372" s="1007"/>
      <c r="Z372" s="1007"/>
      <c r="AA372" s="1007"/>
      <c r="AB372" s="1007"/>
      <c r="AC372" s="1007"/>
      <c r="AD372" s="1007"/>
      <c r="AE372" s="1007"/>
      <c r="AF372" s="1007"/>
      <c r="AG372" s="1007"/>
      <c r="AH372" s="1007"/>
      <c r="AI372" s="1007"/>
      <c r="AJ372" s="1007"/>
      <c r="AK372" s="1007"/>
      <c r="AL372" s="1007"/>
      <c r="AM372" s="1007"/>
      <c r="AN372" s="1007"/>
      <c r="AO372" s="1007"/>
      <c r="AP372" s="1007"/>
      <c r="AQ372" s="1007"/>
      <c r="AR372" s="1007"/>
      <c r="AS372" s="1007"/>
      <c r="AT372" s="1007"/>
      <c r="AU372" s="892"/>
      <c r="AV372" s="892"/>
      <c r="AW372" s="892"/>
      <c r="AX372" s="892"/>
      <c r="AY372" s="892"/>
      <c r="AZ372" s="1006"/>
      <c r="BA372" s="119"/>
    </row>
    <row r="373" spans="1:83" s="11" customFormat="1" ht="29.25" customHeight="1" x14ac:dyDescent="0.25">
      <c r="A373" s="150"/>
      <c r="B373" s="1100" t="s">
        <v>335</v>
      </c>
      <c r="C373" s="1101"/>
      <c r="D373" s="1101"/>
      <c r="E373" s="1101"/>
      <c r="F373" s="1101"/>
      <c r="G373" s="1101"/>
      <c r="H373" s="1101"/>
      <c r="I373" s="1101"/>
      <c r="J373" s="1101"/>
      <c r="K373" s="1101"/>
      <c r="L373" s="1101"/>
      <c r="M373" s="1101"/>
      <c r="N373" s="1101"/>
      <c r="O373" s="1101"/>
      <c r="P373" s="1101"/>
      <c r="Q373" s="1101"/>
      <c r="R373" s="1101"/>
      <c r="S373" s="1102" t="s">
        <v>121</v>
      </c>
      <c r="T373" s="1103"/>
      <c r="U373" s="1007"/>
      <c r="V373" s="1007"/>
      <c r="W373" s="1007"/>
      <c r="X373" s="1007"/>
      <c r="Y373" s="1007"/>
      <c r="Z373" s="1007"/>
      <c r="AA373" s="1007"/>
      <c r="AB373" s="1007"/>
      <c r="AC373" s="1007"/>
      <c r="AD373" s="1007"/>
      <c r="AE373" s="1007"/>
      <c r="AF373" s="1007"/>
      <c r="AG373" s="1007"/>
      <c r="AH373" s="1007"/>
      <c r="AI373" s="1007"/>
      <c r="AJ373" s="1007"/>
      <c r="AK373" s="1007"/>
      <c r="AL373" s="1007"/>
      <c r="AM373" s="1007"/>
      <c r="AN373" s="1007"/>
      <c r="AO373" s="1007"/>
      <c r="AP373" s="1007"/>
      <c r="AQ373" s="1007"/>
      <c r="AR373" s="1007"/>
      <c r="AS373" s="1007"/>
      <c r="AT373" s="1007"/>
      <c r="AU373" s="892"/>
      <c r="AV373" s="892"/>
      <c r="AW373" s="892"/>
      <c r="AX373" s="892"/>
      <c r="AY373" s="892"/>
      <c r="AZ373" s="1006"/>
      <c r="BA373" s="119"/>
    </row>
    <row r="374" spans="1:83" s="11" customFormat="1" ht="18" customHeight="1" thickBot="1" x14ac:dyDescent="0.3">
      <c r="A374" s="150"/>
      <c r="B374" s="1091" t="s">
        <v>336</v>
      </c>
      <c r="C374" s="1091"/>
      <c r="D374" s="1091"/>
      <c r="E374" s="1091"/>
      <c r="F374" s="1091"/>
      <c r="G374" s="1091"/>
      <c r="H374" s="1091"/>
      <c r="I374" s="1091"/>
      <c r="J374" s="1091"/>
      <c r="K374" s="1091"/>
      <c r="L374" s="1091"/>
      <c r="M374" s="1091"/>
      <c r="N374" s="1091"/>
      <c r="O374" s="1091"/>
      <c r="P374" s="1091"/>
      <c r="Q374" s="1091"/>
      <c r="R374" s="1092"/>
      <c r="S374" s="1223" t="s">
        <v>125</v>
      </c>
      <c r="T374" s="1224"/>
      <c r="U374" s="1113"/>
      <c r="V374" s="1113"/>
      <c r="W374" s="1113"/>
      <c r="X374" s="1113"/>
      <c r="Y374" s="1113"/>
      <c r="Z374" s="1113"/>
      <c r="AA374" s="1113"/>
      <c r="AB374" s="1113"/>
      <c r="AC374" s="1113"/>
      <c r="AD374" s="1113"/>
      <c r="AE374" s="1113"/>
      <c r="AF374" s="1113"/>
      <c r="AG374" s="1113"/>
      <c r="AH374" s="1113"/>
      <c r="AI374" s="1113"/>
      <c r="AJ374" s="1113"/>
      <c r="AK374" s="1113"/>
      <c r="AL374" s="1113"/>
      <c r="AM374" s="1113"/>
      <c r="AN374" s="1113"/>
      <c r="AO374" s="1113"/>
      <c r="AP374" s="1113"/>
      <c r="AQ374" s="1113"/>
      <c r="AR374" s="1113"/>
      <c r="AS374" s="1113"/>
      <c r="AT374" s="1113"/>
      <c r="AU374" s="1003"/>
      <c r="AV374" s="1003"/>
      <c r="AW374" s="1003"/>
      <c r="AX374" s="1003"/>
      <c r="AY374" s="1003"/>
      <c r="AZ374" s="1004"/>
      <c r="BA374" s="119"/>
    </row>
    <row r="375" spans="1:83" s="11" customFormat="1" ht="15" customHeight="1" x14ac:dyDescent="0.25">
      <c r="A375" s="119"/>
      <c r="B375" s="150"/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  <c r="T375" s="119"/>
      <c r="U375" s="119"/>
      <c r="V375" s="119"/>
      <c r="W375" s="119"/>
      <c r="X375" s="119"/>
      <c r="Y375" s="119"/>
      <c r="Z375" s="119"/>
      <c r="AA375" s="119"/>
      <c r="AB375" s="119"/>
      <c r="AC375" s="119"/>
      <c r="AD375" s="119"/>
      <c r="AE375" s="119"/>
      <c r="AF375" s="119"/>
      <c r="AG375" s="119"/>
      <c r="AH375" s="119"/>
      <c r="AI375" s="119"/>
      <c r="AJ375" s="119"/>
      <c r="AK375" s="119"/>
      <c r="AL375" s="119"/>
      <c r="AM375" s="119"/>
      <c r="AN375" s="119"/>
      <c r="AO375" s="119"/>
      <c r="AP375" s="119"/>
      <c r="AQ375" s="119"/>
      <c r="AR375" s="119"/>
      <c r="AS375" s="119"/>
      <c r="AT375" s="119"/>
      <c r="AU375" s="119"/>
      <c r="AV375" s="119"/>
      <c r="AW375" s="119"/>
      <c r="AX375" s="119"/>
      <c r="AY375" s="119"/>
      <c r="AZ375" s="119"/>
      <c r="BA375" s="119"/>
    </row>
    <row r="376" spans="1:83" s="11" customFormat="1" ht="33" customHeight="1" x14ac:dyDescent="0.25">
      <c r="A376" s="119"/>
      <c r="B376" s="869" t="s">
        <v>894</v>
      </c>
      <c r="C376" s="869"/>
      <c r="D376" s="869"/>
      <c r="E376" s="869"/>
      <c r="F376" s="869"/>
      <c r="G376" s="869"/>
      <c r="H376" s="869"/>
      <c r="I376" s="869"/>
      <c r="J376" s="869"/>
      <c r="K376" s="869"/>
      <c r="L376" s="869"/>
      <c r="M376" s="869"/>
      <c r="N376" s="869"/>
      <c r="O376" s="869"/>
      <c r="P376" s="869"/>
      <c r="Q376" s="869"/>
      <c r="R376" s="869"/>
      <c r="S376" s="869"/>
      <c r="T376" s="869"/>
      <c r="U376" s="869"/>
      <c r="V376" s="869"/>
      <c r="W376" s="869"/>
      <c r="X376" s="869"/>
      <c r="Y376" s="869"/>
      <c r="Z376" s="869"/>
      <c r="AA376" s="869"/>
      <c r="AB376" s="869"/>
      <c r="AC376" s="869"/>
      <c r="AD376" s="869"/>
      <c r="AE376" s="869"/>
      <c r="AF376" s="869"/>
      <c r="AG376" s="869"/>
      <c r="AH376" s="869"/>
      <c r="AI376" s="869"/>
      <c r="AJ376" s="869"/>
      <c r="AK376" s="869"/>
      <c r="AL376" s="869"/>
      <c r="AM376" s="869"/>
      <c r="AN376" s="869"/>
      <c r="AO376" s="869"/>
      <c r="AP376" s="869"/>
      <c r="AQ376" s="869"/>
      <c r="AR376" s="869"/>
      <c r="AS376" s="869"/>
      <c r="AT376" s="869"/>
      <c r="AU376" s="869"/>
      <c r="AV376" s="869"/>
      <c r="AW376" s="869"/>
      <c r="AX376" s="869"/>
      <c r="AY376" s="869"/>
      <c r="AZ376" s="869"/>
      <c r="BA376" s="119"/>
    </row>
    <row r="377" spans="1:83" s="11" customFormat="1" ht="8.1" customHeight="1" x14ac:dyDescent="0.25">
      <c r="A377" s="119"/>
      <c r="B377" s="326"/>
      <c r="C377" s="326"/>
      <c r="D377" s="326"/>
      <c r="E377" s="326"/>
      <c r="F377" s="326"/>
      <c r="G377" s="326"/>
      <c r="H377" s="326"/>
      <c r="I377" s="326"/>
      <c r="J377" s="326"/>
      <c r="K377" s="326"/>
      <c r="L377" s="326"/>
      <c r="M377" s="326"/>
      <c r="N377" s="326"/>
      <c r="O377" s="326"/>
      <c r="P377" s="326"/>
      <c r="Q377" s="326"/>
      <c r="R377" s="326"/>
      <c r="S377" s="326"/>
      <c r="T377" s="326"/>
      <c r="U377" s="326"/>
      <c r="V377" s="326"/>
      <c r="W377" s="326"/>
      <c r="X377" s="326"/>
      <c r="Y377" s="326"/>
      <c r="Z377" s="326"/>
      <c r="AA377" s="326"/>
      <c r="AB377" s="326"/>
      <c r="AC377" s="326"/>
      <c r="AD377" s="326"/>
      <c r="AE377" s="326"/>
      <c r="AF377" s="326"/>
      <c r="AG377" s="326"/>
      <c r="AH377" s="326"/>
      <c r="AI377" s="326"/>
      <c r="AJ377" s="326"/>
      <c r="AK377" s="326"/>
      <c r="AL377" s="326"/>
      <c r="AM377" s="326"/>
      <c r="AN377" s="326"/>
      <c r="AO377" s="326"/>
      <c r="AP377" s="326"/>
      <c r="AQ377" s="326"/>
      <c r="AR377" s="326"/>
      <c r="AS377" s="326"/>
      <c r="AT377" s="326"/>
      <c r="AU377" s="326"/>
      <c r="AV377" s="326"/>
      <c r="AW377" s="326"/>
      <c r="AX377" s="326"/>
      <c r="AY377" s="326"/>
      <c r="AZ377" s="326"/>
      <c r="BA377" s="119"/>
    </row>
    <row r="378" spans="1:83" s="11" customFormat="1" ht="24.95" customHeight="1" x14ac:dyDescent="0.25">
      <c r="A378" s="150"/>
      <c r="B378" s="1108" t="s">
        <v>2</v>
      </c>
      <c r="C378" s="1108"/>
      <c r="D378" s="1108"/>
      <c r="E378" s="1108"/>
      <c r="F378" s="1108"/>
      <c r="G378" s="1108"/>
      <c r="H378" s="1108"/>
      <c r="I378" s="1108"/>
      <c r="J378" s="1108"/>
      <c r="K378" s="1108"/>
      <c r="L378" s="1108"/>
      <c r="M378" s="1108"/>
      <c r="N378" s="1108"/>
      <c r="O378" s="1108"/>
      <c r="P378" s="1108"/>
      <c r="Q378" s="1108"/>
      <c r="R378" s="1119"/>
      <c r="S378" s="892" t="s">
        <v>33</v>
      </c>
      <c r="T378" s="892"/>
      <c r="U378" s="895" t="s">
        <v>769</v>
      </c>
      <c r="V378" s="871"/>
      <c r="W378" s="895" t="s">
        <v>50</v>
      </c>
      <c r="X378" s="870"/>
      <c r="Y378" s="870"/>
      <c r="Z378" s="870"/>
      <c r="AA378" s="870"/>
      <c r="AB378" s="871"/>
      <c r="AC378" s="892" t="s">
        <v>215</v>
      </c>
      <c r="AD378" s="892"/>
      <c r="AE378" s="892"/>
      <c r="AF378" s="892"/>
      <c r="AG378" s="892"/>
      <c r="AH378" s="892"/>
      <c r="AI378" s="892" t="s">
        <v>43</v>
      </c>
      <c r="AJ378" s="892"/>
      <c r="AK378" s="892"/>
      <c r="AL378" s="892"/>
      <c r="AM378" s="892"/>
      <c r="AN378" s="892"/>
      <c r="AO378" s="1108" t="s">
        <v>99</v>
      </c>
      <c r="AP378" s="1108"/>
      <c r="AQ378" s="1108"/>
      <c r="AR378" s="1108"/>
      <c r="AS378" s="1108"/>
      <c r="AT378" s="1108"/>
      <c r="AU378" s="1108"/>
      <c r="AV378" s="1108"/>
      <c r="AW378" s="1108"/>
      <c r="AX378" s="1108"/>
      <c r="AY378" s="1108"/>
      <c r="AZ378" s="1108"/>
      <c r="BA378" s="119"/>
    </row>
    <row r="379" spans="1:83" s="11" customFormat="1" ht="24.95" customHeight="1" x14ac:dyDescent="0.25">
      <c r="A379" s="150"/>
      <c r="B379" s="1120"/>
      <c r="C379" s="1120"/>
      <c r="D379" s="1120"/>
      <c r="E379" s="1120"/>
      <c r="F379" s="1120"/>
      <c r="G379" s="1120"/>
      <c r="H379" s="1120"/>
      <c r="I379" s="1120"/>
      <c r="J379" s="1120"/>
      <c r="K379" s="1120"/>
      <c r="L379" s="1120"/>
      <c r="M379" s="1120"/>
      <c r="N379" s="1120"/>
      <c r="O379" s="1120"/>
      <c r="P379" s="1120"/>
      <c r="Q379" s="1120"/>
      <c r="R379" s="1121"/>
      <c r="S379" s="892"/>
      <c r="T379" s="892"/>
      <c r="U379" s="896"/>
      <c r="V379" s="873"/>
      <c r="W379" s="897"/>
      <c r="X379" s="874"/>
      <c r="Y379" s="874"/>
      <c r="Z379" s="874"/>
      <c r="AA379" s="874"/>
      <c r="AB379" s="875"/>
      <c r="AC379" s="892"/>
      <c r="AD379" s="892"/>
      <c r="AE379" s="892"/>
      <c r="AF379" s="892"/>
      <c r="AG379" s="892"/>
      <c r="AH379" s="892"/>
      <c r="AI379" s="892"/>
      <c r="AJ379" s="892"/>
      <c r="AK379" s="892"/>
      <c r="AL379" s="892"/>
      <c r="AM379" s="892"/>
      <c r="AN379" s="892"/>
      <c r="AO379" s="1110"/>
      <c r="AP379" s="1110"/>
      <c r="AQ379" s="1110"/>
      <c r="AR379" s="1110"/>
      <c r="AS379" s="1110"/>
      <c r="AT379" s="1110"/>
      <c r="AU379" s="1110"/>
      <c r="AV379" s="1110"/>
      <c r="AW379" s="1110"/>
      <c r="AX379" s="1110"/>
      <c r="AY379" s="1110"/>
      <c r="AZ379" s="1110"/>
      <c r="BA379" s="119"/>
    </row>
    <row r="380" spans="1:83" s="11" customFormat="1" ht="133.5" customHeight="1" x14ac:dyDescent="0.25">
      <c r="A380" s="150"/>
      <c r="B380" s="1110"/>
      <c r="C380" s="1110"/>
      <c r="D380" s="1110"/>
      <c r="E380" s="1110"/>
      <c r="F380" s="1110"/>
      <c r="G380" s="1110"/>
      <c r="H380" s="1110"/>
      <c r="I380" s="1110"/>
      <c r="J380" s="1110"/>
      <c r="K380" s="1110"/>
      <c r="L380" s="1110"/>
      <c r="M380" s="1110"/>
      <c r="N380" s="1110"/>
      <c r="O380" s="1110"/>
      <c r="P380" s="1110"/>
      <c r="Q380" s="1110"/>
      <c r="R380" s="1122"/>
      <c r="S380" s="892"/>
      <c r="T380" s="892"/>
      <c r="U380" s="897"/>
      <c r="V380" s="875"/>
      <c r="W380" s="1104" t="s">
        <v>51</v>
      </c>
      <c r="X380" s="1105"/>
      <c r="Y380" s="1106"/>
      <c r="Z380" s="1104" t="s">
        <v>52</v>
      </c>
      <c r="AA380" s="1105"/>
      <c r="AB380" s="1106"/>
      <c r="AC380" s="1104" t="s">
        <v>51</v>
      </c>
      <c r="AD380" s="1105"/>
      <c r="AE380" s="1106"/>
      <c r="AF380" s="1104" t="s">
        <v>52</v>
      </c>
      <c r="AG380" s="1105"/>
      <c r="AH380" s="1106"/>
      <c r="AI380" s="1104" t="s">
        <v>51</v>
      </c>
      <c r="AJ380" s="1105"/>
      <c r="AK380" s="1106"/>
      <c r="AL380" s="1104" t="s">
        <v>52</v>
      </c>
      <c r="AM380" s="1105"/>
      <c r="AN380" s="1106"/>
      <c r="AO380" s="1104" t="s">
        <v>239</v>
      </c>
      <c r="AP380" s="1105"/>
      <c r="AQ380" s="1106"/>
      <c r="AR380" s="1104" t="s">
        <v>485</v>
      </c>
      <c r="AS380" s="1105"/>
      <c r="AT380" s="1106"/>
      <c r="AU380" s="1104" t="s">
        <v>237</v>
      </c>
      <c r="AV380" s="1105"/>
      <c r="AW380" s="1106"/>
      <c r="AX380" s="1104" t="s">
        <v>238</v>
      </c>
      <c r="AY380" s="1105"/>
      <c r="AZ380" s="1105"/>
      <c r="BA380" s="119"/>
      <c r="CE380" s="12"/>
    </row>
    <row r="381" spans="1:83" s="347" customFormat="1" ht="11.25" customHeight="1" thickBot="1" x14ac:dyDescent="0.25">
      <c r="A381" s="361"/>
      <c r="B381" s="1075">
        <v>1</v>
      </c>
      <c r="C381" s="1197"/>
      <c r="D381" s="1197"/>
      <c r="E381" s="1197"/>
      <c r="F381" s="1197"/>
      <c r="G381" s="1197"/>
      <c r="H381" s="1197"/>
      <c r="I381" s="1197"/>
      <c r="J381" s="1197"/>
      <c r="K381" s="1197"/>
      <c r="L381" s="1197"/>
      <c r="M381" s="1197"/>
      <c r="N381" s="1197"/>
      <c r="O381" s="1197"/>
      <c r="P381" s="1197"/>
      <c r="Q381" s="1197"/>
      <c r="R381" s="1197"/>
      <c r="S381" s="1112">
        <v>2</v>
      </c>
      <c r="T381" s="1112"/>
      <c r="U381" s="1005">
        <v>3</v>
      </c>
      <c r="V381" s="1005"/>
      <c r="W381" s="1111">
        <v>4</v>
      </c>
      <c r="X381" s="1112"/>
      <c r="Y381" s="1112"/>
      <c r="Z381" s="1005">
        <v>5</v>
      </c>
      <c r="AA381" s="1005"/>
      <c r="AB381" s="1005"/>
      <c r="AC381" s="1005">
        <v>6</v>
      </c>
      <c r="AD381" s="1005"/>
      <c r="AE381" s="1005"/>
      <c r="AF381" s="1005">
        <v>7</v>
      </c>
      <c r="AG381" s="1005"/>
      <c r="AH381" s="1005"/>
      <c r="AI381" s="1005">
        <v>8</v>
      </c>
      <c r="AJ381" s="1005"/>
      <c r="AK381" s="1005"/>
      <c r="AL381" s="1005">
        <v>9</v>
      </c>
      <c r="AM381" s="1005"/>
      <c r="AN381" s="1005"/>
      <c r="AO381" s="1005">
        <v>10</v>
      </c>
      <c r="AP381" s="1005"/>
      <c r="AQ381" s="1005"/>
      <c r="AR381" s="1005">
        <v>11</v>
      </c>
      <c r="AS381" s="1005"/>
      <c r="AT381" s="1005"/>
      <c r="AU381" s="774">
        <v>12</v>
      </c>
      <c r="AV381" s="774"/>
      <c r="AW381" s="774"/>
      <c r="AX381" s="776">
        <v>13</v>
      </c>
      <c r="AY381" s="776"/>
      <c r="AZ381" s="776"/>
      <c r="BA381" s="359"/>
    </row>
    <row r="382" spans="1:83" s="11" customFormat="1" ht="45" customHeight="1" x14ac:dyDescent="0.25">
      <c r="A382" s="150"/>
      <c r="B382" s="1195" t="s">
        <v>59</v>
      </c>
      <c r="C382" s="1195"/>
      <c r="D382" s="1195"/>
      <c r="E382" s="1195"/>
      <c r="F382" s="1195"/>
      <c r="G382" s="1195"/>
      <c r="H382" s="1195"/>
      <c r="I382" s="1195"/>
      <c r="J382" s="1195"/>
      <c r="K382" s="1195"/>
      <c r="L382" s="1195"/>
      <c r="M382" s="1195"/>
      <c r="N382" s="1195"/>
      <c r="O382" s="1195"/>
      <c r="P382" s="1195"/>
      <c r="Q382" s="1195"/>
      <c r="R382" s="1196"/>
      <c r="S382" s="1193" t="s">
        <v>119</v>
      </c>
      <c r="T382" s="1194"/>
      <c r="U382" s="1045"/>
      <c r="V382" s="1045"/>
      <c r="W382" s="1045"/>
      <c r="X382" s="1045"/>
      <c r="Y382" s="1045"/>
      <c r="Z382" s="1045"/>
      <c r="AA382" s="1045"/>
      <c r="AB382" s="1045"/>
      <c r="AC382" s="1045"/>
      <c r="AD382" s="1045"/>
      <c r="AE382" s="1045"/>
      <c r="AF382" s="1045"/>
      <c r="AG382" s="1045"/>
      <c r="AH382" s="1045"/>
      <c r="AI382" s="1045"/>
      <c r="AJ382" s="1045"/>
      <c r="AK382" s="1045"/>
      <c r="AL382" s="1045"/>
      <c r="AM382" s="1045"/>
      <c r="AN382" s="1045"/>
      <c r="AO382" s="1045"/>
      <c r="AP382" s="1045"/>
      <c r="AQ382" s="1045"/>
      <c r="AR382" s="1045"/>
      <c r="AS382" s="1045"/>
      <c r="AT382" s="1045"/>
      <c r="AU382" s="1046"/>
      <c r="AV382" s="1046"/>
      <c r="AW382" s="1046"/>
      <c r="AX382" s="1046"/>
      <c r="AY382" s="1046"/>
      <c r="AZ382" s="1047"/>
      <c r="BA382" s="119"/>
      <c r="CC382" s="12"/>
    </row>
    <row r="383" spans="1:83" s="11" customFormat="1" ht="28.5" customHeight="1" x14ac:dyDescent="0.25">
      <c r="A383" s="150"/>
      <c r="B383" s="1091" t="s">
        <v>334</v>
      </c>
      <c r="C383" s="1091"/>
      <c r="D383" s="1091"/>
      <c r="E383" s="1091"/>
      <c r="F383" s="1091"/>
      <c r="G383" s="1091"/>
      <c r="H383" s="1091"/>
      <c r="I383" s="1091"/>
      <c r="J383" s="1091"/>
      <c r="K383" s="1091"/>
      <c r="L383" s="1091"/>
      <c r="M383" s="1091"/>
      <c r="N383" s="1091"/>
      <c r="O383" s="1091"/>
      <c r="P383" s="1091"/>
      <c r="Q383" s="1091"/>
      <c r="R383" s="1091"/>
      <c r="S383" s="1102" t="s">
        <v>120</v>
      </c>
      <c r="T383" s="1103"/>
      <c r="U383" s="1007"/>
      <c r="V383" s="1007"/>
      <c r="W383" s="1007"/>
      <c r="X383" s="1007"/>
      <c r="Y383" s="1007"/>
      <c r="Z383" s="1007"/>
      <c r="AA383" s="1007"/>
      <c r="AB383" s="1007"/>
      <c r="AC383" s="1007"/>
      <c r="AD383" s="1007"/>
      <c r="AE383" s="1007"/>
      <c r="AF383" s="1007"/>
      <c r="AG383" s="1007"/>
      <c r="AH383" s="1007"/>
      <c r="AI383" s="1007"/>
      <c r="AJ383" s="1007"/>
      <c r="AK383" s="1007"/>
      <c r="AL383" s="1007"/>
      <c r="AM383" s="1007"/>
      <c r="AN383" s="1007"/>
      <c r="AO383" s="1007"/>
      <c r="AP383" s="1007"/>
      <c r="AQ383" s="1007"/>
      <c r="AR383" s="1007"/>
      <c r="AS383" s="1007"/>
      <c r="AT383" s="1007"/>
      <c r="AU383" s="892"/>
      <c r="AV383" s="892"/>
      <c r="AW383" s="892"/>
      <c r="AX383" s="892"/>
      <c r="AY383" s="892"/>
      <c r="AZ383" s="1006"/>
      <c r="BA383" s="119"/>
    </row>
    <row r="384" spans="1:83" s="11" customFormat="1" ht="28.5" customHeight="1" x14ac:dyDescent="0.25">
      <c r="A384" s="150"/>
      <c r="B384" s="1100" t="s">
        <v>335</v>
      </c>
      <c r="C384" s="1101"/>
      <c r="D384" s="1101"/>
      <c r="E384" s="1101"/>
      <c r="F384" s="1101"/>
      <c r="G384" s="1101"/>
      <c r="H384" s="1101"/>
      <c r="I384" s="1101"/>
      <c r="J384" s="1101"/>
      <c r="K384" s="1101"/>
      <c r="L384" s="1101"/>
      <c r="M384" s="1101"/>
      <c r="N384" s="1101"/>
      <c r="O384" s="1101"/>
      <c r="P384" s="1101"/>
      <c r="Q384" s="1101"/>
      <c r="R384" s="1101"/>
      <c r="S384" s="1102" t="s">
        <v>121</v>
      </c>
      <c r="T384" s="1103"/>
      <c r="U384" s="1007"/>
      <c r="V384" s="1007"/>
      <c r="W384" s="1007"/>
      <c r="X384" s="1007"/>
      <c r="Y384" s="1007"/>
      <c r="Z384" s="1007"/>
      <c r="AA384" s="1007"/>
      <c r="AB384" s="1007"/>
      <c r="AC384" s="1007"/>
      <c r="AD384" s="1007"/>
      <c r="AE384" s="1007"/>
      <c r="AF384" s="1007"/>
      <c r="AG384" s="1007"/>
      <c r="AH384" s="1007"/>
      <c r="AI384" s="1007"/>
      <c r="AJ384" s="1007"/>
      <c r="AK384" s="1007"/>
      <c r="AL384" s="1007"/>
      <c r="AM384" s="1007"/>
      <c r="AN384" s="1007"/>
      <c r="AO384" s="1007"/>
      <c r="AP384" s="1007"/>
      <c r="AQ384" s="1007"/>
      <c r="AR384" s="1007"/>
      <c r="AS384" s="1007"/>
      <c r="AT384" s="1007"/>
      <c r="AU384" s="892"/>
      <c r="AV384" s="892"/>
      <c r="AW384" s="892"/>
      <c r="AX384" s="892"/>
      <c r="AY384" s="892"/>
      <c r="AZ384" s="1006"/>
      <c r="BA384" s="119"/>
    </row>
    <row r="385" spans="1:60" s="11" customFormat="1" ht="18" customHeight="1" thickBot="1" x14ac:dyDescent="0.3">
      <c r="A385" s="150"/>
      <c r="B385" s="1091" t="s">
        <v>336</v>
      </c>
      <c r="C385" s="1091"/>
      <c r="D385" s="1091"/>
      <c r="E385" s="1091"/>
      <c r="F385" s="1091"/>
      <c r="G385" s="1091"/>
      <c r="H385" s="1091"/>
      <c r="I385" s="1091"/>
      <c r="J385" s="1091"/>
      <c r="K385" s="1091"/>
      <c r="L385" s="1091"/>
      <c r="M385" s="1091"/>
      <c r="N385" s="1091"/>
      <c r="O385" s="1091"/>
      <c r="P385" s="1091"/>
      <c r="Q385" s="1091"/>
      <c r="R385" s="1092"/>
      <c r="S385" s="1223" t="s">
        <v>125</v>
      </c>
      <c r="T385" s="1224"/>
      <c r="U385" s="1113"/>
      <c r="V385" s="1113"/>
      <c r="W385" s="1113"/>
      <c r="X385" s="1113"/>
      <c r="Y385" s="1113"/>
      <c r="Z385" s="1113"/>
      <c r="AA385" s="1113"/>
      <c r="AB385" s="1113"/>
      <c r="AC385" s="1113"/>
      <c r="AD385" s="1113"/>
      <c r="AE385" s="1113"/>
      <c r="AF385" s="1113"/>
      <c r="AG385" s="1113"/>
      <c r="AH385" s="1113"/>
      <c r="AI385" s="1113"/>
      <c r="AJ385" s="1113"/>
      <c r="AK385" s="1113"/>
      <c r="AL385" s="1113"/>
      <c r="AM385" s="1113"/>
      <c r="AN385" s="1113"/>
      <c r="AO385" s="1113"/>
      <c r="AP385" s="1113"/>
      <c r="AQ385" s="1113"/>
      <c r="AR385" s="1113"/>
      <c r="AS385" s="1113"/>
      <c r="AT385" s="1113"/>
      <c r="AU385" s="1003"/>
      <c r="AV385" s="1003"/>
      <c r="AW385" s="1003"/>
      <c r="AX385" s="1003"/>
      <c r="AY385" s="1003"/>
      <c r="AZ385" s="1004"/>
      <c r="BA385" s="119"/>
    </row>
    <row r="386" spans="1:60" s="11" customFormat="1" ht="15" customHeight="1" x14ac:dyDescent="0.25">
      <c r="A386" s="119"/>
      <c r="B386" s="327"/>
      <c r="C386" s="327"/>
      <c r="D386" s="327"/>
      <c r="E386" s="327"/>
      <c r="F386" s="327"/>
      <c r="G386" s="327"/>
      <c r="H386" s="327"/>
      <c r="I386" s="327"/>
      <c r="J386" s="327"/>
      <c r="K386" s="328"/>
      <c r="L386" s="328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  <c r="AA386" s="301"/>
      <c r="AB386" s="301"/>
      <c r="AC386" s="301"/>
      <c r="AD386" s="301"/>
      <c r="AE386" s="301"/>
      <c r="AF386" s="301"/>
      <c r="AG386" s="301"/>
      <c r="AH386" s="301"/>
      <c r="AI386" s="301"/>
      <c r="AJ386" s="301"/>
      <c r="AK386" s="301"/>
      <c r="AL386" s="301"/>
      <c r="AM386" s="301"/>
      <c r="AN386" s="301"/>
      <c r="AO386" s="301"/>
      <c r="AP386" s="301"/>
      <c r="AQ386" s="301"/>
      <c r="AR386" s="301"/>
      <c r="AS386" s="301"/>
      <c r="AT386" s="301"/>
      <c r="AU386" s="301"/>
      <c r="AV386" s="301"/>
      <c r="AW386" s="301"/>
      <c r="AX386" s="301"/>
      <c r="AY386" s="301"/>
      <c r="AZ386" s="301"/>
      <c r="BA386" s="119"/>
    </row>
    <row r="387" spans="1:60" s="11" customFormat="1" ht="18" customHeight="1" x14ac:dyDescent="0.25">
      <c r="A387" s="119"/>
      <c r="B387" s="1040" t="s">
        <v>398</v>
      </c>
      <c r="C387" s="1040"/>
      <c r="D387" s="1040"/>
      <c r="E387" s="1040"/>
      <c r="F387" s="1040"/>
      <c r="G387" s="1040"/>
      <c r="H387" s="1040"/>
      <c r="I387" s="1040"/>
      <c r="J387" s="1040"/>
      <c r="K387" s="1040"/>
      <c r="L387" s="1040"/>
      <c r="M387" s="1040"/>
      <c r="N387" s="1040"/>
      <c r="O387" s="1040"/>
      <c r="P387" s="1040"/>
      <c r="Q387" s="1040"/>
      <c r="R387" s="1040"/>
      <c r="S387" s="1040"/>
      <c r="T387" s="1040"/>
      <c r="U387" s="1040"/>
      <c r="V387" s="1040"/>
      <c r="W387" s="1040"/>
      <c r="X387" s="1040"/>
      <c r="Y387" s="1040"/>
      <c r="Z387" s="1040"/>
      <c r="AA387" s="1040"/>
      <c r="AB387" s="1040"/>
      <c r="AC387" s="1040"/>
      <c r="AD387" s="1040"/>
      <c r="AE387" s="1040"/>
      <c r="AF387" s="1040"/>
      <c r="AG387" s="1040"/>
      <c r="AH387" s="1040"/>
      <c r="AI387" s="1040"/>
      <c r="AJ387" s="1040"/>
      <c r="AK387" s="1040"/>
      <c r="AL387" s="1040"/>
      <c r="AM387" s="1040"/>
      <c r="AN387" s="1040"/>
      <c r="AO387" s="1040"/>
      <c r="AP387" s="1040"/>
      <c r="AQ387" s="1040"/>
      <c r="AR387" s="1040"/>
      <c r="AS387" s="1040"/>
      <c r="AT387" s="1040"/>
      <c r="AU387" s="1040"/>
      <c r="AV387" s="1040"/>
      <c r="AW387" s="1040"/>
      <c r="AX387" s="1040"/>
      <c r="AY387" s="1040"/>
      <c r="AZ387" s="1040"/>
      <c r="BA387" s="329"/>
    </row>
    <row r="388" spans="1:60" s="11" customFormat="1" ht="8.1" customHeight="1" x14ac:dyDescent="0.25">
      <c r="A388" s="119"/>
      <c r="B388" s="304"/>
      <c r="C388" s="304"/>
      <c r="D388" s="304"/>
      <c r="E388" s="304"/>
      <c r="F388" s="304"/>
      <c r="G388" s="304"/>
      <c r="H388" s="304"/>
      <c r="I388" s="304"/>
      <c r="J388" s="304"/>
      <c r="K388" s="304"/>
      <c r="L388" s="304"/>
      <c r="M388" s="304"/>
      <c r="N388" s="304"/>
      <c r="O388" s="304"/>
      <c r="P388" s="304"/>
      <c r="Q388" s="304"/>
      <c r="R388" s="304"/>
      <c r="S388" s="304"/>
      <c r="T388" s="304"/>
      <c r="U388" s="304"/>
      <c r="V388" s="304"/>
      <c r="W388" s="304"/>
      <c r="X388" s="304"/>
      <c r="Y388" s="304"/>
      <c r="Z388" s="304"/>
      <c r="AA388" s="304"/>
      <c r="AB388" s="304"/>
      <c r="AC388" s="304"/>
      <c r="AD388" s="304"/>
      <c r="AE388" s="304"/>
      <c r="AF388" s="304"/>
      <c r="AG388" s="304"/>
      <c r="AH388" s="304"/>
      <c r="AI388" s="304"/>
      <c r="AJ388" s="304"/>
      <c r="AK388" s="304"/>
      <c r="AL388" s="304"/>
      <c r="AM388" s="304"/>
      <c r="AN388" s="304"/>
      <c r="AO388" s="304"/>
      <c r="AP388" s="304"/>
      <c r="AQ388" s="304"/>
      <c r="AR388" s="304"/>
      <c r="AS388" s="304"/>
      <c r="AT388" s="304"/>
      <c r="AU388" s="304"/>
      <c r="AV388" s="304"/>
      <c r="AW388" s="304"/>
      <c r="AX388" s="304"/>
      <c r="AY388" s="304"/>
      <c r="AZ388" s="304"/>
      <c r="BA388" s="329"/>
    </row>
    <row r="389" spans="1:60" s="18" customFormat="1" ht="27.75" customHeight="1" x14ac:dyDescent="0.25">
      <c r="A389" s="150"/>
      <c r="B389" s="870" t="s">
        <v>170</v>
      </c>
      <c r="C389" s="870"/>
      <c r="D389" s="870"/>
      <c r="E389" s="870"/>
      <c r="F389" s="870"/>
      <c r="G389" s="870"/>
      <c r="H389" s="870"/>
      <c r="I389" s="870"/>
      <c r="J389" s="870"/>
      <c r="K389" s="871"/>
      <c r="L389" s="1225" t="s">
        <v>512</v>
      </c>
      <c r="M389" s="1184"/>
      <c r="N389" s="870" t="s">
        <v>34</v>
      </c>
      <c r="O389" s="870"/>
      <c r="P389" s="870"/>
      <c r="Q389" s="870"/>
      <c r="R389" s="870"/>
      <c r="S389" s="870"/>
      <c r="T389" s="870"/>
      <c r="U389" s="870"/>
      <c r="V389" s="870"/>
      <c r="W389" s="870"/>
      <c r="X389" s="870"/>
      <c r="Y389" s="870"/>
      <c r="Z389" s="870"/>
      <c r="AA389" s="865" t="s">
        <v>65</v>
      </c>
      <c r="AB389" s="866"/>
      <c r="AC389" s="866"/>
      <c r="AD389" s="866"/>
      <c r="AE389" s="866"/>
      <c r="AF389" s="866"/>
      <c r="AG389" s="866"/>
      <c r="AH389" s="866"/>
      <c r="AI389" s="866"/>
      <c r="AJ389" s="866"/>
      <c r="AK389" s="866"/>
      <c r="AL389" s="866"/>
      <c r="AM389" s="866"/>
      <c r="AN389" s="865" t="s">
        <v>66</v>
      </c>
      <c r="AO389" s="866"/>
      <c r="AP389" s="866"/>
      <c r="AQ389" s="866"/>
      <c r="AR389" s="866"/>
      <c r="AS389" s="866"/>
      <c r="AT389" s="866"/>
      <c r="AU389" s="866"/>
      <c r="AV389" s="866"/>
      <c r="AW389" s="866"/>
      <c r="AX389" s="866"/>
      <c r="AY389" s="866"/>
      <c r="AZ389" s="866"/>
      <c r="BA389" s="248"/>
      <c r="BB389" s="14"/>
      <c r="BC389" s="14"/>
      <c r="BD389" s="14"/>
      <c r="BE389" s="14"/>
      <c r="BF389" s="14"/>
      <c r="BG389" s="33"/>
      <c r="BH389" s="33"/>
    </row>
    <row r="390" spans="1:60" s="18" customFormat="1" ht="97.5" customHeight="1" x14ac:dyDescent="0.25">
      <c r="A390" s="150"/>
      <c r="B390" s="874"/>
      <c r="C390" s="874"/>
      <c r="D390" s="874"/>
      <c r="E390" s="874"/>
      <c r="F390" s="874"/>
      <c r="G390" s="874"/>
      <c r="H390" s="874"/>
      <c r="I390" s="874"/>
      <c r="J390" s="874"/>
      <c r="K390" s="875"/>
      <c r="L390" s="1187"/>
      <c r="M390" s="1188"/>
      <c r="N390" s="1048" t="s">
        <v>453</v>
      </c>
      <c r="O390" s="1049"/>
      <c r="P390" s="1050"/>
      <c r="Q390" s="1051" t="s">
        <v>217</v>
      </c>
      <c r="R390" s="1052"/>
      <c r="S390" s="1052"/>
      <c r="T390" s="1053"/>
      <c r="U390" s="1048" t="s">
        <v>211</v>
      </c>
      <c r="V390" s="1049"/>
      <c r="W390" s="1050"/>
      <c r="X390" s="1048" t="s">
        <v>212</v>
      </c>
      <c r="Y390" s="1049"/>
      <c r="Z390" s="1050"/>
      <c r="AA390" s="1048" t="s">
        <v>453</v>
      </c>
      <c r="AB390" s="1049"/>
      <c r="AC390" s="1050"/>
      <c r="AD390" s="1051" t="s">
        <v>217</v>
      </c>
      <c r="AE390" s="1052"/>
      <c r="AF390" s="1052"/>
      <c r="AG390" s="1053"/>
      <c r="AH390" s="1048" t="s">
        <v>211</v>
      </c>
      <c r="AI390" s="1049"/>
      <c r="AJ390" s="1050"/>
      <c r="AK390" s="1048" t="s">
        <v>212</v>
      </c>
      <c r="AL390" s="1049"/>
      <c r="AM390" s="1050"/>
      <c r="AN390" s="1048" t="s">
        <v>210</v>
      </c>
      <c r="AO390" s="1049"/>
      <c r="AP390" s="1050"/>
      <c r="AQ390" s="1051" t="s">
        <v>217</v>
      </c>
      <c r="AR390" s="1052"/>
      <c r="AS390" s="1052"/>
      <c r="AT390" s="1053"/>
      <c r="AU390" s="1048" t="s">
        <v>211</v>
      </c>
      <c r="AV390" s="1049"/>
      <c r="AW390" s="1050"/>
      <c r="AX390" s="1048" t="s">
        <v>212</v>
      </c>
      <c r="AY390" s="1049"/>
      <c r="AZ390" s="1049"/>
      <c r="BA390" s="330"/>
      <c r="BB390" s="29"/>
      <c r="BC390" s="29"/>
      <c r="BD390" s="14"/>
      <c r="BE390" s="14"/>
      <c r="BF390" s="14"/>
      <c r="BG390" s="33"/>
      <c r="BH390" s="33"/>
    </row>
    <row r="391" spans="1:60" s="347" customFormat="1" ht="11.25" customHeight="1" thickBot="1" x14ac:dyDescent="0.25">
      <c r="A391" s="361"/>
      <c r="B391" s="1060">
        <v>1</v>
      </c>
      <c r="C391" s="1060"/>
      <c r="D391" s="1060"/>
      <c r="E391" s="1060"/>
      <c r="F391" s="1060"/>
      <c r="G391" s="1060"/>
      <c r="H391" s="1060"/>
      <c r="I391" s="1060"/>
      <c r="J391" s="1060"/>
      <c r="K391" s="1075"/>
      <c r="L391" s="1063">
        <v>2</v>
      </c>
      <c r="M391" s="1064"/>
      <c r="N391" s="1065">
        <v>3</v>
      </c>
      <c r="O391" s="1005"/>
      <c r="P391" s="1005"/>
      <c r="Q391" s="774">
        <v>4</v>
      </c>
      <c r="R391" s="774"/>
      <c r="S391" s="774"/>
      <c r="T391" s="774"/>
      <c r="U391" s="774">
        <v>5</v>
      </c>
      <c r="V391" s="774"/>
      <c r="W391" s="774"/>
      <c r="X391" s="774">
        <v>6</v>
      </c>
      <c r="Y391" s="774"/>
      <c r="Z391" s="774"/>
      <c r="AA391" s="774">
        <v>7</v>
      </c>
      <c r="AB391" s="774"/>
      <c r="AC391" s="774"/>
      <c r="AD391" s="774">
        <v>8</v>
      </c>
      <c r="AE391" s="774"/>
      <c r="AF391" s="774"/>
      <c r="AG391" s="774"/>
      <c r="AH391" s="774">
        <v>9</v>
      </c>
      <c r="AI391" s="774"/>
      <c r="AJ391" s="774"/>
      <c r="AK391" s="774">
        <v>10</v>
      </c>
      <c r="AL391" s="774"/>
      <c r="AM391" s="774"/>
      <c r="AN391" s="774">
        <v>11</v>
      </c>
      <c r="AO391" s="774"/>
      <c r="AP391" s="774"/>
      <c r="AQ391" s="774">
        <v>12</v>
      </c>
      <c r="AR391" s="774"/>
      <c r="AS391" s="774"/>
      <c r="AT391" s="774"/>
      <c r="AU391" s="774">
        <v>13</v>
      </c>
      <c r="AV391" s="774"/>
      <c r="AW391" s="774"/>
      <c r="AX391" s="774">
        <v>14</v>
      </c>
      <c r="AY391" s="774"/>
      <c r="AZ391" s="775"/>
      <c r="BA391" s="363"/>
      <c r="BB391" s="351"/>
      <c r="BC391" s="351"/>
      <c r="BD391" s="351"/>
      <c r="BE391" s="351"/>
      <c r="BF391" s="351"/>
      <c r="BG391" s="364"/>
      <c r="BH391" s="364"/>
    </row>
    <row r="392" spans="1:60" s="18" customFormat="1" ht="18" customHeight="1" x14ac:dyDescent="0.25">
      <c r="A392" s="150"/>
      <c r="B392" s="1060"/>
      <c r="C392" s="1060"/>
      <c r="D392" s="1060"/>
      <c r="E392" s="1060"/>
      <c r="F392" s="1060"/>
      <c r="G392" s="1060"/>
      <c r="H392" s="1060"/>
      <c r="I392" s="1060"/>
      <c r="J392" s="1060"/>
      <c r="K392" s="1076"/>
      <c r="L392" s="954" t="s">
        <v>21</v>
      </c>
      <c r="M392" s="955"/>
      <c r="N392" s="1045"/>
      <c r="O392" s="1045"/>
      <c r="P392" s="1045"/>
      <c r="Q392" s="1046"/>
      <c r="R392" s="1046"/>
      <c r="S392" s="1046"/>
      <c r="T392" s="1046"/>
      <c r="U392" s="1046"/>
      <c r="V392" s="1046"/>
      <c r="W392" s="1046"/>
      <c r="X392" s="1046"/>
      <c r="Y392" s="1046"/>
      <c r="Z392" s="1046"/>
      <c r="AA392" s="1046"/>
      <c r="AB392" s="1046"/>
      <c r="AC392" s="1046"/>
      <c r="AD392" s="1046"/>
      <c r="AE392" s="1046"/>
      <c r="AF392" s="1046"/>
      <c r="AG392" s="1046"/>
      <c r="AH392" s="1046"/>
      <c r="AI392" s="1046"/>
      <c r="AJ392" s="1046"/>
      <c r="AK392" s="1046"/>
      <c r="AL392" s="1046"/>
      <c r="AM392" s="1046"/>
      <c r="AN392" s="1046"/>
      <c r="AO392" s="1046"/>
      <c r="AP392" s="1046"/>
      <c r="AQ392" s="1046"/>
      <c r="AR392" s="1046"/>
      <c r="AS392" s="1046"/>
      <c r="AT392" s="1046"/>
      <c r="AU392" s="1046"/>
      <c r="AV392" s="1046"/>
      <c r="AW392" s="1046"/>
      <c r="AX392" s="1046"/>
      <c r="AY392" s="1046"/>
      <c r="AZ392" s="1047"/>
      <c r="BA392" s="118"/>
      <c r="BB392" s="32"/>
      <c r="BC392" s="32"/>
      <c r="BD392" s="32"/>
      <c r="BE392" s="32"/>
      <c r="BF392" s="32"/>
      <c r="BG392" s="33"/>
      <c r="BH392" s="33"/>
    </row>
    <row r="393" spans="1:60" s="18" customFormat="1" ht="18" customHeight="1" x14ac:dyDescent="0.25">
      <c r="A393" s="150"/>
      <c r="B393" s="1060"/>
      <c r="C393" s="1060"/>
      <c r="D393" s="1060"/>
      <c r="E393" s="1060"/>
      <c r="F393" s="1060"/>
      <c r="G393" s="1060"/>
      <c r="H393" s="1060"/>
      <c r="I393" s="1060"/>
      <c r="J393" s="1060"/>
      <c r="K393" s="1076"/>
      <c r="L393" s="917" t="s">
        <v>22</v>
      </c>
      <c r="M393" s="918"/>
      <c r="N393" s="1007"/>
      <c r="O393" s="1007"/>
      <c r="P393" s="1007"/>
      <c r="Q393" s="892"/>
      <c r="R393" s="892"/>
      <c r="S393" s="892"/>
      <c r="T393" s="892"/>
      <c r="U393" s="892"/>
      <c r="V393" s="892"/>
      <c r="W393" s="892"/>
      <c r="X393" s="892"/>
      <c r="Y393" s="892"/>
      <c r="Z393" s="892"/>
      <c r="AA393" s="892"/>
      <c r="AB393" s="892"/>
      <c r="AC393" s="892"/>
      <c r="AD393" s="892"/>
      <c r="AE393" s="892"/>
      <c r="AF393" s="892"/>
      <c r="AG393" s="892"/>
      <c r="AH393" s="892"/>
      <c r="AI393" s="892"/>
      <c r="AJ393" s="892"/>
      <c r="AK393" s="892"/>
      <c r="AL393" s="892"/>
      <c r="AM393" s="892"/>
      <c r="AN393" s="892"/>
      <c r="AO393" s="892"/>
      <c r="AP393" s="892"/>
      <c r="AQ393" s="892"/>
      <c r="AR393" s="892"/>
      <c r="AS393" s="892"/>
      <c r="AT393" s="892"/>
      <c r="AU393" s="892"/>
      <c r="AV393" s="892"/>
      <c r="AW393" s="892"/>
      <c r="AX393" s="892"/>
      <c r="AY393" s="892"/>
      <c r="AZ393" s="1006"/>
      <c r="BA393" s="118"/>
      <c r="BB393" s="32"/>
      <c r="BC393" s="32"/>
      <c r="BD393" s="32"/>
      <c r="BE393" s="32"/>
      <c r="BF393" s="32"/>
      <c r="BG393" s="33"/>
      <c r="BH393" s="33"/>
    </row>
    <row r="394" spans="1:60" s="18" customFormat="1" ht="18" customHeight="1" x14ac:dyDescent="0.25">
      <c r="A394" s="150"/>
      <c r="B394" s="1085"/>
      <c r="C394" s="1085"/>
      <c r="D394" s="1085"/>
      <c r="E394" s="1085"/>
      <c r="F394" s="1085"/>
      <c r="G394" s="1085"/>
      <c r="H394" s="1085"/>
      <c r="I394" s="1085"/>
      <c r="J394" s="1085"/>
      <c r="K394" s="1086"/>
      <c r="L394" s="917"/>
      <c r="M394" s="918"/>
      <c r="N394" s="1007"/>
      <c r="O394" s="1007"/>
      <c r="P394" s="1007"/>
      <c r="Q394" s="892"/>
      <c r="R394" s="892"/>
      <c r="S394" s="892"/>
      <c r="T394" s="892"/>
      <c r="U394" s="892"/>
      <c r="V394" s="892"/>
      <c r="W394" s="892"/>
      <c r="X394" s="892"/>
      <c r="Y394" s="892"/>
      <c r="Z394" s="892"/>
      <c r="AA394" s="892"/>
      <c r="AB394" s="892"/>
      <c r="AC394" s="892"/>
      <c r="AD394" s="892"/>
      <c r="AE394" s="892"/>
      <c r="AF394" s="892"/>
      <c r="AG394" s="892"/>
      <c r="AH394" s="892"/>
      <c r="AI394" s="892"/>
      <c r="AJ394" s="892"/>
      <c r="AK394" s="892"/>
      <c r="AL394" s="892"/>
      <c r="AM394" s="892"/>
      <c r="AN394" s="892"/>
      <c r="AO394" s="892"/>
      <c r="AP394" s="892"/>
      <c r="AQ394" s="892"/>
      <c r="AR394" s="892"/>
      <c r="AS394" s="892"/>
      <c r="AT394" s="892"/>
      <c r="AU394" s="892"/>
      <c r="AV394" s="892"/>
      <c r="AW394" s="892"/>
      <c r="AX394" s="892"/>
      <c r="AY394" s="892"/>
      <c r="AZ394" s="1006"/>
      <c r="BA394" s="118"/>
      <c r="BB394" s="32"/>
      <c r="BC394" s="32"/>
      <c r="BD394" s="32"/>
      <c r="BE394" s="32"/>
      <c r="BF394" s="32"/>
      <c r="BG394" s="33"/>
      <c r="BH394" s="33"/>
    </row>
    <row r="395" spans="1:60" s="18" customFormat="1" ht="18" customHeight="1" thickBot="1" x14ac:dyDescent="0.3">
      <c r="A395" s="150"/>
      <c r="B395" s="911" t="s">
        <v>64</v>
      </c>
      <c r="C395" s="911"/>
      <c r="D395" s="911"/>
      <c r="E395" s="911"/>
      <c r="F395" s="911"/>
      <c r="G395" s="911"/>
      <c r="H395" s="911"/>
      <c r="I395" s="911"/>
      <c r="J395" s="911"/>
      <c r="K395" s="911"/>
      <c r="L395" s="1055" t="s">
        <v>142</v>
      </c>
      <c r="M395" s="1056"/>
      <c r="N395" s="1057" t="s">
        <v>24</v>
      </c>
      <c r="O395" s="1057"/>
      <c r="P395" s="1057"/>
      <c r="Q395" s="1044" t="s">
        <v>24</v>
      </c>
      <c r="R395" s="1044"/>
      <c r="S395" s="1044"/>
      <c r="T395" s="1044"/>
      <c r="U395" s="1044" t="s">
        <v>24</v>
      </c>
      <c r="V395" s="1044"/>
      <c r="W395" s="1044"/>
      <c r="X395" s="1044"/>
      <c r="Y395" s="1044"/>
      <c r="Z395" s="1044"/>
      <c r="AA395" s="1044" t="s">
        <v>24</v>
      </c>
      <c r="AB395" s="1044"/>
      <c r="AC395" s="1044"/>
      <c r="AD395" s="1044" t="s">
        <v>24</v>
      </c>
      <c r="AE395" s="1044"/>
      <c r="AF395" s="1044"/>
      <c r="AG395" s="1044"/>
      <c r="AH395" s="1044" t="s">
        <v>24</v>
      </c>
      <c r="AI395" s="1044"/>
      <c r="AJ395" s="1044"/>
      <c r="AK395" s="1044"/>
      <c r="AL395" s="1044"/>
      <c r="AM395" s="1044"/>
      <c r="AN395" s="1044" t="s">
        <v>24</v>
      </c>
      <c r="AO395" s="1044"/>
      <c r="AP395" s="1044"/>
      <c r="AQ395" s="1044" t="s">
        <v>24</v>
      </c>
      <c r="AR395" s="1044"/>
      <c r="AS395" s="1044"/>
      <c r="AT395" s="1044"/>
      <c r="AU395" s="1044" t="s">
        <v>24</v>
      </c>
      <c r="AV395" s="1044"/>
      <c r="AW395" s="1044"/>
      <c r="AX395" s="1003"/>
      <c r="AY395" s="1003"/>
      <c r="AZ395" s="1004"/>
      <c r="BA395" s="331"/>
      <c r="BB395" s="21"/>
      <c r="BC395" s="21"/>
      <c r="BD395" s="21"/>
      <c r="BE395" s="21"/>
      <c r="BF395" s="21"/>
      <c r="BG395" s="33"/>
      <c r="BH395" s="33"/>
    </row>
    <row r="396" spans="1:60" ht="9" customHeight="1" x14ac:dyDescent="0.25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  <c r="AA396" s="85"/>
      <c r="AB396" s="85"/>
      <c r="AC396" s="85"/>
      <c r="AD396" s="85"/>
      <c r="AE396" s="85"/>
      <c r="AF396" s="85"/>
      <c r="AG396" s="85"/>
      <c r="AH396" s="85"/>
      <c r="AI396" s="85"/>
      <c r="AJ396" s="85"/>
      <c r="AK396" s="85"/>
      <c r="AL396" s="85"/>
      <c r="AM396" s="85"/>
      <c r="AN396" s="85"/>
      <c r="AO396" s="85"/>
      <c r="AP396" s="85"/>
      <c r="AQ396" s="85"/>
      <c r="AR396" s="85"/>
      <c r="AS396" s="85"/>
      <c r="AT396" s="85"/>
      <c r="AU396" s="85"/>
      <c r="AV396" s="85"/>
      <c r="AW396" s="85"/>
      <c r="AX396" s="85"/>
      <c r="AY396" s="85"/>
      <c r="AZ396" s="85"/>
      <c r="BA396" s="85"/>
    </row>
    <row r="397" spans="1:60" s="11" customFormat="1" ht="18" hidden="1" customHeight="1" x14ac:dyDescent="0.25">
      <c r="A397" s="119"/>
      <c r="B397" s="1040" t="s">
        <v>157</v>
      </c>
      <c r="C397" s="1040"/>
      <c r="D397" s="1040"/>
      <c r="E397" s="1040"/>
      <c r="F397" s="1040"/>
      <c r="G397" s="1040"/>
      <c r="H397" s="1040"/>
      <c r="I397" s="1040"/>
      <c r="J397" s="1040"/>
      <c r="K397" s="1040"/>
      <c r="L397" s="1040"/>
      <c r="M397" s="1040"/>
      <c r="N397" s="1040"/>
      <c r="O397" s="1040"/>
      <c r="P397" s="1040"/>
      <c r="Q397" s="1040"/>
      <c r="R397" s="1040"/>
      <c r="S397" s="1040"/>
      <c r="T397" s="1040"/>
      <c r="U397" s="1040"/>
      <c r="V397" s="1040"/>
      <c r="W397" s="1040"/>
      <c r="X397" s="1040"/>
      <c r="Y397" s="1040"/>
      <c r="Z397" s="1040"/>
      <c r="AA397" s="1040"/>
      <c r="AB397" s="1040"/>
      <c r="AC397" s="1040"/>
      <c r="AD397" s="1040"/>
      <c r="AE397" s="1040"/>
      <c r="AF397" s="1040"/>
      <c r="AG397" s="1040"/>
      <c r="AH397" s="1040"/>
      <c r="AI397" s="1040"/>
      <c r="AJ397" s="1040"/>
      <c r="AK397" s="1040"/>
      <c r="AL397" s="1040"/>
      <c r="AM397" s="1040"/>
      <c r="AN397" s="1040"/>
      <c r="AO397" s="1040"/>
      <c r="AP397" s="1040"/>
      <c r="AQ397" s="1040"/>
      <c r="AR397" s="1040"/>
      <c r="AS397" s="1040"/>
      <c r="AT397" s="1040"/>
      <c r="AU397" s="1040"/>
      <c r="AV397" s="1040"/>
      <c r="AW397" s="1040"/>
      <c r="AX397" s="1040"/>
      <c r="AY397" s="1040"/>
      <c r="AZ397" s="1040"/>
      <c r="BA397" s="329"/>
    </row>
    <row r="398" spans="1:60" s="11" customFormat="1" ht="8.1" hidden="1" customHeight="1" x14ac:dyDescent="0.25">
      <c r="A398" s="119"/>
      <c r="B398" s="177"/>
      <c r="C398" s="177"/>
      <c r="D398" s="177"/>
      <c r="E398" s="177"/>
      <c r="F398" s="177"/>
      <c r="G398" s="177"/>
      <c r="H398" s="177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  <c r="S398" s="177"/>
      <c r="T398" s="178"/>
      <c r="U398" s="178"/>
      <c r="V398" s="178"/>
      <c r="W398" s="290"/>
      <c r="X398" s="290"/>
      <c r="Y398" s="290"/>
      <c r="Z398" s="290"/>
      <c r="AA398" s="290"/>
      <c r="AB398" s="290"/>
      <c r="AC398" s="290"/>
      <c r="AD398" s="290"/>
      <c r="AE398" s="290"/>
      <c r="AF398" s="290"/>
      <c r="AG398" s="290"/>
      <c r="AH398" s="290"/>
      <c r="AI398" s="290"/>
      <c r="AJ398" s="290"/>
      <c r="AK398" s="290"/>
      <c r="AL398" s="290"/>
      <c r="AM398" s="290"/>
      <c r="AN398" s="290"/>
      <c r="AO398" s="290"/>
      <c r="AP398" s="290"/>
      <c r="AQ398" s="290"/>
      <c r="AR398" s="290"/>
      <c r="AS398" s="290"/>
      <c r="AT398" s="290"/>
      <c r="AU398" s="290"/>
      <c r="AV398" s="290"/>
      <c r="AW398" s="290"/>
      <c r="AX398" s="290"/>
      <c r="AY398" s="290"/>
      <c r="AZ398" s="290"/>
      <c r="BA398" s="290"/>
    </row>
    <row r="399" spans="1:60" s="11" customFormat="1" ht="15" hidden="1" customHeight="1" x14ac:dyDescent="0.25">
      <c r="A399" s="150"/>
      <c r="B399" s="870" t="s">
        <v>44</v>
      </c>
      <c r="C399" s="870"/>
      <c r="D399" s="870"/>
      <c r="E399" s="870"/>
      <c r="F399" s="870"/>
      <c r="G399" s="870"/>
      <c r="H399" s="870"/>
      <c r="I399" s="870"/>
      <c r="J399" s="870"/>
      <c r="K399" s="870"/>
      <c r="L399" s="870"/>
      <c r="M399" s="870"/>
      <c r="N399" s="870"/>
      <c r="O399" s="870"/>
      <c r="P399" s="870"/>
      <c r="Q399" s="870"/>
      <c r="R399" s="870"/>
      <c r="S399" s="870"/>
      <c r="T399" s="871"/>
      <c r="U399" s="892" t="s">
        <v>60</v>
      </c>
      <c r="V399" s="892"/>
      <c r="W399" s="892"/>
      <c r="X399" s="892" t="s">
        <v>3</v>
      </c>
      <c r="Y399" s="892"/>
      <c r="Z399" s="892" t="s">
        <v>61</v>
      </c>
      <c r="AA399" s="892"/>
      <c r="AB399" s="892"/>
      <c r="AC399" s="892"/>
      <c r="AD399" s="892"/>
      <c r="AE399" s="892"/>
      <c r="AF399" s="892" t="s">
        <v>39</v>
      </c>
      <c r="AG399" s="892"/>
      <c r="AH399" s="892"/>
      <c r="AI399" s="892"/>
      <c r="AJ399" s="892"/>
      <c r="AK399" s="892"/>
      <c r="AL399" s="892" t="s">
        <v>40</v>
      </c>
      <c r="AM399" s="892"/>
      <c r="AN399" s="892"/>
      <c r="AO399" s="892"/>
      <c r="AP399" s="892"/>
      <c r="AQ399" s="892"/>
      <c r="AR399" s="892" t="s">
        <v>88</v>
      </c>
      <c r="AS399" s="892"/>
      <c r="AT399" s="892"/>
      <c r="AU399" s="892"/>
      <c r="AV399" s="892"/>
      <c r="AW399" s="892"/>
      <c r="AX399" s="892"/>
      <c r="AY399" s="892"/>
      <c r="AZ399" s="865"/>
      <c r="BA399" s="150"/>
    </row>
    <row r="400" spans="1:60" s="11" customFormat="1" ht="15" hidden="1" customHeight="1" x14ac:dyDescent="0.25">
      <c r="A400" s="150"/>
      <c r="B400" s="872"/>
      <c r="C400" s="872"/>
      <c r="D400" s="872"/>
      <c r="E400" s="872"/>
      <c r="F400" s="872"/>
      <c r="G400" s="872"/>
      <c r="H400" s="872"/>
      <c r="I400" s="872"/>
      <c r="J400" s="872"/>
      <c r="K400" s="872"/>
      <c r="L400" s="872"/>
      <c r="M400" s="872"/>
      <c r="N400" s="872"/>
      <c r="O400" s="872"/>
      <c r="P400" s="872"/>
      <c r="Q400" s="872"/>
      <c r="R400" s="872"/>
      <c r="S400" s="872"/>
      <c r="T400" s="873"/>
      <c r="U400" s="892"/>
      <c r="V400" s="892"/>
      <c r="W400" s="892"/>
      <c r="X400" s="892"/>
      <c r="Y400" s="892"/>
      <c r="Z400" s="892"/>
      <c r="AA400" s="892"/>
      <c r="AB400" s="892"/>
      <c r="AC400" s="892"/>
      <c r="AD400" s="892"/>
      <c r="AE400" s="892"/>
      <c r="AF400" s="892"/>
      <c r="AG400" s="892"/>
      <c r="AH400" s="892"/>
      <c r="AI400" s="892"/>
      <c r="AJ400" s="892"/>
      <c r="AK400" s="892"/>
      <c r="AL400" s="892"/>
      <c r="AM400" s="892"/>
      <c r="AN400" s="892"/>
      <c r="AO400" s="892"/>
      <c r="AP400" s="892"/>
      <c r="AQ400" s="892"/>
      <c r="AR400" s="892"/>
      <c r="AS400" s="892"/>
      <c r="AT400" s="892"/>
      <c r="AU400" s="892"/>
      <c r="AV400" s="892"/>
      <c r="AW400" s="892"/>
      <c r="AX400" s="892"/>
      <c r="AY400" s="892"/>
      <c r="AZ400" s="865"/>
      <c r="BA400" s="150"/>
    </row>
    <row r="401" spans="1:53" s="11" customFormat="1" ht="15" hidden="1" customHeight="1" x14ac:dyDescent="0.25">
      <c r="A401" s="150"/>
      <c r="B401" s="872"/>
      <c r="C401" s="872"/>
      <c r="D401" s="872"/>
      <c r="E401" s="872"/>
      <c r="F401" s="872"/>
      <c r="G401" s="872"/>
      <c r="H401" s="872"/>
      <c r="I401" s="872"/>
      <c r="J401" s="872"/>
      <c r="K401" s="872"/>
      <c r="L401" s="872"/>
      <c r="M401" s="872"/>
      <c r="N401" s="872"/>
      <c r="O401" s="872"/>
      <c r="P401" s="872"/>
      <c r="Q401" s="872"/>
      <c r="R401" s="872"/>
      <c r="S401" s="872"/>
      <c r="T401" s="873"/>
      <c r="U401" s="892"/>
      <c r="V401" s="892"/>
      <c r="W401" s="892"/>
      <c r="X401" s="892"/>
      <c r="Y401" s="892"/>
      <c r="Z401" s="892"/>
      <c r="AA401" s="892"/>
      <c r="AB401" s="892"/>
      <c r="AC401" s="892"/>
      <c r="AD401" s="892"/>
      <c r="AE401" s="892"/>
      <c r="AF401" s="892"/>
      <c r="AG401" s="892"/>
      <c r="AH401" s="892"/>
      <c r="AI401" s="892"/>
      <c r="AJ401" s="892"/>
      <c r="AK401" s="892"/>
      <c r="AL401" s="892"/>
      <c r="AM401" s="892"/>
      <c r="AN401" s="892"/>
      <c r="AO401" s="892"/>
      <c r="AP401" s="892"/>
      <c r="AQ401" s="892"/>
      <c r="AR401" s="892"/>
      <c r="AS401" s="892"/>
      <c r="AT401" s="892"/>
      <c r="AU401" s="892"/>
      <c r="AV401" s="892"/>
      <c r="AW401" s="892"/>
      <c r="AX401" s="892"/>
      <c r="AY401" s="892"/>
      <c r="AZ401" s="865"/>
      <c r="BA401" s="150"/>
    </row>
    <row r="402" spans="1:53" s="11" customFormat="1" ht="15" hidden="1" customHeight="1" x14ac:dyDescent="0.25">
      <c r="A402" s="150"/>
      <c r="B402" s="874"/>
      <c r="C402" s="874"/>
      <c r="D402" s="874"/>
      <c r="E402" s="874"/>
      <c r="F402" s="874"/>
      <c r="G402" s="874"/>
      <c r="H402" s="874"/>
      <c r="I402" s="874"/>
      <c r="J402" s="874"/>
      <c r="K402" s="874"/>
      <c r="L402" s="874"/>
      <c r="M402" s="874"/>
      <c r="N402" s="874"/>
      <c r="O402" s="874"/>
      <c r="P402" s="874"/>
      <c r="Q402" s="874"/>
      <c r="R402" s="874"/>
      <c r="S402" s="874"/>
      <c r="T402" s="875"/>
      <c r="U402" s="892"/>
      <c r="V402" s="892"/>
      <c r="W402" s="892"/>
      <c r="X402" s="892"/>
      <c r="Y402" s="892"/>
      <c r="Z402" s="892"/>
      <c r="AA402" s="892"/>
      <c r="AB402" s="892"/>
      <c r="AC402" s="892"/>
      <c r="AD402" s="892"/>
      <c r="AE402" s="892"/>
      <c r="AF402" s="892"/>
      <c r="AG402" s="892"/>
      <c r="AH402" s="892"/>
      <c r="AI402" s="892"/>
      <c r="AJ402" s="892"/>
      <c r="AK402" s="892"/>
      <c r="AL402" s="892"/>
      <c r="AM402" s="892"/>
      <c r="AN402" s="892"/>
      <c r="AO402" s="892"/>
      <c r="AP402" s="892"/>
      <c r="AQ402" s="892"/>
      <c r="AR402" s="892"/>
      <c r="AS402" s="892"/>
      <c r="AT402" s="892"/>
      <c r="AU402" s="892"/>
      <c r="AV402" s="892"/>
      <c r="AW402" s="892"/>
      <c r="AX402" s="892"/>
      <c r="AY402" s="892"/>
      <c r="AZ402" s="865"/>
      <c r="BA402" s="150"/>
    </row>
    <row r="403" spans="1:53" s="11" customFormat="1" ht="15" hidden="1" customHeight="1" thickBot="1" x14ac:dyDescent="0.3">
      <c r="A403" s="150"/>
      <c r="B403" s="870">
        <v>1</v>
      </c>
      <c r="C403" s="870"/>
      <c r="D403" s="870"/>
      <c r="E403" s="870"/>
      <c r="F403" s="870"/>
      <c r="G403" s="870"/>
      <c r="H403" s="870"/>
      <c r="I403" s="870"/>
      <c r="J403" s="870"/>
      <c r="K403" s="870"/>
      <c r="L403" s="870"/>
      <c r="M403" s="870"/>
      <c r="N403" s="870"/>
      <c r="O403" s="870"/>
      <c r="P403" s="870"/>
      <c r="Q403" s="870"/>
      <c r="R403" s="870"/>
      <c r="S403" s="870"/>
      <c r="T403" s="871"/>
      <c r="U403" s="1127">
        <v>2</v>
      </c>
      <c r="V403" s="1127"/>
      <c r="W403" s="1127"/>
      <c r="X403" s="1127">
        <v>3</v>
      </c>
      <c r="Y403" s="1127"/>
      <c r="Z403" s="1127">
        <v>4</v>
      </c>
      <c r="AA403" s="1127"/>
      <c r="AB403" s="1127"/>
      <c r="AC403" s="1127"/>
      <c r="AD403" s="1127"/>
      <c r="AE403" s="1127"/>
      <c r="AF403" s="1127">
        <v>5</v>
      </c>
      <c r="AG403" s="1127"/>
      <c r="AH403" s="1127"/>
      <c r="AI403" s="1127"/>
      <c r="AJ403" s="1127"/>
      <c r="AK403" s="1127"/>
      <c r="AL403" s="1127">
        <v>6</v>
      </c>
      <c r="AM403" s="1127"/>
      <c r="AN403" s="1127"/>
      <c r="AO403" s="1127"/>
      <c r="AP403" s="1127"/>
      <c r="AQ403" s="1127"/>
      <c r="AR403" s="1003">
        <v>7</v>
      </c>
      <c r="AS403" s="1003"/>
      <c r="AT403" s="1003"/>
      <c r="AU403" s="1003"/>
      <c r="AV403" s="1003"/>
      <c r="AW403" s="1003"/>
      <c r="AX403" s="1003"/>
      <c r="AY403" s="1003"/>
      <c r="AZ403" s="850"/>
      <c r="BA403" s="150"/>
    </row>
    <row r="404" spans="1:53" s="11" customFormat="1" ht="18" hidden="1" customHeight="1" x14ac:dyDescent="0.25">
      <c r="A404" s="119"/>
      <c r="B404" s="1198"/>
      <c r="C404" s="989"/>
      <c r="D404" s="989"/>
      <c r="E404" s="989"/>
      <c r="F404" s="989"/>
      <c r="G404" s="989"/>
      <c r="H404" s="989"/>
      <c r="I404" s="989"/>
      <c r="J404" s="989"/>
      <c r="K404" s="989"/>
      <c r="L404" s="989"/>
      <c r="M404" s="989"/>
      <c r="N404" s="989"/>
      <c r="O404" s="989"/>
      <c r="P404" s="989"/>
      <c r="Q404" s="989"/>
      <c r="R404" s="989"/>
      <c r="S404" s="989"/>
      <c r="T404" s="990"/>
      <c r="U404" s="1199"/>
      <c r="V404" s="1199"/>
      <c r="W404" s="1199"/>
      <c r="X404" s="1088">
        <v>1</v>
      </c>
      <c r="Y404" s="1200"/>
      <c r="Z404" s="1201"/>
      <c r="AA404" s="1201"/>
      <c r="AB404" s="1201"/>
      <c r="AC404" s="1201"/>
      <c r="AD404" s="1201"/>
      <c r="AE404" s="1201"/>
      <c r="AF404" s="1199"/>
      <c r="AG404" s="1199"/>
      <c r="AH404" s="1199"/>
      <c r="AI404" s="1199"/>
      <c r="AJ404" s="1199"/>
      <c r="AK404" s="1199"/>
      <c r="AL404" s="1199"/>
      <c r="AM404" s="1199"/>
      <c r="AN404" s="1199"/>
      <c r="AO404" s="1199"/>
      <c r="AP404" s="1199"/>
      <c r="AQ404" s="1199"/>
      <c r="AR404" s="1199"/>
      <c r="AS404" s="1199"/>
      <c r="AT404" s="1199"/>
      <c r="AU404" s="1199"/>
      <c r="AV404" s="1199"/>
      <c r="AW404" s="1199"/>
      <c r="AX404" s="1199"/>
      <c r="AY404" s="1199"/>
      <c r="AZ404" s="1202"/>
      <c r="BA404" s="119"/>
    </row>
    <row r="405" spans="1:53" s="11" customFormat="1" ht="18" hidden="1" customHeight="1" x14ac:dyDescent="0.25">
      <c r="A405" s="119"/>
      <c r="B405" s="1211"/>
      <c r="C405" s="1204"/>
      <c r="D405" s="1204"/>
      <c r="E405" s="1204"/>
      <c r="F405" s="1204"/>
      <c r="G405" s="1204"/>
      <c r="H405" s="1204"/>
      <c r="I405" s="1204"/>
      <c r="J405" s="1204"/>
      <c r="K405" s="1204"/>
      <c r="L405" s="1204"/>
      <c r="M405" s="1204"/>
      <c r="N405" s="1204"/>
      <c r="O405" s="1204"/>
      <c r="P405" s="1204"/>
      <c r="Q405" s="1204"/>
      <c r="R405" s="1204"/>
      <c r="S405" s="1204"/>
      <c r="T405" s="1212"/>
      <c r="U405" s="1203"/>
      <c r="V405" s="1204"/>
      <c r="W405" s="1212"/>
      <c r="X405" s="1207">
        <v>2</v>
      </c>
      <c r="Y405" s="1213"/>
      <c r="Z405" s="1214"/>
      <c r="AA405" s="845"/>
      <c r="AB405" s="845"/>
      <c r="AC405" s="845"/>
      <c r="AD405" s="845"/>
      <c r="AE405" s="846"/>
      <c r="AF405" s="1203"/>
      <c r="AG405" s="1204"/>
      <c r="AH405" s="1204"/>
      <c r="AI405" s="1204"/>
      <c r="AJ405" s="1204"/>
      <c r="AK405" s="1212"/>
      <c r="AL405" s="1203"/>
      <c r="AM405" s="1204"/>
      <c r="AN405" s="1204"/>
      <c r="AO405" s="1204"/>
      <c r="AP405" s="1204"/>
      <c r="AQ405" s="1212"/>
      <c r="AR405" s="1203"/>
      <c r="AS405" s="1204"/>
      <c r="AT405" s="1204"/>
      <c r="AU405" s="1204"/>
      <c r="AV405" s="1204"/>
      <c r="AW405" s="1204"/>
      <c r="AX405" s="1204"/>
      <c r="AY405" s="1204"/>
      <c r="AZ405" s="1205"/>
      <c r="BA405" s="119"/>
    </row>
    <row r="406" spans="1:53" s="11" customFormat="1" ht="18" hidden="1" customHeight="1" thickBot="1" x14ac:dyDescent="0.3">
      <c r="A406" s="119"/>
      <c r="B406" s="1206"/>
      <c r="C406" s="890"/>
      <c r="D406" s="890"/>
      <c r="E406" s="890"/>
      <c r="F406" s="890"/>
      <c r="G406" s="890"/>
      <c r="H406" s="890"/>
      <c r="I406" s="890"/>
      <c r="J406" s="890"/>
      <c r="K406" s="890"/>
      <c r="L406" s="890"/>
      <c r="M406" s="890"/>
      <c r="N406" s="890"/>
      <c r="O406" s="890"/>
      <c r="P406" s="890"/>
      <c r="Q406" s="890"/>
      <c r="R406" s="890"/>
      <c r="S406" s="890"/>
      <c r="T406" s="891"/>
      <c r="U406" s="1044"/>
      <c r="V406" s="1044"/>
      <c r="W406" s="1044"/>
      <c r="X406" s="1074">
        <v>3</v>
      </c>
      <c r="Y406" s="1207"/>
      <c r="Z406" s="1208"/>
      <c r="AA406" s="1208"/>
      <c r="AB406" s="1208"/>
      <c r="AC406" s="1208"/>
      <c r="AD406" s="1208"/>
      <c r="AE406" s="1208"/>
      <c r="AF406" s="1209"/>
      <c r="AG406" s="1209"/>
      <c r="AH406" s="1209"/>
      <c r="AI406" s="1209"/>
      <c r="AJ406" s="1209"/>
      <c r="AK406" s="1209"/>
      <c r="AL406" s="1209"/>
      <c r="AM406" s="1209"/>
      <c r="AN406" s="1209"/>
      <c r="AO406" s="1209"/>
      <c r="AP406" s="1209"/>
      <c r="AQ406" s="1209"/>
      <c r="AR406" s="1209"/>
      <c r="AS406" s="1209"/>
      <c r="AT406" s="1209"/>
      <c r="AU406" s="1209"/>
      <c r="AV406" s="1209"/>
      <c r="AW406" s="1209"/>
      <c r="AX406" s="1209"/>
      <c r="AY406" s="1209"/>
      <c r="AZ406" s="1210"/>
      <c r="BA406" s="119"/>
    </row>
    <row r="407" spans="1:53" s="11" customFormat="1" ht="18" hidden="1" customHeight="1" thickBot="1" x14ac:dyDescent="0.3">
      <c r="A407" s="119"/>
      <c r="B407" s="1217" t="s">
        <v>64</v>
      </c>
      <c r="C407" s="1217"/>
      <c r="D407" s="1217"/>
      <c r="E407" s="1217"/>
      <c r="F407" s="1217"/>
      <c r="G407" s="1217"/>
      <c r="H407" s="1217"/>
      <c r="I407" s="1217"/>
      <c r="J407" s="1217"/>
      <c r="K407" s="1217"/>
      <c r="L407" s="1217"/>
      <c r="M407" s="1217"/>
      <c r="N407" s="1217"/>
      <c r="O407" s="1217"/>
      <c r="P407" s="1217"/>
      <c r="Q407" s="1217"/>
      <c r="R407" s="1217"/>
      <c r="S407" s="1217"/>
      <c r="T407" s="1217"/>
      <c r="U407" s="1217"/>
      <c r="V407" s="1217"/>
      <c r="W407" s="1218"/>
      <c r="X407" s="1082">
        <v>9000</v>
      </c>
      <c r="Y407" s="1222"/>
      <c r="Z407" s="1215" t="s">
        <v>27</v>
      </c>
      <c r="AA407" s="1215"/>
      <c r="AB407" s="1215"/>
      <c r="AC407" s="1215"/>
      <c r="AD407" s="1215"/>
      <c r="AE407" s="1215"/>
      <c r="AF407" s="1215" t="s">
        <v>24</v>
      </c>
      <c r="AG407" s="1215"/>
      <c r="AH407" s="1215"/>
      <c r="AI407" s="1215"/>
      <c r="AJ407" s="1215"/>
      <c r="AK407" s="1215"/>
      <c r="AL407" s="1215" t="s">
        <v>24</v>
      </c>
      <c r="AM407" s="1215"/>
      <c r="AN407" s="1215"/>
      <c r="AO407" s="1215"/>
      <c r="AP407" s="1215"/>
      <c r="AQ407" s="1215"/>
      <c r="AR407" s="1215"/>
      <c r="AS407" s="1215"/>
      <c r="AT407" s="1215"/>
      <c r="AU407" s="1215"/>
      <c r="AV407" s="1215"/>
      <c r="AW407" s="1215"/>
      <c r="AX407" s="1215"/>
      <c r="AY407" s="1215"/>
      <c r="AZ407" s="1216"/>
      <c r="BA407" s="119"/>
    </row>
    <row r="408" spans="1:53" s="11" customFormat="1" ht="15" hidden="1" customHeight="1" x14ac:dyDescent="0.25">
      <c r="A408" s="119"/>
      <c r="B408" s="179"/>
      <c r="C408" s="179"/>
      <c r="D408" s="179"/>
      <c r="E408" s="179"/>
      <c r="F408" s="179"/>
      <c r="G408" s="179"/>
      <c r="H408" s="180"/>
      <c r="I408" s="180"/>
      <c r="J408" s="180"/>
      <c r="K408" s="180"/>
      <c r="L408" s="180"/>
      <c r="M408" s="180"/>
      <c r="N408" s="180"/>
      <c r="O408" s="180"/>
      <c r="P408" s="180"/>
      <c r="Q408" s="180"/>
      <c r="R408" s="180"/>
      <c r="S408" s="180"/>
      <c r="T408" s="180"/>
      <c r="U408" s="180"/>
      <c r="V408" s="180"/>
      <c r="W408" s="180"/>
      <c r="X408" s="181"/>
      <c r="Y408" s="181"/>
      <c r="Z408" s="309"/>
      <c r="AA408" s="309"/>
      <c r="AB408" s="309"/>
      <c r="AC408" s="309"/>
      <c r="AD408" s="309"/>
      <c r="AE408" s="309"/>
      <c r="AF408" s="309"/>
      <c r="AG408" s="309"/>
      <c r="AH408" s="309"/>
      <c r="AI408" s="309"/>
      <c r="AJ408" s="309"/>
      <c r="AK408" s="309"/>
      <c r="AL408" s="309"/>
      <c r="AM408" s="309"/>
      <c r="AN408" s="309"/>
      <c r="AO408" s="309"/>
      <c r="AP408" s="309"/>
      <c r="AQ408" s="309"/>
      <c r="AR408" s="309"/>
      <c r="AS408" s="309"/>
      <c r="AT408" s="309"/>
      <c r="AU408" s="309"/>
      <c r="AV408" s="309"/>
      <c r="AW408" s="309"/>
      <c r="AX408" s="309"/>
      <c r="AY408" s="309"/>
      <c r="AZ408" s="309"/>
      <c r="BA408" s="119"/>
    </row>
    <row r="409" spans="1:53" s="11" customFormat="1" ht="18" hidden="1" customHeight="1" x14ac:dyDescent="0.25">
      <c r="A409" s="119"/>
      <c r="B409" s="1040" t="s">
        <v>158</v>
      </c>
      <c r="C409" s="1040"/>
      <c r="D409" s="1040"/>
      <c r="E409" s="1040"/>
      <c r="F409" s="1040"/>
      <c r="G409" s="1040"/>
      <c r="H409" s="1040"/>
      <c r="I409" s="1040"/>
      <c r="J409" s="1040"/>
      <c r="K409" s="1040"/>
      <c r="L409" s="1040"/>
      <c r="M409" s="1040"/>
      <c r="N409" s="1040"/>
      <c r="O409" s="1040"/>
      <c r="P409" s="1040"/>
      <c r="Q409" s="1040"/>
      <c r="R409" s="1040"/>
      <c r="S409" s="1040"/>
      <c r="T409" s="1040"/>
      <c r="U409" s="1040"/>
      <c r="V409" s="1040"/>
      <c r="W409" s="1040"/>
      <c r="X409" s="1040"/>
      <c r="Y409" s="1040"/>
      <c r="Z409" s="1040"/>
      <c r="AA409" s="1040"/>
      <c r="AB409" s="1040"/>
      <c r="AC409" s="1040"/>
      <c r="AD409" s="1040"/>
      <c r="AE409" s="1040"/>
      <c r="AF409" s="1040"/>
      <c r="AG409" s="1040"/>
      <c r="AH409" s="1040"/>
      <c r="AI409" s="1040"/>
      <c r="AJ409" s="1040"/>
      <c r="AK409" s="1040"/>
      <c r="AL409" s="1040"/>
      <c r="AM409" s="1040"/>
      <c r="AN409" s="1040"/>
      <c r="AO409" s="1040"/>
      <c r="AP409" s="1040"/>
      <c r="AQ409" s="1040"/>
      <c r="AR409" s="1040"/>
      <c r="AS409" s="1040"/>
      <c r="AT409" s="1040"/>
      <c r="AU409" s="1040"/>
      <c r="AV409" s="1040"/>
      <c r="AW409" s="1040"/>
      <c r="AX409" s="1040"/>
      <c r="AY409" s="1040"/>
      <c r="AZ409" s="1040"/>
      <c r="BA409" s="329"/>
    </row>
    <row r="410" spans="1:53" s="11" customFormat="1" ht="8.1" hidden="1" customHeight="1" x14ac:dyDescent="0.25">
      <c r="A410" s="150"/>
      <c r="B410" s="177"/>
      <c r="C410" s="177"/>
      <c r="D410" s="177"/>
      <c r="E410" s="177"/>
      <c r="F410" s="177"/>
      <c r="G410" s="177"/>
      <c r="H410" s="177"/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  <c r="S410" s="177"/>
      <c r="T410" s="178"/>
      <c r="U410" s="178"/>
      <c r="V410" s="178"/>
      <c r="W410" s="290"/>
      <c r="X410" s="290"/>
      <c r="Y410" s="290"/>
      <c r="Z410" s="290"/>
      <c r="AA410" s="290"/>
      <c r="AB410" s="290"/>
      <c r="AC410" s="290"/>
      <c r="AD410" s="290"/>
      <c r="AE410" s="290"/>
      <c r="AF410" s="290"/>
      <c r="AG410" s="290"/>
      <c r="AH410" s="290"/>
      <c r="AI410" s="290"/>
      <c r="AJ410" s="290"/>
      <c r="AK410" s="290"/>
      <c r="AL410" s="290"/>
      <c r="AM410" s="290"/>
      <c r="AN410" s="290"/>
      <c r="AO410" s="290"/>
      <c r="AP410" s="290"/>
      <c r="AQ410" s="290"/>
      <c r="AR410" s="290"/>
      <c r="AS410" s="290"/>
      <c r="AT410" s="290"/>
      <c r="AU410" s="290"/>
      <c r="AV410" s="290"/>
      <c r="AW410" s="290"/>
      <c r="AX410" s="290"/>
      <c r="AY410" s="290"/>
      <c r="AZ410" s="290"/>
      <c r="BA410" s="290"/>
    </row>
    <row r="411" spans="1:53" s="11" customFormat="1" ht="15" hidden="1" customHeight="1" x14ac:dyDescent="0.25">
      <c r="A411" s="150"/>
      <c r="B411" s="870" t="s">
        <v>44</v>
      </c>
      <c r="C411" s="870"/>
      <c r="D411" s="870"/>
      <c r="E411" s="870"/>
      <c r="F411" s="870"/>
      <c r="G411" s="870"/>
      <c r="H411" s="870"/>
      <c r="I411" s="870"/>
      <c r="J411" s="870"/>
      <c r="K411" s="870"/>
      <c r="L411" s="870"/>
      <c r="M411" s="870"/>
      <c r="N411" s="870"/>
      <c r="O411" s="870"/>
      <c r="P411" s="870"/>
      <c r="Q411" s="870"/>
      <c r="R411" s="870"/>
      <c r="S411" s="870"/>
      <c r="T411" s="871"/>
      <c r="U411" s="892" t="s">
        <v>60</v>
      </c>
      <c r="V411" s="892"/>
      <c r="W411" s="892"/>
      <c r="X411" s="892" t="s">
        <v>3</v>
      </c>
      <c r="Y411" s="892"/>
      <c r="Z411" s="892" t="s">
        <v>61</v>
      </c>
      <c r="AA411" s="892"/>
      <c r="AB411" s="892"/>
      <c r="AC411" s="892"/>
      <c r="AD411" s="892"/>
      <c r="AE411" s="892"/>
      <c r="AF411" s="892" t="s">
        <v>39</v>
      </c>
      <c r="AG411" s="892"/>
      <c r="AH411" s="892"/>
      <c r="AI411" s="892"/>
      <c r="AJ411" s="892"/>
      <c r="AK411" s="892"/>
      <c r="AL411" s="892" t="s">
        <v>40</v>
      </c>
      <c r="AM411" s="892"/>
      <c r="AN411" s="892"/>
      <c r="AO411" s="892"/>
      <c r="AP411" s="892"/>
      <c r="AQ411" s="892"/>
      <c r="AR411" s="892" t="s">
        <v>88</v>
      </c>
      <c r="AS411" s="892"/>
      <c r="AT411" s="892"/>
      <c r="AU411" s="892"/>
      <c r="AV411" s="892"/>
      <c r="AW411" s="892"/>
      <c r="AX411" s="892"/>
      <c r="AY411" s="892"/>
      <c r="AZ411" s="865"/>
      <c r="BA411" s="150"/>
    </row>
    <row r="412" spans="1:53" s="11" customFormat="1" ht="15" hidden="1" customHeight="1" x14ac:dyDescent="0.25">
      <c r="A412" s="150"/>
      <c r="B412" s="872"/>
      <c r="C412" s="872"/>
      <c r="D412" s="872"/>
      <c r="E412" s="872"/>
      <c r="F412" s="872"/>
      <c r="G412" s="872"/>
      <c r="H412" s="872"/>
      <c r="I412" s="872"/>
      <c r="J412" s="872"/>
      <c r="K412" s="872"/>
      <c r="L412" s="872"/>
      <c r="M412" s="872"/>
      <c r="N412" s="872"/>
      <c r="O412" s="872"/>
      <c r="P412" s="872"/>
      <c r="Q412" s="872"/>
      <c r="R412" s="872"/>
      <c r="S412" s="872"/>
      <c r="T412" s="873"/>
      <c r="U412" s="892"/>
      <c r="V412" s="892"/>
      <c r="W412" s="892"/>
      <c r="X412" s="892"/>
      <c r="Y412" s="892"/>
      <c r="Z412" s="892"/>
      <c r="AA412" s="892"/>
      <c r="AB412" s="892"/>
      <c r="AC412" s="892"/>
      <c r="AD412" s="892"/>
      <c r="AE412" s="892"/>
      <c r="AF412" s="892"/>
      <c r="AG412" s="892"/>
      <c r="AH412" s="892"/>
      <c r="AI412" s="892"/>
      <c r="AJ412" s="892"/>
      <c r="AK412" s="892"/>
      <c r="AL412" s="892"/>
      <c r="AM412" s="892"/>
      <c r="AN412" s="892"/>
      <c r="AO412" s="892"/>
      <c r="AP412" s="892"/>
      <c r="AQ412" s="892"/>
      <c r="AR412" s="892"/>
      <c r="AS412" s="892"/>
      <c r="AT412" s="892"/>
      <c r="AU412" s="892"/>
      <c r="AV412" s="892"/>
      <c r="AW412" s="892"/>
      <c r="AX412" s="892"/>
      <c r="AY412" s="892"/>
      <c r="AZ412" s="865"/>
      <c r="BA412" s="150"/>
    </row>
    <row r="413" spans="1:53" s="11" customFormat="1" ht="15" hidden="1" customHeight="1" x14ac:dyDescent="0.25">
      <c r="A413" s="150"/>
      <c r="B413" s="872"/>
      <c r="C413" s="872"/>
      <c r="D413" s="872"/>
      <c r="E413" s="872"/>
      <c r="F413" s="872"/>
      <c r="G413" s="872"/>
      <c r="H413" s="872"/>
      <c r="I413" s="872"/>
      <c r="J413" s="872"/>
      <c r="K413" s="872"/>
      <c r="L413" s="872"/>
      <c r="M413" s="872"/>
      <c r="N413" s="872"/>
      <c r="O413" s="872"/>
      <c r="P413" s="872"/>
      <c r="Q413" s="872"/>
      <c r="R413" s="872"/>
      <c r="S413" s="872"/>
      <c r="T413" s="873"/>
      <c r="U413" s="892"/>
      <c r="V413" s="892"/>
      <c r="W413" s="892"/>
      <c r="X413" s="892"/>
      <c r="Y413" s="892"/>
      <c r="Z413" s="892"/>
      <c r="AA413" s="892"/>
      <c r="AB413" s="892"/>
      <c r="AC413" s="892"/>
      <c r="AD413" s="892"/>
      <c r="AE413" s="892"/>
      <c r="AF413" s="892"/>
      <c r="AG413" s="892"/>
      <c r="AH413" s="892"/>
      <c r="AI413" s="892"/>
      <c r="AJ413" s="892"/>
      <c r="AK413" s="892"/>
      <c r="AL413" s="892"/>
      <c r="AM413" s="892"/>
      <c r="AN413" s="892"/>
      <c r="AO413" s="892"/>
      <c r="AP413" s="892"/>
      <c r="AQ413" s="892"/>
      <c r="AR413" s="892"/>
      <c r="AS413" s="892"/>
      <c r="AT413" s="892"/>
      <c r="AU413" s="892"/>
      <c r="AV413" s="892"/>
      <c r="AW413" s="892"/>
      <c r="AX413" s="892"/>
      <c r="AY413" s="892"/>
      <c r="AZ413" s="865"/>
      <c r="BA413" s="150"/>
    </row>
    <row r="414" spans="1:53" s="11" customFormat="1" ht="15" hidden="1" customHeight="1" x14ac:dyDescent="0.25">
      <c r="A414" s="150"/>
      <c r="B414" s="874"/>
      <c r="C414" s="874"/>
      <c r="D414" s="874"/>
      <c r="E414" s="874"/>
      <c r="F414" s="874"/>
      <c r="G414" s="874"/>
      <c r="H414" s="874"/>
      <c r="I414" s="874"/>
      <c r="J414" s="874"/>
      <c r="K414" s="874"/>
      <c r="L414" s="874"/>
      <c r="M414" s="874"/>
      <c r="N414" s="874"/>
      <c r="O414" s="874"/>
      <c r="P414" s="874"/>
      <c r="Q414" s="874"/>
      <c r="R414" s="874"/>
      <c r="S414" s="874"/>
      <c r="T414" s="875"/>
      <c r="U414" s="892"/>
      <c r="V414" s="892"/>
      <c r="W414" s="892"/>
      <c r="X414" s="892"/>
      <c r="Y414" s="892"/>
      <c r="Z414" s="892"/>
      <c r="AA414" s="892"/>
      <c r="AB414" s="892"/>
      <c r="AC414" s="892"/>
      <c r="AD414" s="892"/>
      <c r="AE414" s="892"/>
      <c r="AF414" s="892"/>
      <c r="AG414" s="892"/>
      <c r="AH414" s="892"/>
      <c r="AI414" s="892"/>
      <c r="AJ414" s="892"/>
      <c r="AK414" s="892"/>
      <c r="AL414" s="892"/>
      <c r="AM414" s="892"/>
      <c r="AN414" s="892"/>
      <c r="AO414" s="892"/>
      <c r="AP414" s="892"/>
      <c r="AQ414" s="892"/>
      <c r="AR414" s="892"/>
      <c r="AS414" s="892"/>
      <c r="AT414" s="892"/>
      <c r="AU414" s="892"/>
      <c r="AV414" s="892"/>
      <c r="AW414" s="892"/>
      <c r="AX414" s="892"/>
      <c r="AY414" s="892"/>
      <c r="AZ414" s="865"/>
      <c r="BA414" s="150"/>
    </row>
    <row r="415" spans="1:53" s="11" customFormat="1" ht="15" hidden="1" customHeight="1" thickBot="1" x14ac:dyDescent="0.3">
      <c r="A415" s="150"/>
      <c r="B415" s="870">
        <v>1</v>
      </c>
      <c r="C415" s="870"/>
      <c r="D415" s="870"/>
      <c r="E415" s="870"/>
      <c r="F415" s="870"/>
      <c r="G415" s="870"/>
      <c r="H415" s="870"/>
      <c r="I415" s="870"/>
      <c r="J415" s="870"/>
      <c r="K415" s="870"/>
      <c r="L415" s="870"/>
      <c r="M415" s="870"/>
      <c r="N415" s="870"/>
      <c r="O415" s="870"/>
      <c r="P415" s="870"/>
      <c r="Q415" s="870"/>
      <c r="R415" s="870"/>
      <c r="S415" s="870"/>
      <c r="T415" s="871"/>
      <c r="U415" s="1127">
        <v>2</v>
      </c>
      <c r="V415" s="1127"/>
      <c r="W415" s="1127"/>
      <c r="X415" s="1127">
        <v>3</v>
      </c>
      <c r="Y415" s="1127"/>
      <c r="Z415" s="1127">
        <v>4</v>
      </c>
      <c r="AA415" s="1127"/>
      <c r="AB415" s="1127"/>
      <c r="AC415" s="1127"/>
      <c r="AD415" s="1127"/>
      <c r="AE415" s="1127"/>
      <c r="AF415" s="1127">
        <v>5</v>
      </c>
      <c r="AG415" s="1127"/>
      <c r="AH415" s="1127"/>
      <c r="AI415" s="1127"/>
      <c r="AJ415" s="1127"/>
      <c r="AK415" s="1127"/>
      <c r="AL415" s="1127">
        <v>6</v>
      </c>
      <c r="AM415" s="1127"/>
      <c r="AN415" s="1127"/>
      <c r="AO415" s="1127"/>
      <c r="AP415" s="1127"/>
      <c r="AQ415" s="1127"/>
      <c r="AR415" s="1127">
        <v>7</v>
      </c>
      <c r="AS415" s="1127"/>
      <c r="AT415" s="1127"/>
      <c r="AU415" s="1127"/>
      <c r="AV415" s="1127"/>
      <c r="AW415" s="1127"/>
      <c r="AX415" s="1127"/>
      <c r="AY415" s="1127"/>
      <c r="AZ415" s="895"/>
      <c r="BA415" s="150"/>
    </row>
    <row r="416" spans="1:53" s="11" customFormat="1" ht="18" hidden="1" customHeight="1" x14ac:dyDescent="0.25">
      <c r="A416" s="119"/>
      <c r="B416" s="1198"/>
      <c r="C416" s="989"/>
      <c r="D416" s="989"/>
      <c r="E416" s="989"/>
      <c r="F416" s="989"/>
      <c r="G416" s="989"/>
      <c r="H416" s="989"/>
      <c r="I416" s="989"/>
      <c r="J416" s="989"/>
      <c r="K416" s="989"/>
      <c r="L416" s="989"/>
      <c r="M416" s="989"/>
      <c r="N416" s="989"/>
      <c r="O416" s="989"/>
      <c r="P416" s="989"/>
      <c r="Q416" s="989"/>
      <c r="R416" s="989"/>
      <c r="S416" s="989"/>
      <c r="T416" s="990"/>
      <c r="U416" s="1199"/>
      <c r="V416" s="1199"/>
      <c r="W416" s="1199"/>
      <c r="X416" s="1088">
        <v>1</v>
      </c>
      <c r="Y416" s="1200"/>
      <c r="Z416" s="1201"/>
      <c r="AA416" s="1201"/>
      <c r="AB416" s="1201"/>
      <c r="AC416" s="1201"/>
      <c r="AD416" s="1201"/>
      <c r="AE416" s="1201"/>
      <c r="AF416" s="1199"/>
      <c r="AG416" s="1199"/>
      <c r="AH416" s="1199"/>
      <c r="AI416" s="1199"/>
      <c r="AJ416" s="1199"/>
      <c r="AK416" s="1199"/>
      <c r="AL416" s="1199"/>
      <c r="AM416" s="1199"/>
      <c r="AN416" s="1199"/>
      <c r="AO416" s="1199"/>
      <c r="AP416" s="1199"/>
      <c r="AQ416" s="1199"/>
      <c r="AR416" s="1199"/>
      <c r="AS416" s="1199"/>
      <c r="AT416" s="1199"/>
      <c r="AU416" s="1199"/>
      <c r="AV416" s="1199"/>
      <c r="AW416" s="1199"/>
      <c r="AX416" s="1199"/>
      <c r="AY416" s="1199"/>
      <c r="AZ416" s="1202"/>
      <c r="BA416" s="119"/>
    </row>
    <row r="417" spans="1:53" s="11" customFormat="1" ht="18" hidden="1" customHeight="1" x14ac:dyDescent="0.25">
      <c r="A417" s="119"/>
      <c r="B417" s="1211"/>
      <c r="C417" s="1204"/>
      <c r="D417" s="1204"/>
      <c r="E417" s="1204"/>
      <c r="F417" s="1204"/>
      <c r="G417" s="1204"/>
      <c r="H417" s="1204"/>
      <c r="I417" s="1204"/>
      <c r="J417" s="1204"/>
      <c r="K417" s="1204"/>
      <c r="L417" s="1204"/>
      <c r="M417" s="1204"/>
      <c r="N417" s="1204"/>
      <c r="O417" s="1204"/>
      <c r="P417" s="1204"/>
      <c r="Q417" s="1204"/>
      <c r="R417" s="1204"/>
      <c r="S417" s="1204"/>
      <c r="T417" s="1212"/>
      <c r="U417" s="1203"/>
      <c r="V417" s="1204"/>
      <c r="W417" s="1212"/>
      <c r="X417" s="1207">
        <v>2</v>
      </c>
      <c r="Y417" s="1213"/>
      <c r="Z417" s="1214"/>
      <c r="AA417" s="845"/>
      <c r="AB417" s="845"/>
      <c r="AC417" s="845"/>
      <c r="AD417" s="845"/>
      <c r="AE417" s="846"/>
      <c r="AF417" s="1203"/>
      <c r="AG417" s="1204"/>
      <c r="AH417" s="1204"/>
      <c r="AI417" s="1204"/>
      <c r="AJ417" s="1204"/>
      <c r="AK417" s="1212"/>
      <c r="AL417" s="1203"/>
      <c r="AM417" s="1204"/>
      <c r="AN417" s="1204"/>
      <c r="AO417" s="1204"/>
      <c r="AP417" s="1204"/>
      <c r="AQ417" s="1212"/>
      <c r="AR417" s="1203"/>
      <c r="AS417" s="1204"/>
      <c r="AT417" s="1204"/>
      <c r="AU417" s="1204"/>
      <c r="AV417" s="1204"/>
      <c r="AW417" s="1204"/>
      <c r="AX417" s="1204"/>
      <c r="AY417" s="1204"/>
      <c r="AZ417" s="1205"/>
      <c r="BA417" s="119"/>
    </row>
    <row r="418" spans="1:53" s="11" customFormat="1" ht="18" hidden="1" customHeight="1" thickBot="1" x14ac:dyDescent="0.3">
      <c r="A418" s="119"/>
      <c r="B418" s="1206"/>
      <c r="C418" s="890"/>
      <c r="D418" s="890"/>
      <c r="E418" s="890"/>
      <c r="F418" s="890"/>
      <c r="G418" s="890"/>
      <c r="H418" s="890"/>
      <c r="I418" s="890"/>
      <c r="J418" s="890"/>
      <c r="K418" s="890"/>
      <c r="L418" s="890"/>
      <c r="M418" s="890"/>
      <c r="N418" s="890"/>
      <c r="O418" s="890"/>
      <c r="P418" s="890"/>
      <c r="Q418" s="890"/>
      <c r="R418" s="890"/>
      <c r="S418" s="890"/>
      <c r="T418" s="891"/>
      <c r="U418" s="1044"/>
      <c r="V418" s="1044"/>
      <c r="W418" s="1044"/>
      <c r="X418" s="1074">
        <v>3</v>
      </c>
      <c r="Y418" s="1207"/>
      <c r="Z418" s="1208"/>
      <c r="AA418" s="1208"/>
      <c r="AB418" s="1208"/>
      <c r="AC418" s="1208"/>
      <c r="AD418" s="1208"/>
      <c r="AE418" s="1208"/>
      <c r="AF418" s="1209"/>
      <c r="AG418" s="1209"/>
      <c r="AH418" s="1209"/>
      <c r="AI418" s="1209"/>
      <c r="AJ418" s="1209"/>
      <c r="AK418" s="1209"/>
      <c r="AL418" s="1209"/>
      <c r="AM418" s="1209"/>
      <c r="AN418" s="1209"/>
      <c r="AO418" s="1209"/>
      <c r="AP418" s="1209"/>
      <c r="AQ418" s="1209"/>
      <c r="AR418" s="1209"/>
      <c r="AS418" s="1209"/>
      <c r="AT418" s="1209"/>
      <c r="AU418" s="1209"/>
      <c r="AV418" s="1209"/>
      <c r="AW418" s="1209"/>
      <c r="AX418" s="1209"/>
      <c r="AY418" s="1209"/>
      <c r="AZ418" s="1210"/>
      <c r="BA418" s="119"/>
    </row>
    <row r="419" spans="1:53" s="11" customFormat="1" ht="18" hidden="1" customHeight="1" thickBot="1" x14ac:dyDescent="0.3">
      <c r="A419" s="119"/>
      <c r="B419" s="1217" t="s">
        <v>64</v>
      </c>
      <c r="C419" s="1217"/>
      <c r="D419" s="1217"/>
      <c r="E419" s="1217"/>
      <c r="F419" s="1217"/>
      <c r="G419" s="1217"/>
      <c r="H419" s="1217"/>
      <c r="I419" s="1217"/>
      <c r="J419" s="1217"/>
      <c r="K419" s="1217"/>
      <c r="L419" s="1217"/>
      <c r="M419" s="1217"/>
      <c r="N419" s="1217"/>
      <c r="O419" s="1217"/>
      <c r="P419" s="1217"/>
      <c r="Q419" s="1217"/>
      <c r="R419" s="1217"/>
      <c r="S419" s="1217"/>
      <c r="T419" s="1217"/>
      <c r="U419" s="1217"/>
      <c r="V419" s="1217"/>
      <c r="W419" s="1218"/>
      <c r="X419" s="1082">
        <v>9000</v>
      </c>
      <c r="Y419" s="1222"/>
      <c r="Z419" s="1215" t="s">
        <v>27</v>
      </c>
      <c r="AA419" s="1215"/>
      <c r="AB419" s="1215"/>
      <c r="AC419" s="1215"/>
      <c r="AD419" s="1215"/>
      <c r="AE419" s="1215"/>
      <c r="AF419" s="1215" t="s">
        <v>24</v>
      </c>
      <c r="AG419" s="1215"/>
      <c r="AH419" s="1215"/>
      <c r="AI419" s="1215"/>
      <c r="AJ419" s="1215"/>
      <c r="AK419" s="1215"/>
      <c r="AL419" s="1215" t="s">
        <v>24</v>
      </c>
      <c r="AM419" s="1215"/>
      <c r="AN419" s="1215"/>
      <c r="AO419" s="1215"/>
      <c r="AP419" s="1215"/>
      <c r="AQ419" s="1215"/>
      <c r="AR419" s="1215"/>
      <c r="AS419" s="1215"/>
      <c r="AT419" s="1215"/>
      <c r="AU419" s="1215"/>
      <c r="AV419" s="1215"/>
      <c r="AW419" s="1215"/>
      <c r="AX419" s="1215"/>
      <c r="AY419" s="1215"/>
      <c r="AZ419" s="1216"/>
      <c r="BA419" s="119"/>
    </row>
    <row r="420" spans="1:53" s="8" customFormat="1" ht="15" hidden="1" customHeight="1" x14ac:dyDescent="0.25">
      <c r="A420" s="119"/>
      <c r="B420" s="303"/>
      <c r="C420" s="303"/>
      <c r="D420" s="303"/>
      <c r="E420" s="303"/>
      <c r="F420" s="303"/>
      <c r="G420" s="303"/>
      <c r="H420" s="303"/>
      <c r="I420" s="303"/>
      <c r="J420" s="303"/>
      <c r="K420" s="303"/>
      <c r="L420" s="303"/>
      <c r="M420" s="303"/>
      <c r="N420" s="303"/>
      <c r="O420" s="303"/>
      <c r="P420" s="303"/>
      <c r="Q420" s="303"/>
      <c r="R420" s="303"/>
      <c r="S420" s="182"/>
      <c r="T420" s="182"/>
      <c r="U420" s="178"/>
      <c r="V420" s="178"/>
      <c r="W420" s="178"/>
      <c r="X420" s="178"/>
      <c r="Y420" s="178"/>
      <c r="Z420" s="178"/>
      <c r="AA420" s="178"/>
      <c r="AB420" s="178"/>
      <c r="AC420" s="183"/>
      <c r="AD420" s="183"/>
      <c r="AE420" s="183"/>
      <c r="AF420" s="183"/>
      <c r="AG420" s="183"/>
      <c r="AH420" s="183"/>
      <c r="AI420" s="183"/>
      <c r="AJ420" s="183"/>
      <c r="AK420" s="290"/>
      <c r="AL420" s="290"/>
      <c r="AM420" s="290"/>
      <c r="AN420" s="290"/>
      <c r="AO420" s="290"/>
      <c r="AP420" s="290"/>
      <c r="AQ420" s="290"/>
      <c r="AR420" s="290"/>
      <c r="AS420" s="290"/>
      <c r="AT420" s="290"/>
      <c r="AU420" s="290"/>
      <c r="AV420" s="290"/>
      <c r="AW420" s="290"/>
      <c r="AX420" s="290"/>
      <c r="AY420" s="290"/>
      <c r="AZ420" s="290"/>
      <c r="BA420" s="119"/>
    </row>
    <row r="421" spans="1:53" s="8" customFormat="1" ht="12.75" customHeight="1" x14ac:dyDescent="0.25">
      <c r="A421" s="119"/>
      <c r="B421" s="1220" t="s">
        <v>399</v>
      </c>
      <c r="C421" s="1220"/>
      <c r="D421" s="1220"/>
      <c r="E421" s="1220"/>
      <c r="F421" s="1220"/>
      <c r="G421" s="1220"/>
      <c r="H421" s="1220"/>
      <c r="I421" s="1220"/>
      <c r="J421" s="1220"/>
      <c r="K421" s="1220"/>
      <c r="L421" s="1220"/>
      <c r="M421" s="1220"/>
      <c r="N421" s="1220"/>
      <c r="O421" s="1220"/>
      <c r="P421" s="1220"/>
      <c r="Q421" s="1220"/>
      <c r="R421" s="1220"/>
      <c r="S421" s="1220"/>
      <c r="T421" s="1220"/>
      <c r="U421" s="1220"/>
      <c r="V421" s="1220"/>
      <c r="W421" s="1220"/>
      <c r="X421" s="1220"/>
      <c r="Y421" s="1220"/>
      <c r="Z421" s="1220"/>
      <c r="AA421" s="1220"/>
      <c r="AB421" s="1220"/>
      <c r="AC421" s="1220"/>
      <c r="AD421" s="1220"/>
      <c r="AE421" s="1220"/>
      <c r="AF421" s="1220"/>
      <c r="AG421" s="1220"/>
      <c r="AH421" s="1220"/>
      <c r="AI421" s="1220"/>
      <c r="AJ421" s="1220"/>
      <c r="AK421" s="1220"/>
      <c r="AL421" s="1220"/>
      <c r="AM421" s="1220"/>
      <c r="AN421" s="1220"/>
      <c r="AO421" s="1220"/>
      <c r="AP421" s="1220"/>
      <c r="AQ421" s="1220"/>
      <c r="AR421" s="1220"/>
      <c r="AS421" s="1220"/>
      <c r="AT421" s="1220"/>
      <c r="AU421" s="1220"/>
      <c r="AV421" s="1220"/>
      <c r="AW421" s="1220"/>
      <c r="AX421" s="1220"/>
      <c r="AY421" s="1220"/>
      <c r="AZ421" s="1220"/>
      <c r="BA421" s="119"/>
    </row>
    <row r="422" spans="1:53" s="8" customFormat="1" ht="8.1" customHeight="1" x14ac:dyDescent="0.25">
      <c r="A422" s="150"/>
      <c r="B422" s="303"/>
      <c r="C422" s="303"/>
      <c r="D422" s="303"/>
      <c r="E422" s="303"/>
      <c r="F422" s="303"/>
      <c r="G422" s="303"/>
      <c r="H422" s="303"/>
      <c r="I422" s="303"/>
      <c r="J422" s="303"/>
      <c r="K422" s="303"/>
      <c r="L422" s="303"/>
      <c r="M422" s="303"/>
      <c r="N422" s="303"/>
      <c r="O422" s="303"/>
      <c r="P422" s="303"/>
      <c r="Q422" s="303"/>
      <c r="R422" s="303"/>
      <c r="S422" s="182"/>
      <c r="T422" s="182"/>
      <c r="U422" s="178"/>
      <c r="V422" s="178"/>
      <c r="W422" s="178"/>
      <c r="X422" s="178"/>
      <c r="Y422" s="178"/>
      <c r="Z422" s="178"/>
      <c r="AA422" s="178"/>
      <c r="AB422" s="178"/>
      <c r="AC422" s="183"/>
      <c r="AD422" s="183"/>
      <c r="AE422" s="183"/>
      <c r="AF422" s="183"/>
      <c r="AG422" s="183"/>
      <c r="AH422" s="183"/>
      <c r="AI422" s="183"/>
      <c r="AJ422" s="183"/>
      <c r="AK422" s="290"/>
      <c r="AL422" s="290"/>
      <c r="AM422" s="290"/>
      <c r="AN422" s="290"/>
      <c r="AO422" s="290"/>
      <c r="AP422" s="290"/>
      <c r="AQ422" s="290"/>
      <c r="AR422" s="290"/>
      <c r="AS422" s="290"/>
      <c r="AT422" s="290"/>
      <c r="AU422" s="290"/>
      <c r="AV422" s="290"/>
      <c r="AW422" s="290"/>
      <c r="AX422" s="290"/>
      <c r="AY422" s="290"/>
      <c r="AZ422" s="290"/>
      <c r="BA422" s="150"/>
    </row>
    <row r="423" spans="1:53" s="8" customFormat="1" ht="43.5" customHeight="1" x14ac:dyDescent="0.25">
      <c r="A423" s="150"/>
      <c r="B423" s="866" t="s">
        <v>206</v>
      </c>
      <c r="C423" s="866"/>
      <c r="D423" s="866"/>
      <c r="E423" s="866"/>
      <c r="F423" s="866"/>
      <c r="G423" s="866"/>
      <c r="H423" s="866"/>
      <c r="I423" s="866"/>
      <c r="J423" s="866"/>
      <c r="K423" s="866"/>
      <c r="L423" s="866"/>
      <c r="M423" s="866"/>
      <c r="N423" s="866"/>
      <c r="O423" s="866"/>
      <c r="P423" s="867"/>
      <c r="Q423" s="865" t="s">
        <v>273</v>
      </c>
      <c r="R423" s="866"/>
      <c r="S423" s="866"/>
      <c r="T423" s="866"/>
      <c r="U423" s="866"/>
      <c r="V423" s="866"/>
      <c r="W423" s="866"/>
      <c r="X423" s="866"/>
      <c r="Y423" s="866"/>
      <c r="Z423" s="866"/>
      <c r="AA423" s="866"/>
      <c r="AB423" s="867"/>
      <c r="AC423" s="865" t="s">
        <v>168</v>
      </c>
      <c r="AD423" s="866"/>
      <c r="AE423" s="866"/>
      <c r="AF423" s="866"/>
      <c r="AG423" s="866"/>
      <c r="AH423" s="866"/>
      <c r="AI423" s="866"/>
      <c r="AJ423" s="866"/>
      <c r="AK423" s="866"/>
      <c r="AL423" s="866"/>
      <c r="AM423" s="866"/>
      <c r="AN423" s="867"/>
      <c r="AO423" s="865" t="s">
        <v>169</v>
      </c>
      <c r="AP423" s="866"/>
      <c r="AQ423" s="866"/>
      <c r="AR423" s="866"/>
      <c r="AS423" s="866"/>
      <c r="AT423" s="866"/>
      <c r="AU423" s="866"/>
      <c r="AV423" s="866"/>
      <c r="AW423" s="866"/>
      <c r="AX423" s="866"/>
      <c r="AY423" s="866"/>
      <c r="AZ423" s="866"/>
      <c r="BA423" s="150"/>
    </row>
    <row r="424" spans="1:53" s="347" customFormat="1" ht="11.25" customHeight="1" thickBot="1" x14ac:dyDescent="0.25">
      <c r="A424" s="361"/>
      <c r="B424" s="1028">
        <v>1</v>
      </c>
      <c r="C424" s="1028"/>
      <c r="D424" s="1028"/>
      <c r="E424" s="1028"/>
      <c r="F424" s="1028"/>
      <c r="G424" s="1028"/>
      <c r="H424" s="1028"/>
      <c r="I424" s="1028"/>
      <c r="J424" s="1028"/>
      <c r="K424" s="1028"/>
      <c r="L424" s="1028"/>
      <c r="M424" s="1028"/>
      <c r="N424" s="1028"/>
      <c r="O424" s="1028"/>
      <c r="P424" s="1029"/>
      <c r="Q424" s="775">
        <v>2</v>
      </c>
      <c r="R424" s="776"/>
      <c r="S424" s="776"/>
      <c r="T424" s="776"/>
      <c r="U424" s="776"/>
      <c r="V424" s="776"/>
      <c r="W424" s="776"/>
      <c r="X424" s="776"/>
      <c r="Y424" s="776"/>
      <c r="Z424" s="776"/>
      <c r="AA424" s="776"/>
      <c r="AB424" s="1125"/>
      <c r="AC424" s="775">
        <v>3</v>
      </c>
      <c r="AD424" s="776"/>
      <c r="AE424" s="776"/>
      <c r="AF424" s="776"/>
      <c r="AG424" s="776"/>
      <c r="AH424" s="776"/>
      <c r="AI424" s="776"/>
      <c r="AJ424" s="776"/>
      <c r="AK424" s="776"/>
      <c r="AL424" s="776"/>
      <c r="AM424" s="776"/>
      <c r="AN424" s="1125"/>
      <c r="AO424" s="775">
        <v>4</v>
      </c>
      <c r="AP424" s="776"/>
      <c r="AQ424" s="776"/>
      <c r="AR424" s="776"/>
      <c r="AS424" s="776"/>
      <c r="AT424" s="776"/>
      <c r="AU424" s="776"/>
      <c r="AV424" s="776"/>
      <c r="AW424" s="776"/>
      <c r="AX424" s="776"/>
      <c r="AY424" s="776"/>
      <c r="AZ424" s="776"/>
      <c r="BA424" s="361"/>
    </row>
    <row r="425" spans="1:53" s="8" customFormat="1" ht="18" customHeight="1" x14ac:dyDescent="0.25">
      <c r="A425" s="150"/>
      <c r="B425" s="1030"/>
      <c r="C425" s="1030"/>
      <c r="D425" s="1030"/>
      <c r="E425" s="1030"/>
      <c r="F425" s="1030"/>
      <c r="G425" s="1030"/>
      <c r="H425" s="1030"/>
      <c r="I425" s="1030"/>
      <c r="J425" s="1030"/>
      <c r="K425" s="1030"/>
      <c r="L425" s="1030"/>
      <c r="M425" s="1030"/>
      <c r="N425" s="1030"/>
      <c r="O425" s="1030"/>
      <c r="P425" s="1030"/>
      <c r="Q425" s="1221"/>
      <c r="R425" s="1046"/>
      <c r="S425" s="1046"/>
      <c r="T425" s="1046"/>
      <c r="U425" s="1046"/>
      <c r="V425" s="1046"/>
      <c r="W425" s="1046"/>
      <c r="X425" s="1046"/>
      <c r="Y425" s="1046"/>
      <c r="Z425" s="1046"/>
      <c r="AA425" s="1046"/>
      <c r="AB425" s="1046"/>
      <c r="AC425" s="1046"/>
      <c r="AD425" s="1046"/>
      <c r="AE425" s="1046"/>
      <c r="AF425" s="1046"/>
      <c r="AG425" s="1046"/>
      <c r="AH425" s="1046"/>
      <c r="AI425" s="1046"/>
      <c r="AJ425" s="1046"/>
      <c r="AK425" s="1046"/>
      <c r="AL425" s="1046"/>
      <c r="AM425" s="1046"/>
      <c r="AN425" s="1046"/>
      <c r="AO425" s="1046"/>
      <c r="AP425" s="1046"/>
      <c r="AQ425" s="1046"/>
      <c r="AR425" s="1046"/>
      <c r="AS425" s="1046"/>
      <c r="AT425" s="1046"/>
      <c r="AU425" s="1046"/>
      <c r="AV425" s="1046"/>
      <c r="AW425" s="1046"/>
      <c r="AX425" s="1046"/>
      <c r="AY425" s="1046"/>
      <c r="AZ425" s="1047"/>
      <c r="BA425" s="119"/>
    </row>
    <row r="426" spans="1:53" s="8" customFormat="1" ht="18" customHeight="1" thickBot="1" x14ac:dyDescent="0.3">
      <c r="A426" s="150"/>
      <c r="B426" s="866"/>
      <c r="C426" s="866"/>
      <c r="D426" s="866"/>
      <c r="E426" s="866"/>
      <c r="F426" s="866"/>
      <c r="G426" s="866"/>
      <c r="H426" s="866"/>
      <c r="I426" s="866"/>
      <c r="J426" s="866"/>
      <c r="K426" s="866"/>
      <c r="L426" s="866"/>
      <c r="M426" s="866"/>
      <c r="N426" s="866"/>
      <c r="O426" s="866"/>
      <c r="P426" s="866"/>
      <c r="Q426" s="1219"/>
      <c r="R426" s="1003"/>
      <c r="S426" s="1003"/>
      <c r="T426" s="1003"/>
      <c r="U426" s="1003"/>
      <c r="V426" s="1003"/>
      <c r="W426" s="1003"/>
      <c r="X426" s="1003"/>
      <c r="Y426" s="1003"/>
      <c r="Z426" s="1003"/>
      <c r="AA426" s="1003"/>
      <c r="AB426" s="1003"/>
      <c r="AC426" s="1003"/>
      <c r="AD426" s="1003"/>
      <c r="AE426" s="1003"/>
      <c r="AF426" s="1003"/>
      <c r="AG426" s="1003"/>
      <c r="AH426" s="1003"/>
      <c r="AI426" s="1003"/>
      <c r="AJ426" s="1003"/>
      <c r="AK426" s="1003"/>
      <c r="AL426" s="1003"/>
      <c r="AM426" s="1003"/>
      <c r="AN426" s="1003"/>
      <c r="AO426" s="1003"/>
      <c r="AP426" s="1003"/>
      <c r="AQ426" s="1003"/>
      <c r="AR426" s="1003"/>
      <c r="AS426" s="1003"/>
      <c r="AT426" s="1003"/>
      <c r="AU426" s="1003"/>
      <c r="AV426" s="1003"/>
      <c r="AW426" s="1003"/>
      <c r="AX426" s="1003"/>
      <c r="AY426" s="1003"/>
      <c r="AZ426" s="1004"/>
      <c r="BA426" s="119"/>
    </row>
    <row r="427" spans="1:53" s="8" customFormat="1" ht="9.75" customHeight="1" x14ac:dyDescent="0.25">
      <c r="A427" s="119"/>
      <c r="B427" s="303"/>
      <c r="C427" s="303"/>
      <c r="D427" s="303"/>
      <c r="E427" s="303"/>
      <c r="F427" s="303"/>
      <c r="G427" s="303"/>
      <c r="H427" s="303"/>
      <c r="I427" s="303"/>
      <c r="J427" s="303"/>
      <c r="K427" s="303"/>
      <c r="L427" s="303"/>
      <c r="M427" s="303"/>
      <c r="N427" s="303"/>
      <c r="O427" s="303"/>
      <c r="P427" s="303"/>
      <c r="Q427" s="303"/>
      <c r="R427" s="303"/>
      <c r="S427" s="182"/>
      <c r="T427" s="182"/>
      <c r="U427" s="178"/>
      <c r="V427" s="178"/>
      <c r="W427" s="178"/>
      <c r="X427" s="178"/>
      <c r="Y427" s="178"/>
      <c r="Z427" s="178"/>
      <c r="AA427" s="178"/>
      <c r="AB427" s="178"/>
      <c r="AC427" s="183"/>
      <c r="AD427" s="183"/>
      <c r="AE427" s="183"/>
      <c r="AF427" s="183"/>
      <c r="AG427" s="183"/>
      <c r="AH427" s="183"/>
      <c r="AI427" s="183"/>
      <c r="AJ427" s="183"/>
      <c r="AK427" s="290"/>
      <c r="AL427" s="290"/>
      <c r="AM427" s="290"/>
      <c r="AN427" s="290"/>
      <c r="AO427" s="290"/>
      <c r="AP427" s="290"/>
      <c r="AQ427" s="290"/>
      <c r="AR427" s="290"/>
      <c r="AS427" s="290"/>
      <c r="AT427" s="290"/>
      <c r="AU427" s="290"/>
      <c r="AV427" s="290"/>
      <c r="AW427" s="290"/>
      <c r="AX427" s="290"/>
      <c r="AY427" s="290"/>
      <c r="AZ427" s="290"/>
      <c r="BA427" s="119"/>
    </row>
    <row r="428" spans="1:53" x14ac:dyDescent="0.25">
      <c r="A428" s="85"/>
      <c r="B428" s="1084" t="s">
        <v>812</v>
      </c>
      <c r="C428" s="1084"/>
      <c r="D428" s="1084"/>
      <c r="E428" s="1084"/>
      <c r="F428" s="1084"/>
      <c r="G428" s="1084"/>
      <c r="H428" s="1084"/>
      <c r="I428" s="1084"/>
      <c r="J428" s="1084"/>
      <c r="K428" s="1084"/>
      <c r="L428" s="1084"/>
      <c r="M428" s="1084"/>
      <c r="N428" s="1084"/>
      <c r="O428" s="1084"/>
      <c r="P428" s="1084"/>
      <c r="Q428" s="1084"/>
      <c r="R428" s="1084"/>
      <c r="S428" s="1084"/>
      <c r="T428" s="1084"/>
      <c r="U428" s="1084"/>
      <c r="V428" s="1084"/>
      <c r="W428" s="1084"/>
      <c r="X428" s="1084"/>
      <c r="Y428" s="1084"/>
      <c r="Z428" s="1084"/>
      <c r="AA428" s="1084"/>
      <c r="AB428" s="1084"/>
      <c r="AC428" s="1084"/>
      <c r="AD428" s="1084"/>
      <c r="AE428" s="1084"/>
      <c r="AF428" s="1084"/>
      <c r="AG428" s="1084"/>
      <c r="AH428" s="1084"/>
      <c r="AI428" s="1084"/>
      <c r="AJ428" s="1084"/>
      <c r="AK428" s="1084"/>
      <c r="AL428" s="1084"/>
      <c r="AM428" s="1084"/>
      <c r="AN428" s="1084"/>
      <c r="AO428" s="1084"/>
      <c r="AP428" s="1084"/>
      <c r="AQ428" s="1084"/>
      <c r="AR428" s="1084"/>
      <c r="AS428" s="1084"/>
      <c r="AT428" s="1084"/>
      <c r="AU428" s="1084"/>
      <c r="AV428" s="1084"/>
      <c r="AW428" s="1084"/>
      <c r="AX428" s="1084"/>
      <c r="AY428" s="1084"/>
      <c r="AZ428" s="1084"/>
      <c r="BA428" s="85"/>
    </row>
    <row r="429" spans="1:53" ht="15.75" customHeight="1" x14ac:dyDescent="0.25">
      <c r="A429" s="85"/>
      <c r="B429" s="1084" t="s">
        <v>813</v>
      </c>
      <c r="C429" s="1084"/>
      <c r="D429" s="1084"/>
      <c r="E429" s="1084"/>
      <c r="F429" s="1084"/>
      <c r="G429" s="1084"/>
      <c r="H429" s="1084"/>
      <c r="I429" s="1084"/>
      <c r="J429" s="1084"/>
      <c r="K429" s="1084"/>
      <c r="L429" s="1084"/>
      <c r="M429" s="1084"/>
      <c r="N429" s="1084"/>
      <c r="O429" s="1084"/>
      <c r="P429" s="1084"/>
      <c r="Q429" s="1084"/>
      <c r="R429" s="1084"/>
      <c r="S429" s="1084"/>
      <c r="T429" s="1084"/>
      <c r="U429" s="1084"/>
      <c r="V429" s="1084"/>
      <c r="W429" s="1084"/>
      <c r="X429" s="1084"/>
      <c r="Y429" s="1084"/>
      <c r="Z429" s="1084"/>
      <c r="AA429" s="1084"/>
      <c r="AB429" s="1084"/>
      <c r="AC429" s="1084"/>
      <c r="AD429" s="1084"/>
      <c r="AE429" s="1084"/>
      <c r="AF429" s="1084"/>
      <c r="AG429" s="1084"/>
      <c r="AH429" s="1084"/>
      <c r="AI429" s="1084"/>
      <c r="AJ429" s="1084"/>
      <c r="AK429" s="1084"/>
      <c r="AL429" s="1084"/>
      <c r="AM429" s="1084"/>
      <c r="AN429" s="1084"/>
      <c r="AO429" s="1084"/>
      <c r="AP429" s="1084"/>
      <c r="AQ429" s="1084"/>
      <c r="AR429" s="1084"/>
      <c r="AS429" s="1084"/>
      <c r="AT429" s="1084"/>
      <c r="AU429" s="1084"/>
      <c r="AV429" s="1084"/>
      <c r="AW429" s="1084"/>
      <c r="AX429" s="1084"/>
      <c r="AY429" s="1084"/>
      <c r="AZ429" s="1084"/>
      <c r="BA429" s="85"/>
    </row>
    <row r="430" spans="1:53" s="40" customFormat="1" ht="6" customHeight="1" x14ac:dyDescent="0.25">
      <c r="A430" s="85"/>
      <c r="B430" s="119"/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  <c r="T430" s="119"/>
      <c r="U430" s="119"/>
      <c r="V430" s="119"/>
      <c r="W430" s="119"/>
      <c r="X430" s="119"/>
      <c r="Y430" s="119"/>
      <c r="Z430" s="119"/>
      <c r="AA430" s="119"/>
      <c r="AB430" s="119"/>
      <c r="AC430" s="119"/>
      <c r="AD430" s="119"/>
      <c r="AE430" s="119"/>
      <c r="AF430" s="119"/>
      <c r="AG430" s="119"/>
      <c r="AH430" s="119"/>
      <c r="AI430" s="119"/>
      <c r="AJ430" s="119"/>
      <c r="AK430" s="119"/>
      <c r="AL430" s="119"/>
      <c r="AM430" s="119"/>
      <c r="AN430" s="119"/>
      <c r="AO430" s="119"/>
      <c r="AP430" s="119"/>
      <c r="AQ430" s="119"/>
      <c r="AR430" s="119"/>
      <c r="AS430" s="119"/>
      <c r="AT430" s="119"/>
      <c r="AU430" s="119"/>
      <c r="AV430" s="119"/>
      <c r="AW430" s="119"/>
      <c r="AX430" s="119"/>
      <c r="AY430" s="119"/>
      <c r="AZ430" s="119"/>
      <c r="BA430" s="85"/>
    </row>
    <row r="431" spans="1:53" s="40" customFormat="1" ht="9.75" customHeight="1" x14ac:dyDescent="0.25">
      <c r="A431" s="85"/>
      <c r="B431" s="867" t="s">
        <v>2</v>
      </c>
      <c r="C431" s="892"/>
      <c r="D431" s="892"/>
      <c r="E431" s="892"/>
      <c r="F431" s="892"/>
      <c r="G431" s="892"/>
      <c r="H431" s="892"/>
      <c r="I431" s="892"/>
      <c r="J431" s="892"/>
      <c r="K431" s="892"/>
      <c r="L431" s="892"/>
      <c r="M431" s="892"/>
      <c r="N431" s="892"/>
      <c r="O431" s="892"/>
      <c r="P431" s="892"/>
      <c r="Q431" s="892"/>
      <c r="R431" s="892" t="s">
        <v>3</v>
      </c>
      <c r="S431" s="892"/>
      <c r="T431" s="892" t="s">
        <v>50</v>
      </c>
      <c r="U431" s="892"/>
      <c r="V431" s="892"/>
      <c r="W431" s="892"/>
      <c r="X431" s="892"/>
      <c r="Y431" s="892"/>
      <c r="Z431" s="892"/>
      <c r="AA431" s="892"/>
      <c r="AB431" s="892"/>
      <c r="AC431" s="892" t="s">
        <v>215</v>
      </c>
      <c r="AD431" s="892"/>
      <c r="AE431" s="892"/>
      <c r="AF431" s="892"/>
      <c r="AG431" s="892"/>
      <c r="AH431" s="892"/>
      <c r="AI431" s="892"/>
      <c r="AJ431" s="892" t="s">
        <v>40</v>
      </c>
      <c r="AK431" s="892"/>
      <c r="AL431" s="892"/>
      <c r="AM431" s="892"/>
      <c r="AN431" s="892"/>
      <c r="AO431" s="892"/>
      <c r="AP431" s="892"/>
      <c r="AQ431" s="892"/>
      <c r="AR431" s="892" t="s">
        <v>233</v>
      </c>
      <c r="AS431" s="892"/>
      <c r="AT431" s="892"/>
      <c r="AU431" s="892"/>
      <c r="AV431" s="892"/>
      <c r="AW431" s="892"/>
      <c r="AX431" s="892"/>
      <c r="AY431" s="892"/>
      <c r="AZ431" s="865"/>
      <c r="BA431" s="85"/>
    </row>
    <row r="432" spans="1:53" s="40" customFormat="1" ht="9.75" customHeight="1" x14ac:dyDescent="0.25">
      <c r="A432" s="85"/>
      <c r="B432" s="867"/>
      <c r="C432" s="892"/>
      <c r="D432" s="892"/>
      <c r="E432" s="892"/>
      <c r="F432" s="892"/>
      <c r="G432" s="892"/>
      <c r="H432" s="892"/>
      <c r="I432" s="892"/>
      <c r="J432" s="892"/>
      <c r="K432" s="892"/>
      <c r="L432" s="892"/>
      <c r="M432" s="892"/>
      <c r="N432" s="892"/>
      <c r="O432" s="892"/>
      <c r="P432" s="892"/>
      <c r="Q432" s="892"/>
      <c r="R432" s="892"/>
      <c r="S432" s="892"/>
      <c r="T432" s="892"/>
      <c r="U432" s="892"/>
      <c r="V432" s="892"/>
      <c r="W432" s="892"/>
      <c r="X432" s="892"/>
      <c r="Y432" s="892"/>
      <c r="Z432" s="892"/>
      <c r="AA432" s="892"/>
      <c r="AB432" s="892"/>
      <c r="AC432" s="892"/>
      <c r="AD432" s="892"/>
      <c r="AE432" s="892"/>
      <c r="AF432" s="892"/>
      <c r="AG432" s="892"/>
      <c r="AH432" s="892"/>
      <c r="AI432" s="892"/>
      <c r="AJ432" s="892"/>
      <c r="AK432" s="892"/>
      <c r="AL432" s="892"/>
      <c r="AM432" s="892"/>
      <c r="AN432" s="892"/>
      <c r="AO432" s="892"/>
      <c r="AP432" s="892"/>
      <c r="AQ432" s="892"/>
      <c r="AR432" s="892"/>
      <c r="AS432" s="892"/>
      <c r="AT432" s="892"/>
      <c r="AU432" s="892"/>
      <c r="AV432" s="892"/>
      <c r="AW432" s="892"/>
      <c r="AX432" s="892"/>
      <c r="AY432" s="892"/>
      <c r="AZ432" s="865"/>
      <c r="BA432" s="85"/>
    </row>
    <row r="433" spans="1:53" s="40" customFormat="1" ht="9.75" customHeight="1" x14ac:dyDescent="0.25">
      <c r="A433" s="85"/>
      <c r="B433" s="867"/>
      <c r="C433" s="892"/>
      <c r="D433" s="892"/>
      <c r="E433" s="892"/>
      <c r="F433" s="892"/>
      <c r="G433" s="892"/>
      <c r="H433" s="892"/>
      <c r="I433" s="892"/>
      <c r="J433" s="892"/>
      <c r="K433" s="892"/>
      <c r="L433" s="892"/>
      <c r="M433" s="892"/>
      <c r="N433" s="892"/>
      <c r="O433" s="892"/>
      <c r="P433" s="892"/>
      <c r="Q433" s="892"/>
      <c r="R433" s="892"/>
      <c r="S433" s="892"/>
      <c r="T433" s="892"/>
      <c r="U433" s="892"/>
      <c r="V433" s="892"/>
      <c r="W433" s="892"/>
      <c r="X433" s="892"/>
      <c r="Y433" s="892"/>
      <c r="Z433" s="892"/>
      <c r="AA433" s="892"/>
      <c r="AB433" s="892"/>
      <c r="AC433" s="892"/>
      <c r="AD433" s="892"/>
      <c r="AE433" s="892"/>
      <c r="AF433" s="892"/>
      <c r="AG433" s="892"/>
      <c r="AH433" s="892"/>
      <c r="AI433" s="892"/>
      <c r="AJ433" s="892"/>
      <c r="AK433" s="892"/>
      <c r="AL433" s="892"/>
      <c r="AM433" s="892"/>
      <c r="AN433" s="892"/>
      <c r="AO433" s="892"/>
      <c r="AP433" s="892"/>
      <c r="AQ433" s="892"/>
      <c r="AR433" s="892"/>
      <c r="AS433" s="892"/>
      <c r="AT433" s="892"/>
      <c r="AU433" s="892"/>
      <c r="AV433" s="892"/>
      <c r="AW433" s="892"/>
      <c r="AX433" s="892"/>
      <c r="AY433" s="892"/>
      <c r="AZ433" s="865"/>
      <c r="BA433" s="85"/>
    </row>
    <row r="434" spans="1:53" s="40" customFormat="1" ht="14.25" customHeight="1" x14ac:dyDescent="0.25">
      <c r="A434" s="85"/>
      <c r="B434" s="867"/>
      <c r="C434" s="892"/>
      <c r="D434" s="892"/>
      <c r="E434" s="892"/>
      <c r="F434" s="892"/>
      <c r="G434" s="892"/>
      <c r="H434" s="892"/>
      <c r="I434" s="892"/>
      <c r="J434" s="892"/>
      <c r="K434" s="892"/>
      <c r="L434" s="892"/>
      <c r="M434" s="892"/>
      <c r="N434" s="892"/>
      <c r="O434" s="892"/>
      <c r="P434" s="892"/>
      <c r="Q434" s="892"/>
      <c r="R434" s="892"/>
      <c r="S434" s="892"/>
      <c r="T434" s="892"/>
      <c r="U434" s="892"/>
      <c r="V434" s="892"/>
      <c r="W434" s="892"/>
      <c r="X434" s="892"/>
      <c r="Y434" s="892"/>
      <c r="Z434" s="892"/>
      <c r="AA434" s="892"/>
      <c r="AB434" s="892"/>
      <c r="AC434" s="892"/>
      <c r="AD434" s="892"/>
      <c r="AE434" s="892"/>
      <c r="AF434" s="892"/>
      <c r="AG434" s="892"/>
      <c r="AH434" s="892"/>
      <c r="AI434" s="892"/>
      <c r="AJ434" s="892"/>
      <c r="AK434" s="892"/>
      <c r="AL434" s="892"/>
      <c r="AM434" s="892"/>
      <c r="AN434" s="892"/>
      <c r="AO434" s="892"/>
      <c r="AP434" s="892"/>
      <c r="AQ434" s="892"/>
      <c r="AR434" s="892"/>
      <c r="AS434" s="892"/>
      <c r="AT434" s="892"/>
      <c r="AU434" s="892"/>
      <c r="AV434" s="892"/>
      <c r="AW434" s="892"/>
      <c r="AX434" s="892"/>
      <c r="AY434" s="892"/>
      <c r="AZ434" s="865"/>
      <c r="BA434" s="85"/>
    </row>
    <row r="435" spans="1:53" s="349" customFormat="1" ht="11.25" customHeight="1" thickBot="1" x14ac:dyDescent="0.25">
      <c r="A435" s="346"/>
      <c r="B435" s="1125">
        <v>1</v>
      </c>
      <c r="C435" s="774"/>
      <c r="D435" s="774"/>
      <c r="E435" s="774"/>
      <c r="F435" s="774"/>
      <c r="G435" s="774"/>
      <c r="H435" s="774"/>
      <c r="I435" s="774"/>
      <c r="J435" s="774"/>
      <c r="K435" s="774"/>
      <c r="L435" s="774"/>
      <c r="M435" s="774"/>
      <c r="N435" s="774"/>
      <c r="O435" s="774"/>
      <c r="P435" s="774"/>
      <c r="Q435" s="774"/>
      <c r="R435" s="775">
        <v>2</v>
      </c>
      <c r="S435" s="1125"/>
      <c r="T435" s="774">
        <v>3</v>
      </c>
      <c r="U435" s="774"/>
      <c r="V435" s="774"/>
      <c r="W435" s="774"/>
      <c r="X435" s="774"/>
      <c r="Y435" s="774"/>
      <c r="Z435" s="774"/>
      <c r="AA435" s="774"/>
      <c r="AB435" s="774"/>
      <c r="AC435" s="774">
        <v>4</v>
      </c>
      <c r="AD435" s="774"/>
      <c r="AE435" s="774"/>
      <c r="AF435" s="774"/>
      <c r="AG435" s="774"/>
      <c r="AH435" s="774"/>
      <c r="AI435" s="774"/>
      <c r="AJ435" s="774">
        <v>5</v>
      </c>
      <c r="AK435" s="774"/>
      <c r="AL435" s="774"/>
      <c r="AM435" s="774"/>
      <c r="AN435" s="774"/>
      <c r="AO435" s="774"/>
      <c r="AP435" s="774"/>
      <c r="AQ435" s="774"/>
      <c r="AR435" s="774">
        <v>6</v>
      </c>
      <c r="AS435" s="774"/>
      <c r="AT435" s="774"/>
      <c r="AU435" s="774"/>
      <c r="AV435" s="774"/>
      <c r="AW435" s="774"/>
      <c r="AX435" s="774"/>
      <c r="AY435" s="774"/>
      <c r="AZ435" s="775"/>
      <c r="BA435" s="346"/>
    </row>
    <row r="436" spans="1:53" s="40" customFormat="1" ht="27" customHeight="1" x14ac:dyDescent="0.25">
      <c r="A436" s="85"/>
      <c r="B436" s="978" t="s">
        <v>850</v>
      </c>
      <c r="C436" s="978"/>
      <c r="D436" s="978"/>
      <c r="E436" s="978"/>
      <c r="F436" s="978"/>
      <c r="G436" s="978"/>
      <c r="H436" s="978"/>
      <c r="I436" s="978"/>
      <c r="J436" s="978"/>
      <c r="K436" s="978"/>
      <c r="L436" s="978"/>
      <c r="M436" s="978"/>
      <c r="N436" s="978"/>
      <c r="O436" s="978"/>
      <c r="P436" s="978"/>
      <c r="Q436" s="979"/>
      <c r="R436" s="1145">
        <v>100</v>
      </c>
      <c r="S436" s="1146"/>
      <c r="T436" s="1089"/>
      <c r="U436" s="1089"/>
      <c r="V436" s="1089"/>
      <c r="W436" s="1089"/>
      <c r="X436" s="1089"/>
      <c r="Y436" s="1089"/>
      <c r="Z436" s="1089"/>
      <c r="AA436" s="1089"/>
      <c r="AB436" s="1089"/>
      <c r="AC436" s="1090"/>
      <c r="AD436" s="1090"/>
      <c r="AE436" s="1090"/>
      <c r="AF436" s="1090"/>
      <c r="AG436" s="1090"/>
      <c r="AH436" s="1090"/>
      <c r="AI436" s="1090"/>
      <c r="AJ436" s="1046"/>
      <c r="AK436" s="1046"/>
      <c r="AL436" s="1046"/>
      <c r="AM436" s="1046"/>
      <c r="AN436" s="1046"/>
      <c r="AO436" s="1046"/>
      <c r="AP436" s="1046"/>
      <c r="AQ436" s="1046"/>
      <c r="AR436" s="1046"/>
      <c r="AS436" s="1046"/>
      <c r="AT436" s="1046"/>
      <c r="AU436" s="1046"/>
      <c r="AV436" s="1046"/>
      <c r="AW436" s="1046"/>
      <c r="AX436" s="1046"/>
      <c r="AY436" s="1046"/>
      <c r="AZ436" s="1047"/>
      <c r="BA436" s="85"/>
    </row>
    <row r="437" spans="1:53" s="40" customFormat="1" ht="39" customHeight="1" x14ac:dyDescent="0.25">
      <c r="A437" s="85"/>
      <c r="B437" s="1093" t="s">
        <v>334</v>
      </c>
      <c r="C437" s="1094"/>
      <c r="D437" s="1094"/>
      <c r="E437" s="1094"/>
      <c r="F437" s="1094"/>
      <c r="G437" s="1094"/>
      <c r="H437" s="1094"/>
      <c r="I437" s="1094"/>
      <c r="J437" s="1094"/>
      <c r="K437" s="1094"/>
      <c r="L437" s="1094"/>
      <c r="M437" s="1094"/>
      <c r="N437" s="1094"/>
      <c r="O437" s="1094"/>
      <c r="P437" s="1094"/>
      <c r="Q437" s="1095"/>
      <c r="R437" s="1073">
        <v>110</v>
      </c>
      <c r="S437" s="1074"/>
      <c r="T437" s="969"/>
      <c r="U437" s="969"/>
      <c r="V437" s="969"/>
      <c r="W437" s="969"/>
      <c r="X437" s="969"/>
      <c r="Y437" s="969"/>
      <c r="Z437" s="969"/>
      <c r="AA437" s="969"/>
      <c r="AB437" s="969"/>
      <c r="AC437" s="1080"/>
      <c r="AD437" s="1080"/>
      <c r="AE437" s="1080"/>
      <c r="AF437" s="1080"/>
      <c r="AG437" s="1080"/>
      <c r="AH437" s="1080"/>
      <c r="AI437" s="1080"/>
      <c r="AJ437" s="892"/>
      <c r="AK437" s="892"/>
      <c r="AL437" s="892"/>
      <c r="AM437" s="892"/>
      <c r="AN437" s="892"/>
      <c r="AO437" s="892"/>
      <c r="AP437" s="892"/>
      <c r="AQ437" s="892"/>
      <c r="AR437" s="892"/>
      <c r="AS437" s="892"/>
      <c r="AT437" s="892"/>
      <c r="AU437" s="892"/>
      <c r="AV437" s="892"/>
      <c r="AW437" s="892"/>
      <c r="AX437" s="892"/>
      <c r="AY437" s="892"/>
      <c r="AZ437" s="1006"/>
      <c r="BA437" s="85"/>
    </row>
    <row r="438" spans="1:53" s="40" customFormat="1" ht="27" customHeight="1" x14ac:dyDescent="0.25">
      <c r="A438" s="85"/>
      <c r="B438" s="1077" t="s">
        <v>335</v>
      </c>
      <c r="C438" s="1078"/>
      <c r="D438" s="1078"/>
      <c r="E438" s="1078"/>
      <c r="F438" s="1078"/>
      <c r="G438" s="1078"/>
      <c r="H438" s="1078"/>
      <c r="I438" s="1078"/>
      <c r="J438" s="1078"/>
      <c r="K438" s="1078"/>
      <c r="L438" s="1078"/>
      <c r="M438" s="1078"/>
      <c r="N438" s="1078"/>
      <c r="O438" s="1078"/>
      <c r="P438" s="1078"/>
      <c r="Q438" s="1079"/>
      <c r="R438" s="1073">
        <v>111</v>
      </c>
      <c r="S438" s="1074"/>
      <c r="T438" s="969"/>
      <c r="U438" s="969"/>
      <c r="V438" s="969"/>
      <c r="W438" s="969"/>
      <c r="X438" s="969"/>
      <c r="Y438" s="969"/>
      <c r="Z438" s="969"/>
      <c r="AA438" s="969"/>
      <c r="AB438" s="969"/>
      <c r="AC438" s="1080"/>
      <c r="AD438" s="1080"/>
      <c r="AE438" s="1080"/>
      <c r="AF438" s="1080"/>
      <c r="AG438" s="1080"/>
      <c r="AH438" s="1080"/>
      <c r="AI438" s="1080"/>
      <c r="AJ438" s="892"/>
      <c r="AK438" s="892"/>
      <c r="AL438" s="892"/>
      <c r="AM438" s="892"/>
      <c r="AN438" s="892"/>
      <c r="AO438" s="892"/>
      <c r="AP438" s="892"/>
      <c r="AQ438" s="892"/>
      <c r="AR438" s="892"/>
      <c r="AS438" s="892"/>
      <c r="AT438" s="892"/>
      <c r="AU438" s="892"/>
      <c r="AV438" s="892"/>
      <c r="AW438" s="892"/>
      <c r="AX438" s="892"/>
      <c r="AY438" s="892"/>
      <c r="AZ438" s="1006"/>
      <c r="BA438" s="85"/>
    </row>
    <row r="439" spans="1:53" s="40" customFormat="1" ht="18" customHeight="1" thickBot="1" x14ac:dyDescent="0.3">
      <c r="A439" s="85"/>
      <c r="B439" s="1091" t="s">
        <v>336</v>
      </c>
      <c r="C439" s="1091"/>
      <c r="D439" s="1091"/>
      <c r="E439" s="1091"/>
      <c r="F439" s="1091"/>
      <c r="G439" s="1091"/>
      <c r="H439" s="1091"/>
      <c r="I439" s="1091"/>
      <c r="J439" s="1091"/>
      <c r="K439" s="1091"/>
      <c r="L439" s="1091"/>
      <c r="M439" s="1091"/>
      <c r="N439" s="1091"/>
      <c r="O439" s="1091"/>
      <c r="P439" s="1091"/>
      <c r="Q439" s="1092"/>
      <c r="R439" s="1082">
        <v>120</v>
      </c>
      <c r="S439" s="1083"/>
      <c r="T439" s="1081"/>
      <c r="U439" s="1081"/>
      <c r="V439" s="1081"/>
      <c r="W439" s="1081"/>
      <c r="X439" s="1081"/>
      <c r="Y439" s="1081"/>
      <c r="Z439" s="1081"/>
      <c r="AA439" s="1081"/>
      <c r="AB439" s="1081"/>
      <c r="AC439" s="1057"/>
      <c r="AD439" s="1057"/>
      <c r="AE439" s="1057"/>
      <c r="AF439" s="1057"/>
      <c r="AG439" s="1057"/>
      <c r="AH439" s="1057"/>
      <c r="AI439" s="1057"/>
      <c r="AJ439" s="1003"/>
      <c r="AK439" s="1003"/>
      <c r="AL439" s="1003"/>
      <c r="AM439" s="1003"/>
      <c r="AN439" s="1003"/>
      <c r="AO439" s="1003"/>
      <c r="AP439" s="1003"/>
      <c r="AQ439" s="1003"/>
      <c r="AR439" s="1003"/>
      <c r="AS439" s="1003"/>
      <c r="AT439" s="1003"/>
      <c r="AU439" s="1003"/>
      <c r="AV439" s="1003"/>
      <c r="AW439" s="1003"/>
      <c r="AX439" s="1003"/>
      <c r="AY439" s="1003"/>
      <c r="AZ439" s="1004"/>
      <c r="BA439" s="85"/>
    </row>
    <row r="440" spans="1:53" s="40" customFormat="1" x14ac:dyDescent="0.25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  <c r="AA440" s="85"/>
      <c r="AB440" s="85"/>
      <c r="AC440" s="85"/>
      <c r="AD440" s="85"/>
      <c r="AE440" s="85"/>
      <c r="AF440" s="85"/>
      <c r="AG440" s="85"/>
      <c r="AH440" s="85"/>
      <c r="AI440" s="85"/>
      <c r="AJ440" s="85"/>
      <c r="AK440" s="85"/>
      <c r="AL440" s="85"/>
      <c r="AM440" s="85"/>
      <c r="AN440" s="85"/>
      <c r="AO440" s="85"/>
      <c r="AP440" s="85"/>
      <c r="AQ440" s="85"/>
      <c r="AR440" s="85"/>
      <c r="AS440" s="85"/>
      <c r="AT440" s="85"/>
      <c r="AU440" s="85"/>
      <c r="AV440" s="85"/>
      <c r="AW440" s="85"/>
      <c r="AX440" s="85"/>
      <c r="AY440" s="85"/>
      <c r="AZ440" s="85"/>
      <c r="BA440" s="85"/>
    </row>
    <row r="441" spans="1:53" s="40" customFormat="1" ht="15" customHeight="1" x14ac:dyDescent="0.25">
      <c r="A441" s="85"/>
      <c r="B441" s="1084" t="s">
        <v>814</v>
      </c>
      <c r="C441" s="1084"/>
      <c r="D441" s="1084"/>
      <c r="E441" s="1084"/>
      <c r="F441" s="1084"/>
      <c r="G441" s="1084"/>
      <c r="H441" s="1084"/>
      <c r="I441" s="1084"/>
      <c r="J441" s="1084"/>
      <c r="K441" s="1084"/>
      <c r="L441" s="1084"/>
      <c r="M441" s="1084"/>
      <c r="N441" s="1084"/>
      <c r="O441" s="1084"/>
      <c r="P441" s="1084"/>
      <c r="Q441" s="1084"/>
      <c r="R441" s="1084"/>
      <c r="S441" s="1084"/>
      <c r="T441" s="1084"/>
      <c r="U441" s="1084"/>
      <c r="V441" s="1084"/>
      <c r="W441" s="1084"/>
      <c r="X441" s="1084"/>
      <c r="Y441" s="1084"/>
      <c r="Z441" s="1084"/>
      <c r="AA441" s="1084"/>
      <c r="AB441" s="1084"/>
      <c r="AC441" s="1084"/>
      <c r="AD441" s="1084"/>
      <c r="AE441" s="1084"/>
      <c r="AF441" s="1084"/>
      <c r="AG441" s="1084"/>
      <c r="AH441" s="1084"/>
      <c r="AI441" s="1084"/>
      <c r="AJ441" s="1084"/>
      <c r="AK441" s="1084"/>
      <c r="AL441" s="1084"/>
      <c r="AM441" s="1084"/>
      <c r="AN441" s="1084"/>
      <c r="AO441" s="1084"/>
      <c r="AP441" s="1084"/>
      <c r="AQ441" s="1084"/>
      <c r="AR441" s="1084"/>
      <c r="AS441" s="1084"/>
      <c r="AT441" s="1084"/>
      <c r="AU441" s="1084"/>
      <c r="AV441" s="1084"/>
      <c r="AW441" s="1084"/>
      <c r="AX441" s="1084"/>
      <c r="AY441" s="1084"/>
      <c r="AZ441" s="1084"/>
      <c r="BA441" s="85"/>
    </row>
    <row r="442" spans="1:53" s="40" customFormat="1" ht="7.5" customHeight="1" x14ac:dyDescent="0.25">
      <c r="A442" s="85"/>
      <c r="B442" s="119"/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  <c r="T442" s="119"/>
      <c r="U442" s="119"/>
      <c r="V442" s="119"/>
      <c r="W442" s="119"/>
      <c r="X442" s="119"/>
      <c r="Y442" s="119"/>
      <c r="Z442" s="119"/>
      <c r="AA442" s="119"/>
      <c r="AB442" s="119"/>
      <c r="AC442" s="119"/>
      <c r="AD442" s="119"/>
      <c r="AE442" s="119"/>
      <c r="AF442" s="119"/>
      <c r="AG442" s="119"/>
      <c r="AH442" s="119"/>
      <c r="AI442" s="119"/>
      <c r="AJ442" s="119"/>
      <c r="AK442" s="119"/>
      <c r="AL442" s="119"/>
      <c r="AM442" s="119"/>
      <c r="AN442" s="119"/>
      <c r="AO442" s="119"/>
      <c r="AP442" s="119"/>
      <c r="AQ442" s="119"/>
      <c r="AR442" s="119"/>
      <c r="AS442" s="119"/>
      <c r="AT442" s="119"/>
      <c r="AU442" s="119"/>
      <c r="AV442" s="119"/>
      <c r="AW442" s="119"/>
      <c r="AX442" s="119"/>
      <c r="AY442" s="119"/>
      <c r="AZ442" s="119"/>
      <c r="BA442" s="85"/>
    </row>
    <row r="443" spans="1:53" s="40" customFormat="1" ht="9.75" customHeight="1" x14ac:dyDescent="0.25">
      <c r="A443" s="85"/>
      <c r="B443" s="867" t="s">
        <v>2</v>
      </c>
      <c r="C443" s="892"/>
      <c r="D443" s="892"/>
      <c r="E443" s="892"/>
      <c r="F443" s="892"/>
      <c r="G443" s="892"/>
      <c r="H443" s="892"/>
      <c r="I443" s="892"/>
      <c r="J443" s="892"/>
      <c r="K443" s="892"/>
      <c r="L443" s="892"/>
      <c r="M443" s="892"/>
      <c r="N443" s="892"/>
      <c r="O443" s="892"/>
      <c r="P443" s="892"/>
      <c r="Q443" s="892"/>
      <c r="R443" s="892" t="s">
        <v>3</v>
      </c>
      <c r="S443" s="892"/>
      <c r="T443" s="892" t="s">
        <v>50</v>
      </c>
      <c r="U443" s="892"/>
      <c r="V443" s="892"/>
      <c r="W443" s="892"/>
      <c r="X443" s="892"/>
      <c r="Y443" s="892"/>
      <c r="Z443" s="892"/>
      <c r="AA443" s="892"/>
      <c r="AB443" s="892"/>
      <c r="AC443" s="892" t="s">
        <v>215</v>
      </c>
      <c r="AD443" s="892"/>
      <c r="AE443" s="892"/>
      <c r="AF443" s="892"/>
      <c r="AG443" s="892"/>
      <c r="AH443" s="892"/>
      <c r="AI443" s="892"/>
      <c r="AJ443" s="892" t="s">
        <v>40</v>
      </c>
      <c r="AK443" s="892"/>
      <c r="AL443" s="892"/>
      <c r="AM443" s="892"/>
      <c r="AN443" s="892"/>
      <c r="AO443" s="892"/>
      <c r="AP443" s="892"/>
      <c r="AQ443" s="892"/>
      <c r="AR443" s="892" t="s">
        <v>233</v>
      </c>
      <c r="AS443" s="892"/>
      <c r="AT443" s="892"/>
      <c r="AU443" s="892"/>
      <c r="AV443" s="892"/>
      <c r="AW443" s="892"/>
      <c r="AX443" s="892"/>
      <c r="AY443" s="892"/>
      <c r="AZ443" s="865"/>
      <c r="BA443" s="85"/>
    </row>
    <row r="444" spans="1:53" s="40" customFormat="1" ht="9.75" customHeight="1" x14ac:dyDescent="0.25">
      <c r="A444" s="85"/>
      <c r="B444" s="867"/>
      <c r="C444" s="892"/>
      <c r="D444" s="892"/>
      <c r="E444" s="892"/>
      <c r="F444" s="892"/>
      <c r="G444" s="892"/>
      <c r="H444" s="892"/>
      <c r="I444" s="892"/>
      <c r="J444" s="892"/>
      <c r="K444" s="892"/>
      <c r="L444" s="892"/>
      <c r="M444" s="892"/>
      <c r="N444" s="892"/>
      <c r="O444" s="892"/>
      <c r="P444" s="892"/>
      <c r="Q444" s="892"/>
      <c r="R444" s="892"/>
      <c r="S444" s="892"/>
      <c r="T444" s="892"/>
      <c r="U444" s="892"/>
      <c r="V444" s="892"/>
      <c r="W444" s="892"/>
      <c r="X444" s="892"/>
      <c r="Y444" s="892"/>
      <c r="Z444" s="892"/>
      <c r="AA444" s="892"/>
      <c r="AB444" s="892"/>
      <c r="AC444" s="892"/>
      <c r="AD444" s="892"/>
      <c r="AE444" s="892"/>
      <c r="AF444" s="892"/>
      <c r="AG444" s="892"/>
      <c r="AH444" s="892"/>
      <c r="AI444" s="892"/>
      <c r="AJ444" s="892"/>
      <c r="AK444" s="892"/>
      <c r="AL444" s="892"/>
      <c r="AM444" s="892"/>
      <c r="AN444" s="892"/>
      <c r="AO444" s="892"/>
      <c r="AP444" s="892"/>
      <c r="AQ444" s="892"/>
      <c r="AR444" s="892"/>
      <c r="AS444" s="892"/>
      <c r="AT444" s="892"/>
      <c r="AU444" s="892"/>
      <c r="AV444" s="892"/>
      <c r="AW444" s="892"/>
      <c r="AX444" s="892"/>
      <c r="AY444" s="892"/>
      <c r="AZ444" s="865"/>
      <c r="BA444" s="85"/>
    </row>
    <row r="445" spans="1:53" s="40" customFormat="1" ht="9.75" customHeight="1" x14ac:dyDescent="0.25">
      <c r="A445" s="85"/>
      <c r="B445" s="867"/>
      <c r="C445" s="892"/>
      <c r="D445" s="892"/>
      <c r="E445" s="892"/>
      <c r="F445" s="892"/>
      <c r="G445" s="892"/>
      <c r="H445" s="892"/>
      <c r="I445" s="892"/>
      <c r="J445" s="892"/>
      <c r="K445" s="892"/>
      <c r="L445" s="892"/>
      <c r="M445" s="892"/>
      <c r="N445" s="892"/>
      <c r="O445" s="892"/>
      <c r="P445" s="892"/>
      <c r="Q445" s="892"/>
      <c r="R445" s="892"/>
      <c r="S445" s="892"/>
      <c r="T445" s="892"/>
      <c r="U445" s="892"/>
      <c r="V445" s="892"/>
      <c r="W445" s="892"/>
      <c r="X445" s="892"/>
      <c r="Y445" s="892"/>
      <c r="Z445" s="892"/>
      <c r="AA445" s="892"/>
      <c r="AB445" s="892"/>
      <c r="AC445" s="892"/>
      <c r="AD445" s="892"/>
      <c r="AE445" s="892"/>
      <c r="AF445" s="892"/>
      <c r="AG445" s="892"/>
      <c r="AH445" s="892"/>
      <c r="AI445" s="892"/>
      <c r="AJ445" s="892"/>
      <c r="AK445" s="892"/>
      <c r="AL445" s="892"/>
      <c r="AM445" s="892"/>
      <c r="AN445" s="892"/>
      <c r="AO445" s="892"/>
      <c r="AP445" s="892"/>
      <c r="AQ445" s="892"/>
      <c r="AR445" s="892"/>
      <c r="AS445" s="892"/>
      <c r="AT445" s="892"/>
      <c r="AU445" s="892"/>
      <c r="AV445" s="892"/>
      <c r="AW445" s="892"/>
      <c r="AX445" s="892"/>
      <c r="AY445" s="892"/>
      <c r="AZ445" s="865"/>
      <c r="BA445" s="85"/>
    </row>
    <row r="446" spans="1:53" s="40" customFormat="1" ht="9.75" customHeight="1" x14ac:dyDescent="0.25">
      <c r="A446" s="85"/>
      <c r="B446" s="867"/>
      <c r="C446" s="892"/>
      <c r="D446" s="892"/>
      <c r="E446" s="892"/>
      <c r="F446" s="892"/>
      <c r="G446" s="892"/>
      <c r="H446" s="892"/>
      <c r="I446" s="892"/>
      <c r="J446" s="892"/>
      <c r="K446" s="892"/>
      <c r="L446" s="892"/>
      <c r="M446" s="892"/>
      <c r="N446" s="892"/>
      <c r="O446" s="892"/>
      <c r="P446" s="892"/>
      <c r="Q446" s="892"/>
      <c r="R446" s="892"/>
      <c r="S446" s="892"/>
      <c r="T446" s="892"/>
      <c r="U446" s="892"/>
      <c r="V446" s="892"/>
      <c r="W446" s="892"/>
      <c r="X446" s="892"/>
      <c r="Y446" s="892"/>
      <c r="Z446" s="892"/>
      <c r="AA446" s="892"/>
      <c r="AB446" s="892"/>
      <c r="AC446" s="892"/>
      <c r="AD446" s="892"/>
      <c r="AE446" s="892"/>
      <c r="AF446" s="892"/>
      <c r="AG446" s="892"/>
      <c r="AH446" s="892"/>
      <c r="AI446" s="892"/>
      <c r="AJ446" s="892"/>
      <c r="AK446" s="892"/>
      <c r="AL446" s="892"/>
      <c r="AM446" s="892"/>
      <c r="AN446" s="892"/>
      <c r="AO446" s="892"/>
      <c r="AP446" s="892"/>
      <c r="AQ446" s="892"/>
      <c r="AR446" s="892"/>
      <c r="AS446" s="892"/>
      <c r="AT446" s="892"/>
      <c r="AU446" s="892"/>
      <c r="AV446" s="892"/>
      <c r="AW446" s="892"/>
      <c r="AX446" s="892"/>
      <c r="AY446" s="892"/>
      <c r="AZ446" s="865"/>
      <c r="BA446" s="85"/>
    </row>
    <row r="447" spans="1:53" s="349" customFormat="1" ht="11.25" customHeight="1" thickBot="1" x14ac:dyDescent="0.25">
      <c r="A447" s="346"/>
      <c r="B447" s="1125">
        <v>1</v>
      </c>
      <c r="C447" s="774"/>
      <c r="D447" s="774"/>
      <c r="E447" s="774"/>
      <c r="F447" s="774"/>
      <c r="G447" s="774"/>
      <c r="H447" s="774"/>
      <c r="I447" s="774"/>
      <c r="J447" s="774"/>
      <c r="K447" s="774"/>
      <c r="L447" s="774"/>
      <c r="M447" s="774"/>
      <c r="N447" s="774"/>
      <c r="O447" s="774"/>
      <c r="P447" s="774"/>
      <c r="Q447" s="774"/>
      <c r="R447" s="775">
        <v>2</v>
      </c>
      <c r="S447" s="1125"/>
      <c r="T447" s="774">
        <v>3</v>
      </c>
      <c r="U447" s="774"/>
      <c r="V447" s="774"/>
      <c r="W447" s="774"/>
      <c r="X447" s="774"/>
      <c r="Y447" s="774"/>
      <c r="Z447" s="774"/>
      <c r="AA447" s="774"/>
      <c r="AB447" s="774"/>
      <c r="AC447" s="774">
        <v>4</v>
      </c>
      <c r="AD447" s="774"/>
      <c r="AE447" s="774"/>
      <c r="AF447" s="774"/>
      <c r="AG447" s="774"/>
      <c r="AH447" s="774"/>
      <c r="AI447" s="774"/>
      <c r="AJ447" s="774">
        <v>5</v>
      </c>
      <c r="AK447" s="774"/>
      <c r="AL447" s="774"/>
      <c r="AM447" s="774"/>
      <c r="AN447" s="774"/>
      <c r="AO447" s="774"/>
      <c r="AP447" s="774"/>
      <c r="AQ447" s="774"/>
      <c r="AR447" s="774">
        <v>6</v>
      </c>
      <c r="AS447" s="774"/>
      <c r="AT447" s="774"/>
      <c r="AU447" s="774"/>
      <c r="AV447" s="774"/>
      <c r="AW447" s="774"/>
      <c r="AX447" s="774"/>
      <c r="AY447" s="774"/>
      <c r="AZ447" s="775"/>
      <c r="BA447" s="346"/>
    </row>
    <row r="448" spans="1:53" s="40" customFormat="1" ht="25.5" customHeight="1" x14ac:dyDescent="0.25">
      <c r="A448" s="85"/>
      <c r="B448" s="978" t="s">
        <v>850</v>
      </c>
      <c r="C448" s="978"/>
      <c r="D448" s="978"/>
      <c r="E448" s="978"/>
      <c r="F448" s="978"/>
      <c r="G448" s="978"/>
      <c r="H448" s="978"/>
      <c r="I448" s="978"/>
      <c r="J448" s="978"/>
      <c r="K448" s="978"/>
      <c r="L448" s="978"/>
      <c r="M448" s="978"/>
      <c r="N448" s="978"/>
      <c r="O448" s="978"/>
      <c r="P448" s="978"/>
      <c r="Q448" s="979"/>
      <c r="R448" s="1087">
        <v>100</v>
      </c>
      <c r="S448" s="1088"/>
      <c r="T448" s="1089"/>
      <c r="U448" s="1089"/>
      <c r="V448" s="1089"/>
      <c r="W448" s="1089"/>
      <c r="X448" s="1089"/>
      <c r="Y448" s="1089"/>
      <c r="Z448" s="1089"/>
      <c r="AA448" s="1089"/>
      <c r="AB448" s="1089"/>
      <c r="AC448" s="1090"/>
      <c r="AD448" s="1090"/>
      <c r="AE448" s="1090"/>
      <c r="AF448" s="1090"/>
      <c r="AG448" s="1090"/>
      <c r="AH448" s="1090"/>
      <c r="AI448" s="1090"/>
      <c r="AJ448" s="1046"/>
      <c r="AK448" s="1046"/>
      <c r="AL448" s="1046"/>
      <c r="AM448" s="1046"/>
      <c r="AN448" s="1046"/>
      <c r="AO448" s="1046"/>
      <c r="AP448" s="1046"/>
      <c r="AQ448" s="1046"/>
      <c r="AR448" s="1046"/>
      <c r="AS448" s="1046"/>
      <c r="AT448" s="1046"/>
      <c r="AU448" s="1046"/>
      <c r="AV448" s="1046"/>
      <c r="AW448" s="1046"/>
      <c r="AX448" s="1046"/>
      <c r="AY448" s="1046"/>
      <c r="AZ448" s="1047"/>
      <c r="BA448" s="85"/>
    </row>
    <row r="449" spans="1:53" s="40" customFormat="1" ht="40.5" customHeight="1" x14ac:dyDescent="0.25">
      <c r="A449" s="85"/>
      <c r="B449" s="1093" t="s">
        <v>334</v>
      </c>
      <c r="C449" s="1094"/>
      <c r="D449" s="1094"/>
      <c r="E449" s="1094"/>
      <c r="F449" s="1094"/>
      <c r="G449" s="1094"/>
      <c r="H449" s="1094"/>
      <c r="I449" s="1094"/>
      <c r="J449" s="1094"/>
      <c r="K449" s="1094"/>
      <c r="L449" s="1094"/>
      <c r="M449" s="1094"/>
      <c r="N449" s="1094"/>
      <c r="O449" s="1094"/>
      <c r="P449" s="1094"/>
      <c r="Q449" s="1095"/>
      <c r="R449" s="1073">
        <v>110</v>
      </c>
      <c r="S449" s="1074"/>
      <c r="T449" s="969"/>
      <c r="U449" s="969"/>
      <c r="V449" s="969"/>
      <c r="W449" s="969"/>
      <c r="X449" s="969"/>
      <c r="Y449" s="969"/>
      <c r="Z449" s="969"/>
      <c r="AA449" s="969"/>
      <c r="AB449" s="969"/>
      <c r="AC449" s="1080"/>
      <c r="AD449" s="1080"/>
      <c r="AE449" s="1080"/>
      <c r="AF449" s="1080"/>
      <c r="AG449" s="1080"/>
      <c r="AH449" s="1080"/>
      <c r="AI449" s="1080"/>
      <c r="AJ449" s="892"/>
      <c r="AK449" s="892"/>
      <c r="AL449" s="892"/>
      <c r="AM449" s="892"/>
      <c r="AN449" s="892"/>
      <c r="AO449" s="892"/>
      <c r="AP449" s="892"/>
      <c r="AQ449" s="892"/>
      <c r="AR449" s="892"/>
      <c r="AS449" s="892"/>
      <c r="AT449" s="892"/>
      <c r="AU449" s="892"/>
      <c r="AV449" s="892"/>
      <c r="AW449" s="892"/>
      <c r="AX449" s="892"/>
      <c r="AY449" s="892"/>
      <c r="AZ449" s="1006"/>
      <c r="BA449" s="85"/>
    </row>
    <row r="450" spans="1:53" s="40" customFormat="1" ht="32.1" customHeight="1" x14ac:dyDescent="0.25">
      <c r="A450" s="85"/>
      <c r="B450" s="1077" t="s">
        <v>335</v>
      </c>
      <c r="C450" s="1078"/>
      <c r="D450" s="1078"/>
      <c r="E450" s="1078"/>
      <c r="F450" s="1078"/>
      <c r="G450" s="1078"/>
      <c r="H450" s="1078"/>
      <c r="I450" s="1078"/>
      <c r="J450" s="1078"/>
      <c r="K450" s="1078"/>
      <c r="L450" s="1078"/>
      <c r="M450" s="1078"/>
      <c r="N450" s="1078"/>
      <c r="O450" s="1078"/>
      <c r="P450" s="1078"/>
      <c r="Q450" s="1079"/>
      <c r="R450" s="1073">
        <v>111</v>
      </c>
      <c r="S450" s="1074"/>
      <c r="T450" s="969"/>
      <c r="U450" s="969"/>
      <c r="V450" s="969"/>
      <c r="W450" s="969"/>
      <c r="X450" s="969"/>
      <c r="Y450" s="969"/>
      <c r="Z450" s="969"/>
      <c r="AA450" s="969"/>
      <c r="AB450" s="969"/>
      <c r="AC450" s="1080"/>
      <c r="AD450" s="1080"/>
      <c r="AE450" s="1080"/>
      <c r="AF450" s="1080"/>
      <c r="AG450" s="1080"/>
      <c r="AH450" s="1080"/>
      <c r="AI450" s="1080"/>
      <c r="AJ450" s="892"/>
      <c r="AK450" s="892"/>
      <c r="AL450" s="892"/>
      <c r="AM450" s="892"/>
      <c r="AN450" s="892"/>
      <c r="AO450" s="892"/>
      <c r="AP450" s="892"/>
      <c r="AQ450" s="892"/>
      <c r="AR450" s="892"/>
      <c r="AS450" s="892"/>
      <c r="AT450" s="892"/>
      <c r="AU450" s="892"/>
      <c r="AV450" s="892"/>
      <c r="AW450" s="892"/>
      <c r="AX450" s="892"/>
      <c r="AY450" s="892"/>
      <c r="AZ450" s="1006"/>
      <c r="BA450" s="85"/>
    </row>
    <row r="451" spans="1:53" s="40" customFormat="1" ht="18" customHeight="1" thickBot="1" x14ac:dyDescent="0.3">
      <c r="A451" s="85"/>
      <c r="B451" s="1091" t="s">
        <v>336</v>
      </c>
      <c r="C451" s="1091"/>
      <c r="D451" s="1091"/>
      <c r="E451" s="1091"/>
      <c r="F451" s="1091"/>
      <c r="G451" s="1091"/>
      <c r="H451" s="1091"/>
      <c r="I451" s="1091"/>
      <c r="J451" s="1091"/>
      <c r="K451" s="1091"/>
      <c r="L451" s="1091"/>
      <c r="M451" s="1091"/>
      <c r="N451" s="1091"/>
      <c r="O451" s="1091"/>
      <c r="P451" s="1091"/>
      <c r="Q451" s="1092"/>
      <c r="R451" s="1082">
        <v>120</v>
      </c>
      <c r="S451" s="1083"/>
      <c r="T451" s="1081"/>
      <c r="U451" s="1081"/>
      <c r="V451" s="1081"/>
      <c r="W451" s="1081"/>
      <c r="X451" s="1081"/>
      <c r="Y451" s="1081"/>
      <c r="Z451" s="1081"/>
      <c r="AA451" s="1081"/>
      <c r="AB451" s="1081"/>
      <c r="AC451" s="1057"/>
      <c r="AD451" s="1057"/>
      <c r="AE451" s="1057"/>
      <c r="AF451" s="1057"/>
      <c r="AG451" s="1057"/>
      <c r="AH451" s="1057"/>
      <c r="AI451" s="1057"/>
      <c r="AJ451" s="1003"/>
      <c r="AK451" s="1003"/>
      <c r="AL451" s="1003"/>
      <c r="AM451" s="1003"/>
      <c r="AN451" s="1003"/>
      <c r="AO451" s="1003"/>
      <c r="AP451" s="1003"/>
      <c r="AQ451" s="1003"/>
      <c r="AR451" s="1003"/>
      <c r="AS451" s="1003"/>
      <c r="AT451" s="1003"/>
      <c r="AU451" s="1003"/>
      <c r="AV451" s="1003"/>
      <c r="AW451" s="1003"/>
      <c r="AX451" s="1003"/>
      <c r="AY451" s="1003"/>
      <c r="AZ451" s="1004"/>
      <c r="BA451" s="85"/>
    </row>
    <row r="452" spans="1:53" s="40" customFormat="1" x14ac:dyDescent="0.25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  <c r="AA452" s="85"/>
      <c r="AB452" s="85"/>
      <c r="AC452" s="85"/>
      <c r="AD452" s="85"/>
      <c r="AE452" s="85"/>
      <c r="AF452" s="85"/>
      <c r="AG452" s="85"/>
      <c r="AH452" s="85"/>
      <c r="AI452" s="85"/>
      <c r="AJ452" s="85"/>
      <c r="AK452" s="85"/>
      <c r="AL452" s="85"/>
      <c r="AM452" s="85"/>
      <c r="AN452" s="85"/>
      <c r="AO452" s="85"/>
      <c r="AP452" s="85"/>
      <c r="AQ452" s="85"/>
      <c r="AR452" s="85"/>
      <c r="AS452" s="85"/>
      <c r="AT452" s="85"/>
      <c r="AU452" s="85"/>
      <c r="AV452" s="85"/>
      <c r="AW452" s="85"/>
      <c r="AX452" s="85"/>
      <c r="AY452" s="85"/>
      <c r="AZ452" s="85"/>
      <c r="BA452" s="85"/>
    </row>
    <row r="453" spans="1:53" s="40" customFormat="1" ht="13.5" customHeight="1" x14ac:dyDescent="0.25">
      <c r="A453" s="85"/>
      <c r="B453" s="1084" t="s">
        <v>816</v>
      </c>
      <c r="C453" s="1084"/>
      <c r="D453" s="1084"/>
      <c r="E453" s="1084"/>
      <c r="F453" s="1084"/>
      <c r="G453" s="1084"/>
      <c r="H453" s="1084"/>
      <c r="I453" s="1084"/>
      <c r="J453" s="1084"/>
      <c r="K453" s="1084"/>
      <c r="L453" s="1084"/>
      <c r="M453" s="1084"/>
      <c r="N453" s="1084"/>
      <c r="O453" s="1084"/>
      <c r="P453" s="1084"/>
      <c r="Q453" s="1084"/>
      <c r="R453" s="1084"/>
      <c r="S453" s="1084"/>
      <c r="T453" s="1084"/>
      <c r="U453" s="1084"/>
      <c r="V453" s="1084"/>
      <c r="W453" s="1084"/>
      <c r="X453" s="1084"/>
      <c r="Y453" s="1084"/>
      <c r="Z453" s="1084"/>
      <c r="AA453" s="1084"/>
      <c r="AB453" s="1084"/>
      <c r="AC453" s="1084"/>
      <c r="AD453" s="1084"/>
      <c r="AE453" s="1084"/>
      <c r="AF453" s="1084"/>
      <c r="AG453" s="1084"/>
      <c r="AH453" s="1084"/>
      <c r="AI453" s="1084"/>
      <c r="AJ453" s="1084"/>
      <c r="AK453" s="1084"/>
      <c r="AL453" s="1084"/>
      <c r="AM453" s="1084"/>
      <c r="AN453" s="1084"/>
      <c r="AO453" s="1084"/>
      <c r="AP453" s="1084"/>
      <c r="AQ453" s="1084"/>
      <c r="AR453" s="1084"/>
      <c r="AS453" s="1084"/>
      <c r="AT453" s="1084"/>
      <c r="AU453" s="1084"/>
      <c r="AV453" s="1084"/>
      <c r="AW453" s="1084"/>
      <c r="AX453" s="1084"/>
      <c r="AY453" s="1084"/>
      <c r="AZ453" s="1084"/>
      <c r="BA453" s="85"/>
    </row>
    <row r="454" spans="1:53" s="40" customFormat="1" ht="9.75" customHeight="1" x14ac:dyDescent="0.25">
      <c r="A454" s="85"/>
      <c r="B454" s="119"/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  <c r="T454" s="119"/>
      <c r="U454" s="119"/>
      <c r="V454" s="119"/>
      <c r="W454" s="119"/>
      <c r="X454" s="119"/>
      <c r="Y454" s="119"/>
      <c r="Z454" s="119"/>
      <c r="AA454" s="119"/>
      <c r="AB454" s="119"/>
      <c r="AC454" s="119"/>
      <c r="AD454" s="119"/>
      <c r="AE454" s="119"/>
      <c r="AF454" s="119"/>
      <c r="AG454" s="119"/>
      <c r="AH454" s="119"/>
      <c r="AI454" s="119"/>
      <c r="AJ454" s="119"/>
      <c r="AK454" s="119"/>
      <c r="AL454" s="119"/>
      <c r="AM454" s="119"/>
      <c r="AN454" s="119"/>
      <c r="AO454" s="119"/>
      <c r="AP454" s="119"/>
      <c r="AQ454" s="119"/>
      <c r="AR454" s="119"/>
      <c r="AS454" s="119"/>
      <c r="AT454" s="119"/>
      <c r="AU454" s="119"/>
      <c r="AV454" s="119"/>
      <c r="AW454" s="119"/>
      <c r="AX454" s="119"/>
      <c r="AY454" s="119"/>
      <c r="AZ454" s="119"/>
      <c r="BA454" s="85"/>
    </row>
    <row r="455" spans="1:53" s="40" customFormat="1" ht="9.75" customHeight="1" x14ac:dyDescent="0.25">
      <c r="A455" s="85"/>
      <c r="B455" s="867" t="s">
        <v>2</v>
      </c>
      <c r="C455" s="892"/>
      <c r="D455" s="892"/>
      <c r="E455" s="892"/>
      <c r="F455" s="892"/>
      <c r="G455" s="892"/>
      <c r="H455" s="892"/>
      <c r="I455" s="892"/>
      <c r="J455" s="892"/>
      <c r="K455" s="892"/>
      <c r="L455" s="892"/>
      <c r="M455" s="892"/>
      <c r="N455" s="892"/>
      <c r="O455" s="892"/>
      <c r="P455" s="892"/>
      <c r="Q455" s="892"/>
      <c r="R455" s="892" t="s">
        <v>3</v>
      </c>
      <c r="S455" s="892"/>
      <c r="T455" s="892" t="s">
        <v>50</v>
      </c>
      <c r="U455" s="892"/>
      <c r="V455" s="892"/>
      <c r="W455" s="892"/>
      <c r="X455" s="892"/>
      <c r="Y455" s="892"/>
      <c r="Z455" s="892"/>
      <c r="AA455" s="892"/>
      <c r="AB455" s="892"/>
      <c r="AC455" s="892" t="s">
        <v>215</v>
      </c>
      <c r="AD455" s="892"/>
      <c r="AE455" s="892"/>
      <c r="AF455" s="892"/>
      <c r="AG455" s="892"/>
      <c r="AH455" s="892"/>
      <c r="AI455" s="892"/>
      <c r="AJ455" s="892" t="s">
        <v>40</v>
      </c>
      <c r="AK455" s="892"/>
      <c r="AL455" s="892"/>
      <c r="AM455" s="892"/>
      <c r="AN455" s="892"/>
      <c r="AO455" s="892"/>
      <c r="AP455" s="892"/>
      <c r="AQ455" s="892"/>
      <c r="AR455" s="892" t="s">
        <v>233</v>
      </c>
      <c r="AS455" s="892"/>
      <c r="AT455" s="892"/>
      <c r="AU455" s="892"/>
      <c r="AV455" s="892"/>
      <c r="AW455" s="892"/>
      <c r="AX455" s="892"/>
      <c r="AY455" s="892"/>
      <c r="AZ455" s="865"/>
      <c r="BA455" s="85"/>
    </row>
    <row r="456" spans="1:53" s="40" customFormat="1" ht="9.75" customHeight="1" x14ac:dyDescent="0.25">
      <c r="A456" s="85"/>
      <c r="B456" s="867"/>
      <c r="C456" s="892"/>
      <c r="D456" s="892"/>
      <c r="E456" s="892"/>
      <c r="F456" s="892"/>
      <c r="G456" s="892"/>
      <c r="H456" s="892"/>
      <c r="I456" s="892"/>
      <c r="J456" s="892"/>
      <c r="K456" s="892"/>
      <c r="L456" s="892"/>
      <c r="M456" s="892"/>
      <c r="N456" s="892"/>
      <c r="O456" s="892"/>
      <c r="P456" s="892"/>
      <c r="Q456" s="892"/>
      <c r="R456" s="892"/>
      <c r="S456" s="892"/>
      <c r="T456" s="892"/>
      <c r="U456" s="892"/>
      <c r="V456" s="892"/>
      <c r="W456" s="892"/>
      <c r="X456" s="892"/>
      <c r="Y456" s="892"/>
      <c r="Z456" s="892"/>
      <c r="AA456" s="892"/>
      <c r="AB456" s="892"/>
      <c r="AC456" s="892"/>
      <c r="AD456" s="892"/>
      <c r="AE456" s="892"/>
      <c r="AF456" s="892"/>
      <c r="AG456" s="892"/>
      <c r="AH456" s="892"/>
      <c r="AI456" s="892"/>
      <c r="AJ456" s="892"/>
      <c r="AK456" s="892"/>
      <c r="AL456" s="892"/>
      <c r="AM456" s="892"/>
      <c r="AN456" s="892"/>
      <c r="AO456" s="892"/>
      <c r="AP456" s="892"/>
      <c r="AQ456" s="892"/>
      <c r="AR456" s="892"/>
      <c r="AS456" s="892"/>
      <c r="AT456" s="892"/>
      <c r="AU456" s="892"/>
      <c r="AV456" s="892"/>
      <c r="AW456" s="892"/>
      <c r="AX456" s="892"/>
      <c r="AY456" s="892"/>
      <c r="AZ456" s="865"/>
      <c r="BA456" s="85"/>
    </row>
    <row r="457" spans="1:53" s="40" customFormat="1" ht="9.75" customHeight="1" x14ac:dyDescent="0.25">
      <c r="A457" s="85"/>
      <c r="B457" s="867"/>
      <c r="C457" s="892"/>
      <c r="D457" s="892"/>
      <c r="E457" s="892"/>
      <c r="F457" s="892"/>
      <c r="G457" s="892"/>
      <c r="H457" s="892"/>
      <c r="I457" s="892"/>
      <c r="J457" s="892"/>
      <c r="K457" s="892"/>
      <c r="L457" s="892"/>
      <c r="M457" s="892"/>
      <c r="N457" s="892"/>
      <c r="O457" s="892"/>
      <c r="P457" s="892"/>
      <c r="Q457" s="892"/>
      <c r="R457" s="892"/>
      <c r="S457" s="892"/>
      <c r="T457" s="892"/>
      <c r="U457" s="892"/>
      <c r="V457" s="892"/>
      <c r="W457" s="892"/>
      <c r="X457" s="892"/>
      <c r="Y457" s="892"/>
      <c r="Z457" s="892"/>
      <c r="AA457" s="892"/>
      <c r="AB457" s="892"/>
      <c r="AC457" s="892"/>
      <c r="AD457" s="892"/>
      <c r="AE457" s="892"/>
      <c r="AF457" s="892"/>
      <c r="AG457" s="892"/>
      <c r="AH457" s="892"/>
      <c r="AI457" s="892"/>
      <c r="AJ457" s="892"/>
      <c r="AK457" s="892"/>
      <c r="AL457" s="892"/>
      <c r="AM457" s="892"/>
      <c r="AN457" s="892"/>
      <c r="AO457" s="892"/>
      <c r="AP457" s="892"/>
      <c r="AQ457" s="892"/>
      <c r="AR457" s="892"/>
      <c r="AS457" s="892"/>
      <c r="AT457" s="892"/>
      <c r="AU457" s="892"/>
      <c r="AV457" s="892"/>
      <c r="AW457" s="892"/>
      <c r="AX457" s="892"/>
      <c r="AY457" s="892"/>
      <c r="AZ457" s="865"/>
      <c r="BA457" s="85"/>
    </row>
    <row r="458" spans="1:53" s="40" customFormat="1" ht="9.75" customHeight="1" x14ac:dyDescent="0.25">
      <c r="A458" s="85"/>
      <c r="B458" s="867"/>
      <c r="C458" s="892"/>
      <c r="D458" s="892"/>
      <c r="E458" s="892"/>
      <c r="F458" s="892"/>
      <c r="G458" s="892"/>
      <c r="H458" s="892"/>
      <c r="I458" s="892"/>
      <c r="J458" s="892"/>
      <c r="K458" s="892"/>
      <c r="L458" s="892"/>
      <c r="M458" s="892"/>
      <c r="N458" s="892"/>
      <c r="O458" s="892"/>
      <c r="P458" s="892"/>
      <c r="Q458" s="892"/>
      <c r="R458" s="892"/>
      <c r="S458" s="892"/>
      <c r="T458" s="892"/>
      <c r="U458" s="892"/>
      <c r="V458" s="892"/>
      <c r="W458" s="892"/>
      <c r="X458" s="892"/>
      <c r="Y458" s="892"/>
      <c r="Z458" s="892"/>
      <c r="AA458" s="892"/>
      <c r="AB458" s="892"/>
      <c r="AC458" s="892"/>
      <c r="AD458" s="892"/>
      <c r="AE458" s="892"/>
      <c r="AF458" s="892"/>
      <c r="AG458" s="892"/>
      <c r="AH458" s="892"/>
      <c r="AI458" s="892"/>
      <c r="AJ458" s="892"/>
      <c r="AK458" s="892"/>
      <c r="AL458" s="892"/>
      <c r="AM458" s="892"/>
      <c r="AN458" s="892"/>
      <c r="AO458" s="892"/>
      <c r="AP458" s="892"/>
      <c r="AQ458" s="892"/>
      <c r="AR458" s="892"/>
      <c r="AS458" s="892"/>
      <c r="AT458" s="892"/>
      <c r="AU458" s="892"/>
      <c r="AV458" s="892"/>
      <c r="AW458" s="892"/>
      <c r="AX458" s="892"/>
      <c r="AY458" s="892"/>
      <c r="AZ458" s="865"/>
      <c r="BA458" s="85"/>
    </row>
    <row r="459" spans="1:53" s="349" customFormat="1" ht="11.25" customHeight="1" thickBot="1" x14ac:dyDescent="0.25">
      <c r="A459" s="346"/>
      <c r="B459" s="1125">
        <v>1</v>
      </c>
      <c r="C459" s="774"/>
      <c r="D459" s="774"/>
      <c r="E459" s="774"/>
      <c r="F459" s="774"/>
      <c r="G459" s="774"/>
      <c r="H459" s="774"/>
      <c r="I459" s="774"/>
      <c r="J459" s="774"/>
      <c r="K459" s="774"/>
      <c r="L459" s="774"/>
      <c r="M459" s="774"/>
      <c r="N459" s="774"/>
      <c r="O459" s="774"/>
      <c r="P459" s="774"/>
      <c r="Q459" s="774"/>
      <c r="R459" s="775">
        <v>2</v>
      </c>
      <c r="S459" s="1125"/>
      <c r="T459" s="774">
        <v>3</v>
      </c>
      <c r="U459" s="774"/>
      <c r="V459" s="774"/>
      <c r="W459" s="774"/>
      <c r="X459" s="774"/>
      <c r="Y459" s="774"/>
      <c r="Z459" s="774"/>
      <c r="AA459" s="774"/>
      <c r="AB459" s="774"/>
      <c r="AC459" s="774">
        <v>4</v>
      </c>
      <c r="AD459" s="774"/>
      <c r="AE459" s="774"/>
      <c r="AF459" s="774"/>
      <c r="AG459" s="774"/>
      <c r="AH459" s="774"/>
      <c r="AI459" s="774"/>
      <c r="AJ459" s="774">
        <v>5</v>
      </c>
      <c r="AK459" s="774"/>
      <c r="AL459" s="774"/>
      <c r="AM459" s="774"/>
      <c r="AN459" s="774"/>
      <c r="AO459" s="774"/>
      <c r="AP459" s="774"/>
      <c r="AQ459" s="774"/>
      <c r="AR459" s="774">
        <v>6</v>
      </c>
      <c r="AS459" s="774"/>
      <c r="AT459" s="774"/>
      <c r="AU459" s="774"/>
      <c r="AV459" s="774"/>
      <c r="AW459" s="774"/>
      <c r="AX459" s="774"/>
      <c r="AY459" s="774"/>
      <c r="AZ459" s="775"/>
      <c r="BA459" s="346"/>
    </row>
    <row r="460" spans="1:53" s="40" customFormat="1" ht="30" customHeight="1" x14ac:dyDescent="0.25">
      <c r="A460" s="85"/>
      <c r="B460" s="978" t="s">
        <v>815</v>
      </c>
      <c r="C460" s="978"/>
      <c r="D460" s="978"/>
      <c r="E460" s="978"/>
      <c r="F460" s="978"/>
      <c r="G460" s="978"/>
      <c r="H460" s="978"/>
      <c r="I460" s="978"/>
      <c r="J460" s="978"/>
      <c r="K460" s="978"/>
      <c r="L460" s="978"/>
      <c r="M460" s="978"/>
      <c r="N460" s="978"/>
      <c r="O460" s="978"/>
      <c r="P460" s="978"/>
      <c r="Q460" s="979"/>
      <c r="R460" s="1087">
        <v>100</v>
      </c>
      <c r="S460" s="1088"/>
      <c r="T460" s="1089"/>
      <c r="U460" s="1089"/>
      <c r="V460" s="1089"/>
      <c r="W460" s="1089"/>
      <c r="X460" s="1089"/>
      <c r="Y460" s="1089"/>
      <c r="Z460" s="1089"/>
      <c r="AA460" s="1089"/>
      <c r="AB460" s="1089"/>
      <c r="AC460" s="1090"/>
      <c r="AD460" s="1090"/>
      <c r="AE460" s="1090"/>
      <c r="AF460" s="1090"/>
      <c r="AG460" s="1090"/>
      <c r="AH460" s="1090"/>
      <c r="AI460" s="1090"/>
      <c r="AJ460" s="1046"/>
      <c r="AK460" s="1046"/>
      <c r="AL460" s="1046"/>
      <c r="AM460" s="1046"/>
      <c r="AN460" s="1046"/>
      <c r="AO460" s="1046"/>
      <c r="AP460" s="1046"/>
      <c r="AQ460" s="1046"/>
      <c r="AR460" s="1046"/>
      <c r="AS460" s="1046"/>
      <c r="AT460" s="1046"/>
      <c r="AU460" s="1046"/>
      <c r="AV460" s="1046"/>
      <c r="AW460" s="1046"/>
      <c r="AX460" s="1046"/>
      <c r="AY460" s="1046"/>
      <c r="AZ460" s="1047"/>
      <c r="BA460" s="85"/>
    </row>
    <row r="461" spans="1:53" s="40" customFormat="1" ht="37.5" customHeight="1" x14ac:dyDescent="0.25">
      <c r="A461" s="85"/>
      <c r="B461" s="1093" t="s">
        <v>334</v>
      </c>
      <c r="C461" s="1094"/>
      <c r="D461" s="1094"/>
      <c r="E461" s="1094"/>
      <c r="F461" s="1094"/>
      <c r="G461" s="1094"/>
      <c r="H461" s="1094"/>
      <c r="I461" s="1094"/>
      <c r="J461" s="1094"/>
      <c r="K461" s="1094"/>
      <c r="L461" s="1094"/>
      <c r="M461" s="1094"/>
      <c r="N461" s="1094"/>
      <c r="O461" s="1094"/>
      <c r="P461" s="1094"/>
      <c r="Q461" s="1095"/>
      <c r="R461" s="1073">
        <v>110</v>
      </c>
      <c r="S461" s="1074"/>
      <c r="T461" s="969"/>
      <c r="U461" s="969"/>
      <c r="V461" s="969"/>
      <c r="W461" s="969"/>
      <c r="X461" s="969"/>
      <c r="Y461" s="969"/>
      <c r="Z461" s="969"/>
      <c r="AA461" s="969"/>
      <c r="AB461" s="969"/>
      <c r="AC461" s="1080"/>
      <c r="AD461" s="1080"/>
      <c r="AE461" s="1080"/>
      <c r="AF461" s="1080"/>
      <c r="AG461" s="1080"/>
      <c r="AH461" s="1080"/>
      <c r="AI461" s="1080"/>
      <c r="AJ461" s="892"/>
      <c r="AK461" s="892"/>
      <c r="AL461" s="892"/>
      <c r="AM461" s="892"/>
      <c r="AN461" s="892"/>
      <c r="AO461" s="892"/>
      <c r="AP461" s="892"/>
      <c r="AQ461" s="892"/>
      <c r="AR461" s="892"/>
      <c r="AS461" s="892"/>
      <c r="AT461" s="892"/>
      <c r="AU461" s="892"/>
      <c r="AV461" s="892"/>
      <c r="AW461" s="892"/>
      <c r="AX461" s="892"/>
      <c r="AY461" s="892"/>
      <c r="AZ461" s="1006"/>
      <c r="BA461" s="85"/>
    </row>
    <row r="462" spans="1:53" s="40" customFormat="1" ht="32.1" customHeight="1" x14ac:dyDescent="0.25">
      <c r="A462" s="85"/>
      <c r="B462" s="1077" t="s">
        <v>335</v>
      </c>
      <c r="C462" s="1078"/>
      <c r="D462" s="1078"/>
      <c r="E462" s="1078"/>
      <c r="F462" s="1078"/>
      <c r="G462" s="1078"/>
      <c r="H462" s="1078"/>
      <c r="I462" s="1078"/>
      <c r="J462" s="1078"/>
      <c r="K462" s="1078"/>
      <c r="L462" s="1078"/>
      <c r="M462" s="1078"/>
      <c r="N462" s="1078"/>
      <c r="O462" s="1078"/>
      <c r="P462" s="1078"/>
      <c r="Q462" s="1079"/>
      <c r="R462" s="1073">
        <v>111</v>
      </c>
      <c r="S462" s="1074"/>
      <c r="T462" s="969"/>
      <c r="U462" s="969"/>
      <c r="V462" s="969"/>
      <c r="W462" s="969"/>
      <c r="X462" s="969"/>
      <c r="Y462" s="969"/>
      <c r="Z462" s="969"/>
      <c r="AA462" s="969"/>
      <c r="AB462" s="969"/>
      <c r="AC462" s="1080"/>
      <c r="AD462" s="1080"/>
      <c r="AE462" s="1080"/>
      <c r="AF462" s="1080"/>
      <c r="AG462" s="1080"/>
      <c r="AH462" s="1080"/>
      <c r="AI462" s="1080"/>
      <c r="AJ462" s="892"/>
      <c r="AK462" s="892"/>
      <c r="AL462" s="892"/>
      <c r="AM462" s="892"/>
      <c r="AN462" s="892"/>
      <c r="AO462" s="892"/>
      <c r="AP462" s="892"/>
      <c r="AQ462" s="892"/>
      <c r="AR462" s="892"/>
      <c r="AS462" s="892"/>
      <c r="AT462" s="892"/>
      <c r="AU462" s="892"/>
      <c r="AV462" s="892"/>
      <c r="AW462" s="892"/>
      <c r="AX462" s="892"/>
      <c r="AY462" s="892"/>
      <c r="AZ462" s="1006"/>
      <c r="BA462" s="85"/>
    </row>
    <row r="463" spans="1:53" s="40" customFormat="1" ht="18" customHeight="1" thickBot="1" x14ac:dyDescent="0.3">
      <c r="A463" s="85"/>
      <c r="B463" s="1091" t="s">
        <v>336</v>
      </c>
      <c r="C463" s="1091"/>
      <c r="D463" s="1091"/>
      <c r="E463" s="1091"/>
      <c r="F463" s="1091"/>
      <c r="G463" s="1091"/>
      <c r="H463" s="1091"/>
      <c r="I463" s="1091"/>
      <c r="J463" s="1091"/>
      <c r="K463" s="1091"/>
      <c r="L463" s="1091"/>
      <c r="M463" s="1091"/>
      <c r="N463" s="1091"/>
      <c r="O463" s="1091"/>
      <c r="P463" s="1091"/>
      <c r="Q463" s="1092"/>
      <c r="R463" s="1082">
        <v>120</v>
      </c>
      <c r="S463" s="1083"/>
      <c r="T463" s="1081"/>
      <c r="U463" s="1081"/>
      <c r="V463" s="1081"/>
      <c r="W463" s="1081"/>
      <c r="X463" s="1081"/>
      <c r="Y463" s="1081"/>
      <c r="Z463" s="1081"/>
      <c r="AA463" s="1081"/>
      <c r="AB463" s="1081"/>
      <c r="AC463" s="1057"/>
      <c r="AD463" s="1057"/>
      <c r="AE463" s="1057"/>
      <c r="AF463" s="1057"/>
      <c r="AG463" s="1057"/>
      <c r="AH463" s="1057"/>
      <c r="AI463" s="1057"/>
      <c r="AJ463" s="1003"/>
      <c r="AK463" s="1003"/>
      <c r="AL463" s="1003"/>
      <c r="AM463" s="1003"/>
      <c r="AN463" s="1003"/>
      <c r="AO463" s="1003"/>
      <c r="AP463" s="1003"/>
      <c r="AQ463" s="1003"/>
      <c r="AR463" s="1003"/>
      <c r="AS463" s="1003"/>
      <c r="AT463" s="1003"/>
      <c r="AU463" s="1003"/>
      <c r="AV463" s="1003"/>
      <c r="AW463" s="1003"/>
      <c r="AX463" s="1003"/>
      <c r="AY463" s="1003"/>
      <c r="AZ463" s="1004"/>
      <c r="BA463" s="85"/>
    </row>
    <row r="464" spans="1:53" s="40" customFormat="1" x14ac:dyDescent="0.25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  <c r="AA464" s="85"/>
      <c r="AB464" s="85"/>
      <c r="AC464" s="85"/>
      <c r="AD464" s="85"/>
      <c r="AE464" s="85"/>
      <c r="AF464" s="85"/>
      <c r="AG464" s="85"/>
      <c r="AH464" s="85"/>
      <c r="AI464" s="85"/>
      <c r="AJ464" s="85"/>
      <c r="AK464" s="85"/>
      <c r="AL464" s="85"/>
      <c r="AM464" s="85"/>
      <c r="AN464" s="85"/>
      <c r="AO464" s="85"/>
      <c r="AP464" s="85"/>
      <c r="AQ464" s="85"/>
      <c r="AR464" s="85"/>
      <c r="AS464" s="85"/>
      <c r="AT464" s="85"/>
      <c r="AU464" s="85"/>
      <c r="AV464" s="85"/>
      <c r="AW464" s="85"/>
      <c r="AX464" s="85"/>
      <c r="AY464" s="85"/>
      <c r="AZ464" s="85"/>
      <c r="BA464" s="85"/>
    </row>
    <row r="465" spans="1:53" s="11" customFormat="1" ht="33" customHeight="1" x14ac:dyDescent="0.25">
      <c r="A465" s="119"/>
      <c r="B465" s="1040" t="s">
        <v>617</v>
      </c>
      <c r="C465" s="1040"/>
      <c r="D465" s="1040"/>
      <c r="E465" s="1040"/>
      <c r="F465" s="1040"/>
      <c r="G465" s="1040"/>
      <c r="H465" s="1040"/>
      <c r="I465" s="1040"/>
      <c r="J465" s="1040"/>
      <c r="K465" s="1040"/>
      <c r="L465" s="1040"/>
      <c r="M465" s="1040"/>
      <c r="N465" s="1040"/>
      <c r="O465" s="1040"/>
      <c r="P465" s="1040"/>
      <c r="Q465" s="1040"/>
      <c r="R465" s="1040"/>
      <c r="S465" s="1040"/>
      <c r="T465" s="1040"/>
      <c r="U465" s="1040"/>
      <c r="V465" s="1040"/>
      <c r="W465" s="1040"/>
      <c r="X465" s="1040"/>
      <c r="Y465" s="1040"/>
      <c r="Z465" s="1040"/>
      <c r="AA465" s="1040"/>
      <c r="AB465" s="1040"/>
      <c r="AC465" s="1040"/>
      <c r="AD465" s="1040"/>
      <c r="AE465" s="1040"/>
      <c r="AF465" s="1040"/>
      <c r="AG465" s="1040"/>
      <c r="AH465" s="1040"/>
      <c r="AI465" s="1040"/>
      <c r="AJ465" s="1040"/>
      <c r="AK465" s="1040"/>
      <c r="AL465" s="1040"/>
      <c r="AM465" s="1040"/>
      <c r="AN465" s="1040"/>
      <c r="AO465" s="1040"/>
      <c r="AP465" s="1040"/>
      <c r="AQ465" s="1040"/>
      <c r="AR465" s="1040"/>
      <c r="AS465" s="1040"/>
      <c r="AT465" s="1040"/>
      <c r="AU465" s="1040"/>
      <c r="AV465" s="1040"/>
      <c r="AW465" s="1040"/>
      <c r="AX465" s="1040"/>
      <c r="AY465" s="1040"/>
      <c r="AZ465" s="1040"/>
      <c r="BA465" s="329"/>
    </row>
    <row r="466" spans="1:53" s="11" customFormat="1" ht="33" customHeight="1" x14ac:dyDescent="0.25">
      <c r="A466" s="119"/>
      <c r="B466" s="1040" t="s">
        <v>618</v>
      </c>
      <c r="C466" s="1040"/>
      <c r="D466" s="1040"/>
      <c r="E466" s="1040"/>
      <c r="F466" s="1040"/>
      <c r="G466" s="1040"/>
      <c r="H466" s="1040"/>
      <c r="I466" s="1040"/>
      <c r="J466" s="1040"/>
      <c r="K466" s="1040"/>
      <c r="L466" s="1040"/>
      <c r="M466" s="1040"/>
      <c r="N466" s="1040"/>
      <c r="O466" s="1040"/>
      <c r="P466" s="1040"/>
      <c r="Q466" s="1040"/>
      <c r="R466" s="1040"/>
      <c r="S466" s="1040"/>
      <c r="T466" s="1040"/>
      <c r="U466" s="1040"/>
      <c r="V466" s="1040"/>
      <c r="W466" s="1040"/>
      <c r="X466" s="1040"/>
      <c r="Y466" s="1040"/>
      <c r="Z466" s="1040"/>
      <c r="AA466" s="1040"/>
      <c r="AB466" s="1040"/>
      <c r="AC466" s="1040"/>
      <c r="AD466" s="1040"/>
      <c r="AE466" s="1040"/>
      <c r="AF466" s="1040"/>
      <c r="AG466" s="1040"/>
      <c r="AH466" s="1040"/>
      <c r="AI466" s="1040"/>
      <c r="AJ466" s="1040"/>
      <c r="AK466" s="1040"/>
      <c r="AL466" s="1040"/>
      <c r="AM466" s="1040"/>
      <c r="AN466" s="1040"/>
      <c r="AO466" s="1040"/>
      <c r="AP466" s="1040"/>
      <c r="AQ466" s="1040"/>
      <c r="AR466" s="1040"/>
      <c r="AS466" s="1040"/>
      <c r="AT466" s="1040"/>
      <c r="AU466" s="1040"/>
      <c r="AV466" s="1040"/>
      <c r="AW466" s="1040"/>
      <c r="AX466" s="1040"/>
      <c r="AY466" s="1040"/>
      <c r="AZ466" s="1040"/>
      <c r="BA466" s="329"/>
    </row>
    <row r="467" spans="1:53" s="11" customFormat="1" ht="8.1" customHeight="1" x14ac:dyDescent="0.25">
      <c r="A467" s="119"/>
      <c r="B467" s="177"/>
      <c r="C467" s="177"/>
      <c r="D467" s="177"/>
      <c r="E467" s="177"/>
      <c r="F467" s="177"/>
      <c r="G467" s="177"/>
      <c r="H467" s="177"/>
      <c r="I467" s="177"/>
      <c r="J467" s="177"/>
      <c r="K467" s="177"/>
      <c r="L467" s="177"/>
      <c r="M467" s="177"/>
      <c r="N467" s="177"/>
      <c r="O467" s="177"/>
      <c r="P467" s="177"/>
      <c r="Q467" s="177"/>
      <c r="R467" s="177"/>
      <c r="S467" s="177"/>
      <c r="T467" s="178"/>
      <c r="U467" s="178"/>
      <c r="V467" s="178"/>
      <c r="W467" s="290"/>
      <c r="X467" s="290"/>
      <c r="Y467" s="290"/>
      <c r="Z467" s="290"/>
      <c r="AA467" s="290"/>
      <c r="AB467" s="290"/>
      <c r="AC467" s="290"/>
      <c r="AD467" s="290"/>
      <c r="AE467" s="290"/>
      <c r="AF467" s="290"/>
      <c r="AG467" s="290"/>
      <c r="AH467" s="290"/>
      <c r="AI467" s="290"/>
      <c r="AJ467" s="290"/>
      <c r="AK467" s="290"/>
      <c r="AL467" s="290"/>
      <c r="AM467" s="290"/>
      <c r="AN467" s="290"/>
      <c r="AO467" s="290"/>
      <c r="AP467" s="290"/>
      <c r="AQ467" s="290"/>
      <c r="AR467" s="290"/>
      <c r="AS467" s="290"/>
      <c r="AT467" s="290"/>
      <c r="AU467" s="290"/>
      <c r="AV467" s="290"/>
      <c r="AW467" s="290"/>
      <c r="AX467" s="290"/>
      <c r="AY467" s="290"/>
      <c r="AZ467" s="290"/>
      <c r="BA467" s="290"/>
    </row>
    <row r="468" spans="1:53" s="8" customFormat="1" ht="17.25" customHeight="1" x14ac:dyDescent="0.25">
      <c r="A468" s="150"/>
      <c r="B468" s="870" t="s">
        <v>44</v>
      </c>
      <c r="C468" s="870"/>
      <c r="D468" s="870"/>
      <c r="E468" s="870"/>
      <c r="F468" s="870"/>
      <c r="G468" s="870"/>
      <c r="H468" s="870"/>
      <c r="I468" s="870"/>
      <c r="J468" s="870"/>
      <c r="K468" s="870"/>
      <c r="L468" s="871"/>
      <c r="M468" s="895" t="s">
        <v>504</v>
      </c>
      <c r="N468" s="871"/>
      <c r="O468" s="895" t="s">
        <v>236</v>
      </c>
      <c r="P468" s="870"/>
      <c r="Q468" s="870"/>
      <c r="R468" s="870"/>
      <c r="S468" s="870"/>
      <c r="T468" s="870"/>
      <c r="U468" s="870"/>
      <c r="V468" s="871"/>
      <c r="W468" s="892" t="s">
        <v>215</v>
      </c>
      <c r="X468" s="892"/>
      <c r="Y468" s="892"/>
      <c r="Z468" s="892"/>
      <c r="AA468" s="892"/>
      <c r="AB468" s="892"/>
      <c r="AC468" s="892"/>
      <c r="AD468" s="892"/>
      <c r="AE468" s="892" t="s">
        <v>147</v>
      </c>
      <c r="AF468" s="892"/>
      <c r="AG468" s="892"/>
      <c r="AH468" s="892"/>
      <c r="AI468" s="892"/>
      <c r="AJ468" s="892"/>
      <c r="AK468" s="895" t="s">
        <v>209</v>
      </c>
      <c r="AL468" s="870"/>
      <c r="AM468" s="870"/>
      <c r="AN468" s="870"/>
      <c r="AO468" s="870"/>
      <c r="AP468" s="870"/>
      <c r="AQ468" s="892" t="s">
        <v>477</v>
      </c>
      <c r="AR468" s="892"/>
      <c r="AS468" s="892"/>
      <c r="AT468" s="892"/>
      <c r="AU468" s="892"/>
      <c r="AV468" s="892"/>
      <c r="AW468" s="892"/>
      <c r="AX468" s="892"/>
      <c r="AY468" s="892"/>
      <c r="AZ468" s="865"/>
      <c r="BA468" s="248"/>
    </row>
    <row r="469" spans="1:53" s="8" customFormat="1" ht="19.5" customHeight="1" x14ac:dyDescent="0.25">
      <c r="A469" s="150"/>
      <c r="B469" s="872"/>
      <c r="C469" s="872"/>
      <c r="D469" s="872"/>
      <c r="E469" s="872"/>
      <c r="F469" s="872"/>
      <c r="G469" s="872"/>
      <c r="H469" s="872"/>
      <c r="I469" s="872"/>
      <c r="J469" s="872"/>
      <c r="K469" s="872"/>
      <c r="L469" s="873"/>
      <c r="M469" s="896"/>
      <c r="N469" s="873"/>
      <c r="O469" s="897"/>
      <c r="P469" s="874"/>
      <c r="Q469" s="874"/>
      <c r="R469" s="874"/>
      <c r="S469" s="874"/>
      <c r="T469" s="874"/>
      <c r="U469" s="874"/>
      <c r="V469" s="875"/>
      <c r="W469" s="892"/>
      <c r="X469" s="892"/>
      <c r="Y469" s="892"/>
      <c r="Z469" s="892"/>
      <c r="AA469" s="892"/>
      <c r="AB469" s="892"/>
      <c r="AC469" s="892"/>
      <c r="AD469" s="892"/>
      <c r="AE469" s="892"/>
      <c r="AF469" s="892"/>
      <c r="AG469" s="892"/>
      <c r="AH469" s="892"/>
      <c r="AI469" s="892"/>
      <c r="AJ469" s="892"/>
      <c r="AK469" s="896"/>
      <c r="AL469" s="872"/>
      <c r="AM469" s="872"/>
      <c r="AN469" s="872"/>
      <c r="AO469" s="872"/>
      <c r="AP469" s="872"/>
      <c r="AQ469" s="892"/>
      <c r="AR469" s="892"/>
      <c r="AS469" s="892"/>
      <c r="AT469" s="892"/>
      <c r="AU469" s="892"/>
      <c r="AV469" s="892"/>
      <c r="AW469" s="892"/>
      <c r="AX469" s="892"/>
      <c r="AY469" s="892"/>
      <c r="AZ469" s="865"/>
      <c r="BA469" s="248"/>
    </row>
    <row r="470" spans="1:53" s="8" customFormat="1" ht="45" customHeight="1" x14ac:dyDescent="0.25">
      <c r="A470" s="150"/>
      <c r="B470" s="872"/>
      <c r="C470" s="872"/>
      <c r="D470" s="872"/>
      <c r="E470" s="872"/>
      <c r="F470" s="872"/>
      <c r="G470" s="872"/>
      <c r="H470" s="872"/>
      <c r="I470" s="872"/>
      <c r="J470" s="872"/>
      <c r="K470" s="872"/>
      <c r="L470" s="873"/>
      <c r="M470" s="896"/>
      <c r="N470" s="873"/>
      <c r="O470" s="895" t="s">
        <v>45</v>
      </c>
      <c r="P470" s="870"/>
      <c r="Q470" s="870"/>
      <c r="R470" s="871"/>
      <c r="S470" s="895" t="s">
        <v>46</v>
      </c>
      <c r="T470" s="870"/>
      <c r="U470" s="870"/>
      <c r="V470" s="871"/>
      <c r="W470" s="892" t="s">
        <v>47</v>
      </c>
      <c r="X470" s="892"/>
      <c r="Y470" s="892"/>
      <c r="Z470" s="892"/>
      <c r="AA470" s="892" t="s">
        <v>48</v>
      </c>
      <c r="AB470" s="892"/>
      <c r="AC470" s="892"/>
      <c r="AD470" s="892"/>
      <c r="AE470" s="892"/>
      <c r="AF470" s="892"/>
      <c r="AG470" s="892"/>
      <c r="AH470" s="892"/>
      <c r="AI470" s="892"/>
      <c r="AJ470" s="892"/>
      <c r="AK470" s="896"/>
      <c r="AL470" s="872"/>
      <c r="AM470" s="872"/>
      <c r="AN470" s="872"/>
      <c r="AO470" s="872"/>
      <c r="AP470" s="872"/>
      <c r="AQ470" s="892"/>
      <c r="AR470" s="892"/>
      <c r="AS470" s="892"/>
      <c r="AT470" s="892"/>
      <c r="AU470" s="892"/>
      <c r="AV470" s="892"/>
      <c r="AW470" s="892"/>
      <c r="AX470" s="892"/>
      <c r="AY470" s="892"/>
      <c r="AZ470" s="865"/>
      <c r="BA470" s="248"/>
    </row>
    <row r="471" spans="1:53" s="8" customFormat="1" ht="12" customHeight="1" x14ac:dyDescent="0.25">
      <c r="A471" s="150"/>
      <c r="B471" s="872"/>
      <c r="C471" s="872"/>
      <c r="D471" s="872"/>
      <c r="E471" s="872"/>
      <c r="F471" s="872"/>
      <c r="G471" s="872"/>
      <c r="H471" s="872"/>
      <c r="I471" s="872"/>
      <c r="J471" s="872"/>
      <c r="K471" s="872"/>
      <c r="L471" s="873"/>
      <c r="M471" s="896"/>
      <c r="N471" s="873"/>
      <c r="O471" s="896"/>
      <c r="P471" s="872"/>
      <c r="Q471" s="872"/>
      <c r="R471" s="873"/>
      <c r="S471" s="896"/>
      <c r="T471" s="872"/>
      <c r="U471" s="872"/>
      <c r="V471" s="873"/>
      <c r="W471" s="892"/>
      <c r="X471" s="892"/>
      <c r="Y471" s="892"/>
      <c r="Z471" s="892"/>
      <c r="AA471" s="892"/>
      <c r="AB471" s="892"/>
      <c r="AC471" s="892"/>
      <c r="AD471" s="892"/>
      <c r="AE471" s="892"/>
      <c r="AF471" s="892"/>
      <c r="AG471" s="892"/>
      <c r="AH471" s="892"/>
      <c r="AI471" s="892"/>
      <c r="AJ471" s="892"/>
      <c r="AK471" s="896"/>
      <c r="AL471" s="872"/>
      <c r="AM471" s="872"/>
      <c r="AN471" s="872"/>
      <c r="AO471" s="872"/>
      <c r="AP471" s="872"/>
      <c r="AQ471" s="892" t="s">
        <v>4</v>
      </c>
      <c r="AR471" s="892"/>
      <c r="AS471" s="892"/>
      <c r="AT471" s="892"/>
      <c r="AU471" s="892"/>
      <c r="AV471" s="892" t="s">
        <v>49</v>
      </c>
      <c r="AW471" s="892"/>
      <c r="AX471" s="892"/>
      <c r="AY471" s="892"/>
      <c r="AZ471" s="865"/>
      <c r="BA471" s="248"/>
    </row>
    <row r="472" spans="1:53" s="8" customFormat="1" ht="18.75" customHeight="1" x14ac:dyDescent="0.25">
      <c r="A472" s="150"/>
      <c r="B472" s="874"/>
      <c r="C472" s="874"/>
      <c r="D472" s="874"/>
      <c r="E472" s="874"/>
      <c r="F472" s="874"/>
      <c r="G472" s="874"/>
      <c r="H472" s="874"/>
      <c r="I472" s="874"/>
      <c r="J472" s="874"/>
      <c r="K472" s="874"/>
      <c r="L472" s="875"/>
      <c r="M472" s="897"/>
      <c r="N472" s="875"/>
      <c r="O472" s="897"/>
      <c r="P472" s="874"/>
      <c r="Q472" s="874"/>
      <c r="R472" s="875"/>
      <c r="S472" s="897"/>
      <c r="T472" s="874"/>
      <c r="U472" s="874"/>
      <c r="V472" s="875"/>
      <c r="W472" s="892"/>
      <c r="X472" s="892"/>
      <c r="Y472" s="892"/>
      <c r="Z472" s="892"/>
      <c r="AA472" s="892"/>
      <c r="AB472" s="892"/>
      <c r="AC472" s="892"/>
      <c r="AD472" s="892"/>
      <c r="AE472" s="892"/>
      <c r="AF472" s="892"/>
      <c r="AG472" s="892"/>
      <c r="AH472" s="892"/>
      <c r="AI472" s="892"/>
      <c r="AJ472" s="892"/>
      <c r="AK472" s="897"/>
      <c r="AL472" s="874"/>
      <c r="AM472" s="874"/>
      <c r="AN472" s="874"/>
      <c r="AO472" s="874"/>
      <c r="AP472" s="874"/>
      <c r="AQ472" s="892"/>
      <c r="AR472" s="892"/>
      <c r="AS472" s="892"/>
      <c r="AT472" s="892"/>
      <c r="AU472" s="892"/>
      <c r="AV472" s="892"/>
      <c r="AW472" s="892"/>
      <c r="AX472" s="892"/>
      <c r="AY472" s="892"/>
      <c r="AZ472" s="865"/>
      <c r="BA472" s="248"/>
    </row>
    <row r="473" spans="1:53" s="347" customFormat="1" ht="11.25" customHeight="1" thickBot="1" x14ac:dyDescent="0.25">
      <c r="A473" s="361"/>
      <c r="B473" s="1028">
        <v>1</v>
      </c>
      <c r="C473" s="1028"/>
      <c r="D473" s="1028"/>
      <c r="E473" s="1028"/>
      <c r="F473" s="1028"/>
      <c r="G473" s="1028"/>
      <c r="H473" s="1028"/>
      <c r="I473" s="1028"/>
      <c r="J473" s="1028"/>
      <c r="K473" s="1028"/>
      <c r="L473" s="1029"/>
      <c r="M473" s="1033">
        <v>2</v>
      </c>
      <c r="N473" s="1034"/>
      <c r="O473" s="1070">
        <v>3</v>
      </c>
      <c r="P473" s="1071"/>
      <c r="Q473" s="1071"/>
      <c r="R473" s="1072"/>
      <c r="S473" s="1070">
        <v>4</v>
      </c>
      <c r="T473" s="1071"/>
      <c r="U473" s="1071"/>
      <c r="V473" s="1072"/>
      <c r="W473" s="1067">
        <v>5</v>
      </c>
      <c r="X473" s="1067"/>
      <c r="Y473" s="1067"/>
      <c r="Z473" s="1067"/>
      <c r="AA473" s="1067">
        <v>6</v>
      </c>
      <c r="AB473" s="1067"/>
      <c r="AC473" s="1067"/>
      <c r="AD473" s="1067"/>
      <c r="AE473" s="1067">
        <v>7</v>
      </c>
      <c r="AF473" s="1067"/>
      <c r="AG473" s="1067"/>
      <c r="AH473" s="1067"/>
      <c r="AI473" s="1067"/>
      <c r="AJ473" s="1067"/>
      <c r="AK473" s="1068">
        <v>8</v>
      </c>
      <c r="AL473" s="1069"/>
      <c r="AM473" s="1069"/>
      <c r="AN473" s="1069"/>
      <c r="AO473" s="1069"/>
      <c r="AP473" s="1069"/>
      <c r="AQ473" s="1067">
        <v>9</v>
      </c>
      <c r="AR473" s="1067"/>
      <c r="AS473" s="1067"/>
      <c r="AT473" s="1067"/>
      <c r="AU473" s="1067"/>
      <c r="AV473" s="1067">
        <v>10</v>
      </c>
      <c r="AW473" s="1067"/>
      <c r="AX473" s="1067"/>
      <c r="AY473" s="1067"/>
      <c r="AZ473" s="1068"/>
      <c r="BA473" s="362"/>
    </row>
    <row r="474" spans="1:53" s="8" customFormat="1" ht="145.5" customHeight="1" x14ac:dyDescent="0.25">
      <c r="A474" s="150"/>
      <c r="B474" s="1030" t="s">
        <v>619</v>
      </c>
      <c r="C474" s="1030"/>
      <c r="D474" s="1030"/>
      <c r="E474" s="1030"/>
      <c r="F474" s="1030"/>
      <c r="G474" s="1030"/>
      <c r="H474" s="1030"/>
      <c r="I474" s="1030"/>
      <c r="J474" s="1030"/>
      <c r="K474" s="1030"/>
      <c r="L474" s="1031"/>
      <c r="M474" s="927" t="s">
        <v>119</v>
      </c>
      <c r="N474" s="1008"/>
      <c r="O474" s="1009"/>
      <c r="P474" s="1010"/>
      <c r="Q474" s="1010"/>
      <c r="R474" s="1011"/>
      <c r="S474" s="996"/>
      <c r="T474" s="996"/>
      <c r="U474" s="996"/>
      <c r="V474" s="997"/>
      <c r="W474" s="995" t="s">
        <v>20</v>
      </c>
      <c r="X474" s="996"/>
      <c r="Y474" s="996"/>
      <c r="Z474" s="997"/>
      <c r="AA474" s="995"/>
      <c r="AB474" s="996"/>
      <c r="AC474" s="996"/>
      <c r="AD474" s="997"/>
      <c r="AE474" s="995"/>
      <c r="AF474" s="996"/>
      <c r="AG474" s="996"/>
      <c r="AH474" s="996"/>
      <c r="AI474" s="996"/>
      <c r="AJ474" s="997"/>
      <c r="AK474" s="995"/>
      <c r="AL474" s="996"/>
      <c r="AM474" s="996"/>
      <c r="AN474" s="996"/>
      <c r="AO474" s="996"/>
      <c r="AP474" s="997"/>
      <c r="AQ474" s="995"/>
      <c r="AR474" s="996"/>
      <c r="AS474" s="996"/>
      <c r="AT474" s="996"/>
      <c r="AU474" s="997"/>
      <c r="AV474" s="332"/>
      <c r="AW474" s="333"/>
      <c r="AX474" s="333"/>
      <c r="AY474" s="333"/>
      <c r="AZ474" s="334"/>
      <c r="BA474" s="238"/>
    </row>
    <row r="475" spans="1:53" s="8" customFormat="1" ht="39" customHeight="1" x14ac:dyDescent="0.25">
      <c r="A475" s="150"/>
      <c r="B475" s="1012" t="s">
        <v>334</v>
      </c>
      <c r="C475" s="1012"/>
      <c r="D475" s="1012"/>
      <c r="E475" s="1012"/>
      <c r="F475" s="1012"/>
      <c r="G475" s="1012"/>
      <c r="H475" s="1012"/>
      <c r="I475" s="1012"/>
      <c r="J475" s="1012"/>
      <c r="K475" s="1012"/>
      <c r="L475" s="1013"/>
      <c r="M475" s="844" t="s">
        <v>120</v>
      </c>
      <c r="N475" s="846"/>
      <c r="O475" s="1022"/>
      <c r="P475" s="1023"/>
      <c r="Q475" s="1023"/>
      <c r="R475" s="1024"/>
      <c r="S475" s="1000"/>
      <c r="T475" s="1000"/>
      <c r="U475" s="1000"/>
      <c r="V475" s="1001"/>
      <c r="W475" s="999"/>
      <c r="X475" s="1000"/>
      <c r="Y475" s="1000"/>
      <c r="Z475" s="1001"/>
      <c r="AA475" s="999"/>
      <c r="AB475" s="1000"/>
      <c r="AC475" s="1000"/>
      <c r="AD475" s="1001"/>
      <c r="AE475" s="999"/>
      <c r="AF475" s="1000"/>
      <c r="AG475" s="1000"/>
      <c r="AH475" s="1000"/>
      <c r="AI475" s="1000"/>
      <c r="AJ475" s="1001"/>
      <c r="AK475" s="999"/>
      <c r="AL475" s="1000"/>
      <c r="AM475" s="1000"/>
      <c r="AN475" s="1000"/>
      <c r="AO475" s="1000"/>
      <c r="AP475" s="1001"/>
      <c r="AQ475" s="999"/>
      <c r="AR475" s="1000"/>
      <c r="AS475" s="1000"/>
      <c r="AT475" s="1000"/>
      <c r="AU475" s="1001"/>
      <c r="AV475" s="999"/>
      <c r="AW475" s="1000"/>
      <c r="AX475" s="1000"/>
      <c r="AY475" s="1000"/>
      <c r="AZ475" s="1002"/>
      <c r="BA475" s="238"/>
    </row>
    <row r="476" spans="1:53" s="8" customFormat="1" ht="27" customHeight="1" x14ac:dyDescent="0.25">
      <c r="A476" s="150"/>
      <c r="B476" s="1019" t="s">
        <v>335</v>
      </c>
      <c r="C476" s="1019"/>
      <c r="D476" s="1019"/>
      <c r="E476" s="1019"/>
      <c r="F476" s="1019"/>
      <c r="G476" s="1019"/>
      <c r="H476" s="1019"/>
      <c r="I476" s="1019"/>
      <c r="J476" s="1019"/>
      <c r="K476" s="1020"/>
      <c r="L476" s="1021"/>
      <c r="M476" s="844" t="s">
        <v>121</v>
      </c>
      <c r="N476" s="846"/>
      <c r="O476" s="1022"/>
      <c r="P476" s="1023"/>
      <c r="Q476" s="1023"/>
      <c r="R476" s="1024"/>
      <c r="S476" s="1000"/>
      <c r="T476" s="1000"/>
      <c r="U476" s="1000"/>
      <c r="V476" s="1001"/>
      <c r="W476" s="335"/>
      <c r="X476" s="286"/>
      <c r="Y476" s="286"/>
      <c r="Z476" s="336"/>
      <c r="AA476" s="335"/>
      <c r="AB476" s="286"/>
      <c r="AC476" s="286"/>
      <c r="AD476" s="336"/>
      <c r="AE476" s="335"/>
      <c r="AF476" s="286"/>
      <c r="AG476" s="286"/>
      <c r="AH476" s="286"/>
      <c r="AI476" s="286"/>
      <c r="AJ476" s="336"/>
      <c r="AK476" s="335"/>
      <c r="AL476" s="286"/>
      <c r="AM476" s="286"/>
      <c r="AN476" s="286"/>
      <c r="AO476" s="286"/>
      <c r="AP476" s="336"/>
      <c r="AQ476" s="335"/>
      <c r="AR476" s="286"/>
      <c r="AS476" s="286"/>
      <c r="AT476" s="286"/>
      <c r="AU476" s="336"/>
      <c r="AV476" s="335"/>
      <c r="AW476" s="286"/>
      <c r="AX476" s="286"/>
      <c r="AY476" s="286"/>
      <c r="AZ476" s="337"/>
      <c r="BA476" s="238"/>
    </row>
    <row r="477" spans="1:53" s="8" customFormat="1" ht="18" customHeight="1" thickBot="1" x14ac:dyDescent="0.3">
      <c r="A477" s="150"/>
      <c r="B477" s="1012" t="s">
        <v>336</v>
      </c>
      <c r="C477" s="1012"/>
      <c r="D477" s="1012"/>
      <c r="E477" s="1012"/>
      <c r="F477" s="1012"/>
      <c r="G477" s="1012"/>
      <c r="H477" s="1012"/>
      <c r="I477" s="1012"/>
      <c r="J477" s="1012"/>
      <c r="K477" s="1012"/>
      <c r="L477" s="1013"/>
      <c r="M477" s="847" t="s">
        <v>125</v>
      </c>
      <c r="N477" s="849"/>
      <c r="O477" s="1025"/>
      <c r="P477" s="1026"/>
      <c r="Q477" s="1026"/>
      <c r="R477" s="1027"/>
      <c r="S477" s="1032"/>
      <c r="T477" s="1032"/>
      <c r="U477" s="1032"/>
      <c r="V477" s="914"/>
      <c r="W477" s="338"/>
      <c r="X477" s="339"/>
      <c r="Y477" s="339"/>
      <c r="Z477" s="340"/>
      <c r="AA477" s="338"/>
      <c r="AB477" s="339"/>
      <c r="AC477" s="339"/>
      <c r="AD477" s="340"/>
      <c r="AE477" s="338"/>
      <c r="AF477" s="339"/>
      <c r="AG477" s="339"/>
      <c r="AH477" s="339"/>
      <c r="AI477" s="339"/>
      <c r="AJ477" s="340"/>
      <c r="AK477" s="338"/>
      <c r="AL477" s="339"/>
      <c r="AM477" s="339"/>
      <c r="AN477" s="339"/>
      <c r="AO477" s="339"/>
      <c r="AP477" s="340"/>
      <c r="AQ477" s="338"/>
      <c r="AR477" s="339"/>
      <c r="AS477" s="339"/>
      <c r="AT477" s="339"/>
      <c r="AU477" s="340"/>
      <c r="AV477" s="338"/>
      <c r="AW477" s="339"/>
      <c r="AX477" s="339"/>
      <c r="AY477" s="339"/>
      <c r="AZ477" s="341"/>
      <c r="BA477" s="238"/>
    </row>
    <row r="478" spans="1:53" s="40" customFormat="1" ht="15" customHeight="1" x14ac:dyDescent="0.25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  <c r="AA478" s="85"/>
      <c r="AB478" s="85"/>
      <c r="AC478" s="85"/>
      <c r="AD478" s="85"/>
      <c r="AE478" s="85"/>
      <c r="AF478" s="85"/>
      <c r="AG478" s="85"/>
      <c r="AH478" s="85"/>
      <c r="AI478" s="85"/>
      <c r="AJ478" s="85"/>
      <c r="AK478" s="85"/>
      <c r="AL478" s="85"/>
      <c r="AM478" s="85"/>
      <c r="AN478" s="85"/>
      <c r="AO478" s="85"/>
      <c r="AP478" s="85"/>
      <c r="AQ478" s="85"/>
      <c r="AR478" s="85"/>
      <c r="AS478" s="85"/>
      <c r="AT478" s="85"/>
      <c r="AU478" s="85"/>
      <c r="AV478" s="85"/>
      <c r="AW478" s="85"/>
      <c r="AX478" s="85"/>
      <c r="AY478" s="85"/>
      <c r="AZ478" s="85"/>
      <c r="BA478" s="85"/>
    </row>
    <row r="479" spans="1:53" s="11" customFormat="1" ht="36.75" customHeight="1" x14ac:dyDescent="0.25">
      <c r="A479" s="119"/>
      <c r="B479" s="1040" t="s">
        <v>622</v>
      </c>
      <c r="C479" s="1040"/>
      <c r="D479" s="1040"/>
      <c r="E479" s="1040"/>
      <c r="F479" s="1040"/>
      <c r="G479" s="1040"/>
      <c r="H479" s="1040"/>
      <c r="I479" s="1040"/>
      <c r="J479" s="1040"/>
      <c r="K479" s="1040"/>
      <c r="L479" s="1040"/>
      <c r="M479" s="1040"/>
      <c r="N479" s="1040"/>
      <c r="O479" s="1040"/>
      <c r="P479" s="1040"/>
      <c r="Q479" s="1040"/>
      <c r="R479" s="1040"/>
      <c r="S479" s="1040"/>
      <c r="T479" s="1040"/>
      <c r="U479" s="1040"/>
      <c r="V479" s="1040"/>
      <c r="W479" s="1040"/>
      <c r="X479" s="1040"/>
      <c r="Y479" s="1040"/>
      <c r="Z479" s="1040"/>
      <c r="AA479" s="1040"/>
      <c r="AB479" s="1040"/>
      <c r="AC479" s="1040"/>
      <c r="AD479" s="1040"/>
      <c r="AE479" s="1040"/>
      <c r="AF479" s="1040"/>
      <c r="AG479" s="1040"/>
      <c r="AH479" s="1040"/>
      <c r="AI479" s="1040"/>
      <c r="AJ479" s="1040"/>
      <c r="AK479" s="1040"/>
      <c r="AL479" s="1040"/>
      <c r="AM479" s="1040"/>
      <c r="AN479" s="1040"/>
      <c r="AO479" s="1040"/>
      <c r="AP479" s="1040"/>
      <c r="AQ479" s="1040"/>
      <c r="AR479" s="1040"/>
      <c r="AS479" s="1040"/>
      <c r="AT479" s="1040"/>
      <c r="AU479" s="1040"/>
      <c r="AV479" s="1040"/>
      <c r="AW479" s="1040"/>
      <c r="AX479" s="1040"/>
      <c r="AY479" s="1040"/>
      <c r="AZ479" s="1040"/>
      <c r="BA479" s="329"/>
    </row>
    <row r="480" spans="1:53" s="11" customFormat="1" ht="8.1" customHeight="1" x14ac:dyDescent="0.25">
      <c r="A480" s="119"/>
      <c r="B480" s="177"/>
      <c r="C480" s="177"/>
      <c r="D480" s="177"/>
      <c r="E480" s="177"/>
      <c r="F480" s="177"/>
      <c r="G480" s="177"/>
      <c r="H480" s="177"/>
      <c r="I480" s="177"/>
      <c r="J480" s="177"/>
      <c r="K480" s="177"/>
      <c r="L480" s="177"/>
      <c r="M480" s="177"/>
      <c r="N480" s="177"/>
      <c r="O480" s="177"/>
      <c r="P480" s="177"/>
      <c r="Q480" s="177"/>
      <c r="R480" s="177"/>
      <c r="S480" s="177"/>
      <c r="T480" s="178"/>
      <c r="U480" s="178"/>
      <c r="V480" s="178"/>
      <c r="W480" s="290"/>
      <c r="X480" s="290"/>
      <c r="Y480" s="290"/>
      <c r="Z480" s="290"/>
      <c r="AA480" s="290"/>
      <c r="AB480" s="290"/>
      <c r="AC480" s="290"/>
      <c r="AD480" s="290"/>
      <c r="AE480" s="290"/>
      <c r="AF480" s="290"/>
      <c r="AG480" s="290"/>
      <c r="AH480" s="290"/>
      <c r="AI480" s="290"/>
      <c r="AJ480" s="290"/>
      <c r="AK480" s="290"/>
      <c r="AL480" s="290"/>
      <c r="AM480" s="290"/>
      <c r="AN480" s="290"/>
      <c r="AO480" s="290"/>
      <c r="AP480" s="290"/>
      <c r="AQ480" s="290"/>
      <c r="AR480" s="290"/>
      <c r="AS480" s="290"/>
      <c r="AT480" s="290"/>
      <c r="AU480" s="290"/>
      <c r="AV480" s="290"/>
      <c r="AW480" s="290"/>
      <c r="AX480" s="290"/>
      <c r="AY480" s="290"/>
      <c r="AZ480" s="290"/>
      <c r="BA480" s="290"/>
    </row>
    <row r="481" spans="1:53" s="8" customFormat="1" ht="18.75" customHeight="1" x14ac:dyDescent="0.25">
      <c r="A481" s="150"/>
      <c r="B481" s="870" t="s">
        <v>44</v>
      </c>
      <c r="C481" s="870"/>
      <c r="D481" s="870"/>
      <c r="E481" s="870"/>
      <c r="F481" s="870"/>
      <c r="G481" s="870"/>
      <c r="H481" s="870"/>
      <c r="I481" s="870"/>
      <c r="J481" s="870"/>
      <c r="K481" s="870"/>
      <c r="L481" s="871"/>
      <c r="M481" s="895" t="s">
        <v>504</v>
      </c>
      <c r="N481" s="871"/>
      <c r="O481" s="895" t="s">
        <v>236</v>
      </c>
      <c r="P481" s="870"/>
      <c r="Q481" s="870"/>
      <c r="R481" s="870"/>
      <c r="S481" s="870"/>
      <c r="T481" s="870"/>
      <c r="U481" s="870"/>
      <c r="V481" s="871"/>
      <c r="W481" s="892" t="s">
        <v>215</v>
      </c>
      <c r="X481" s="892"/>
      <c r="Y481" s="892"/>
      <c r="Z481" s="892"/>
      <c r="AA481" s="892"/>
      <c r="AB481" s="892"/>
      <c r="AC481" s="892"/>
      <c r="AD481" s="892"/>
      <c r="AE481" s="892" t="s">
        <v>147</v>
      </c>
      <c r="AF481" s="892"/>
      <c r="AG481" s="892"/>
      <c r="AH481" s="892"/>
      <c r="AI481" s="892"/>
      <c r="AJ481" s="892"/>
      <c r="AK481" s="895" t="s">
        <v>209</v>
      </c>
      <c r="AL481" s="870"/>
      <c r="AM481" s="870"/>
      <c r="AN481" s="870"/>
      <c r="AO481" s="870"/>
      <c r="AP481" s="870"/>
      <c r="AQ481" s="892" t="s">
        <v>477</v>
      </c>
      <c r="AR481" s="892"/>
      <c r="AS481" s="892"/>
      <c r="AT481" s="892"/>
      <c r="AU481" s="892"/>
      <c r="AV481" s="892"/>
      <c r="AW481" s="892"/>
      <c r="AX481" s="892"/>
      <c r="AY481" s="892"/>
      <c r="AZ481" s="865"/>
      <c r="BA481" s="248"/>
    </row>
    <row r="482" spans="1:53" s="8" customFormat="1" ht="18.75" customHeight="1" x14ac:dyDescent="0.25">
      <c r="A482" s="150"/>
      <c r="B482" s="872"/>
      <c r="C482" s="872"/>
      <c r="D482" s="872"/>
      <c r="E482" s="872"/>
      <c r="F482" s="872"/>
      <c r="G482" s="872"/>
      <c r="H482" s="872"/>
      <c r="I482" s="872"/>
      <c r="J482" s="872"/>
      <c r="K482" s="872"/>
      <c r="L482" s="873"/>
      <c r="M482" s="896"/>
      <c r="N482" s="873"/>
      <c r="O482" s="897"/>
      <c r="P482" s="874"/>
      <c r="Q482" s="874"/>
      <c r="R482" s="874"/>
      <c r="S482" s="874"/>
      <c r="T482" s="874"/>
      <c r="U482" s="874"/>
      <c r="V482" s="875"/>
      <c r="W482" s="892"/>
      <c r="X482" s="892"/>
      <c r="Y482" s="892"/>
      <c r="Z482" s="892"/>
      <c r="AA482" s="892"/>
      <c r="AB482" s="892"/>
      <c r="AC482" s="892"/>
      <c r="AD482" s="892"/>
      <c r="AE482" s="892"/>
      <c r="AF482" s="892"/>
      <c r="AG482" s="892"/>
      <c r="AH482" s="892"/>
      <c r="AI482" s="892"/>
      <c r="AJ482" s="892"/>
      <c r="AK482" s="896"/>
      <c r="AL482" s="872"/>
      <c r="AM482" s="872"/>
      <c r="AN482" s="872"/>
      <c r="AO482" s="872"/>
      <c r="AP482" s="872"/>
      <c r="AQ482" s="892"/>
      <c r="AR482" s="892"/>
      <c r="AS482" s="892"/>
      <c r="AT482" s="892"/>
      <c r="AU482" s="892"/>
      <c r="AV482" s="892"/>
      <c r="AW482" s="892"/>
      <c r="AX482" s="892"/>
      <c r="AY482" s="892"/>
      <c r="AZ482" s="865"/>
      <c r="BA482" s="248"/>
    </row>
    <row r="483" spans="1:53" s="8" customFormat="1" ht="24.75" customHeight="1" x14ac:dyDescent="0.25">
      <c r="A483" s="150"/>
      <c r="B483" s="872"/>
      <c r="C483" s="872"/>
      <c r="D483" s="872"/>
      <c r="E483" s="872"/>
      <c r="F483" s="872"/>
      <c r="G483" s="872"/>
      <c r="H483" s="872"/>
      <c r="I483" s="872"/>
      <c r="J483" s="872"/>
      <c r="K483" s="872"/>
      <c r="L483" s="873"/>
      <c r="M483" s="896"/>
      <c r="N483" s="873"/>
      <c r="O483" s="895" t="s">
        <v>45</v>
      </c>
      <c r="P483" s="870"/>
      <c r="Q483" s="870"/>
      <c r="R483" s="871"/>
      <c r="S483" s="895" t="s">
        <v>46</v>
      </c>
      <c r="T483" s="870"/>
      <c r="U483" s="870"/>
      <c r="V483" s="871"/>
      <c r="W483" s="892" t="s">
        <v>47</v>
      </c>
      <c r="X483" s="892"/>
      <c r="Y483" s="892"/>
      <c r="Z483" s="892"/>
      <c r="AA483" s="892" t="s">
        <v>48</v>
      </c>
      <c r="AB483" s="892"/>
      <c r="AC483" s="892"/>
      <c r="AD483" s="892"/>
      <c r="AE483" s="892"/>
      <c r="AF483" s="892"/>
      <c r="AG483" s="892"/>
      <c r="AH483" s="892"/>
      <c r="AI483" s="892"/>
      <c r="AJ483" s="892"/>
      <c r="AK483" s="896"/>
      <c r="AL483" s="872"/>
      <c r="AM483" s="872"/>
      <c r="AN483" s="872"/>
      <c r="AO483" s="872"/>
      <c r="AP483" s="872"/>
      <c r="AQ483" s="892"/>
      <c r="AR483" s="892"/>
      <c r="AS483" s="892"/>
      <c r="AT483" s="892"/>
      <c r="AU483" s="892"/>
      <c r="AV483" s="892"/>
      <c r="AW483" s="892"/>
      <c r="AX483" s="892"/>
      <c r="AY483" s="892"/>
      <c r="AZ483" s="865"/>
      <c r="BA483" s="248"/>
    </row>
    <row r="484" spans="1:53" s="8" customFormat="1" ht="11.25" customHeight="1" x14ac:dyDescent="0.25">
      <c r="A484" s="150"/>
      <c r="B484" s="872"/>
      <c r="C484" s="872"/>
      <c r="D484" s="872"/>
      <c r="E484" s="872"/>
      <c r="F484" s="872"/>
      <c r="G484" s="872"/>
      <c r="H484" s="872"/>
      <c r="I484" s="872"/>
      <c r="J484" s="872"/>
      <c r="K484" s="872"/>
      <c r="L484" s="873"/>
      <c r="M484" s="896"/>
      <c r="N484" s="873"/>
      <c r="O484" s="896"/>
      <c r="P484" s="872"/>
      <c r="Q484" s="872"/>
      <c r="R484" s="873"/>
      <c r="S484" s="896"/>
      <c r="T484" s="872"/>
      <c r="U484" s="872"/>
      <c r="V484" s="873"/>
      <c r="W484" s="892"/>
      <c r="X484" s="892"/>
      <c r="Y484" s="892"/>
      <c r="Z484" s="892"/>
      <c r="AA484" s="892"/>
      <c r="AB484" s="892"/>
      <c r="AC484" s="892"/>
      <c r="AD484" s="892"/>
      <c r="AE484" s="892"/>
      <c r="AF484" s="892"/>
      <c r="AG484" s="892"/>
      <c r="AH484" s="892"/>
      <c r="AI484" s="892"/>
      <c r="AJ484" s="892"/>
      <c r="AK484" s="896"/>
      <c r="AL484" s="872"/>
      <c r="AM484" s="872"/>
      <c r="AN484" s="872"/>
      <c r="AO484" s="872"/>
      <c r="AP484" s="872"/>
      <c r="AQ484" s="892" t="s">
        <v>4</v>
      </c>
      <c r="AR484" s="892"/>
      <c r="AS484" s="892"/>
      <c r="AT484" s="892"/>
      <c r="AU484" s="892"/>
      <c r="AV484" s="892" t="s">
        <v>49</v>
      </c>
      <c r="AW484" s="892"/>
      <c r="AX484" s="892"/>
      <c r="AY484" s="892"/>
      <c r="AZ484" s="865"/>
      <c r="BA484" s="248"/>
    </row>
    <row r="485" spans="1:53" s="8" customFormat="1" ht="11.25" customHeight="1" x14ac:dyDescent="0.25">
      <c r="A485" s="150"/>
      <c r="B485" s="874"/>
      <c r="C485" s="874"/>
      <c r="D485" s="874"/>
      <c r="E485" s="874"/>
      <c r="F485" s="874"/>
      <c r="G485" s="874"/>
      <c r="H485" s="874"/>
      <c r="I485" s="874"/>
      <c r="J485" s="874"/>
      <c r="K485" s="874"/>
      <c r="L485" s="875"/>
      <c r="M485" s="897"/>
      <c r="N485" s="875"/>
      <c r="O485" s="897"/>
      <c r="P485" s="874"/>
      <c r="Q485" s="874"/>
      <c r="R485" s="875"/>
      <c r="S485" s="897"/>
      <c r="T485" s="874"/>
      <c r="U485" s="874"/>
      <c r="V485" s="875"/>
      <c r="W485" s="892"/>
      <c r="X485" s="892"/>
      <c r="Y485" s="892"/>
      <c r="Z485" s="892"/>
      <c r="AA485" s="892"/>
      <c r="AB485" s="892"/>
      <c r="AC485" s="892"/>
      <c r="AD485" s="892"/>
      <c r="AE485" s="892"/>
      <c r="AF485" s="892"/>
      <c r="AG485" s="892"/>
      <c r="AH485" s="892"/>
      <c r="AI485" s="892"/>
      <c r="AJ485" s="892"/>
      <c r="AK485" s="897"/>
      <c r="AL485" s="874"/>
      <c r="AM485" s="874"/>
      <c r="AN485" s="874"/>
      <c r="AO485" s="874"/>
      <c r="AP485" s="874"/>
      <c r="AQ485" s="892"/>
      <c r="AR485" s="892"/>
      <c r="AS485" s="892"/>
      <c r="AT485" s="892"/>
      <c r="AU485" s="892"/>
      <c r="AV485" s="892"/>
      <c r="AW485" s="892"/>
      <c r="AX485" s="892"/>
      <c r="AY485" s="892"/>
      <c r="AZ485" s="865"/>
      <c r="BA485" s="248"/>
    </row>
    <row r="486" spans="1:53" s="347" customFormat="1" ht="11.25" customHeight="1" thickBot="1" x14ac:dyDescent="0.25">
      <c r="A486" s="361"/>
      <c r="B486" s="1028">
        <v>1</v>
      </c>
      <c r="C486" s="1028"/>
      <c r="D486" s="1028"/>
      <c r="E486" s="1028"/>
      <c r="F486" s="1028"/>
      <c r="G486" s="1028"/>
      <c r="H486" s="1028"/>
      <c r="I486" s="1028"/>
      <c r="J486" s="1028"/>
      <c r="K486" s="1028"/>
      <c r="L486" s="1029"/>
      <c r="M486" s="1033">
        <v>2</v>
      </c>
      <c r="N486" s="1034"/>
      <c r="O486" s="1070">
        <v>3</v>
      </c>
      <c r="P486" s="1071"/>
      <c r="Q486" s="1071"/>
      <c r="R486" s="1072"/>
      <c r="S486" s="1070">
        <v>4</v>
      </c>
      <c r="T486" s="1071"/>
      <c r="U486" s="1071"/>
      <c r="V486" s="1072"/>
      <c r="W486" s="1067">
        <v>5</v>
      </c>
      <c r="X486" s="1067"/>
      <c r="Y486" s="1067"/>
      <c r="Z486" s="1067"/>
      <c r="AA486" s="1067">
        <v>6</v>
      </c>
      <c r="AB486" s="1067"/>
      <c r="AC486" s="1067"/>
      <c r="AD486" s="1067"/>
      <c r="AE486" s="1067">
        <v>7</v>
      </c>
      <c r="AF486" s="1067"/>
      <c r="AG486" s="1067"/>
      <c r="AH486" s="1067"/>
      <c r="AI486" s="1067"/>
      <c r="AJ486" s="1067"/>
      <c r="AK486" s="1068">
        <v>8</v>
      </c>
      <c r="AL486" s="1069"/>
      <c r="AM486" s="1069"/>
      <c r="AN486" s="1069"/>
      <c r="AO486" s="1069"/>
      <c r="AP486" s="1069"/>
      <c r="AQ486" s="1067">
        <v>9</v>
      </c>
      <c r="AR486" s="1067"/>
      <c r="AS486" s="1067"/>
      <c r="AT486" s="1067"/>
      <c r="AU486" s="1067"/>
      <c r="AV486" s="1067">
        <v>10</v>
      </c>
      <c r="AW486" s="1067"/>
      <c r="AX486" s="1067"/>
      <c r="AY486" s="1067"/>
      <c r="AZ486" s="1068"/>
      <c r="BA486" s="362"/>
    </row>
    <row r="487" spans="1:53" s="8" customFormat="1" ht="144" customHeight="1" x14ac:dyDescent="0.25">
      <c r="A487" s="150"/>
      <c r="B487" s="1030" t="s">
        <v>619</v>
      </c>
      <c r="C487" s="1030"/>
      <c r="D487" s="1030"/>
      <c r="E487" s="1030"/>
      <c r="F487" s="1030"/>
      <c r="G487" s="1030"/>
      <c r="H487" s="1030"/>
      <c r="I487" s="1030"/>
      <c r="J487" s="1030"/>
      <c r="K487" s="1030"/>
      <c r="L487" s="1031"/>
      <c r="M487" s="927" t="s">
        <v>119</v>
      </c>
      <c r="N487" s="1008"/>
      <c r="O487" s="1009"/>
      <c r="P487" s="1010"/>
      <c r="Q487" s="1010"/>
      <c r="R487" s="1011"/>
      <c r="S487" s="996"/>
      <c r="T487" s="996"/>
      <c r="U487" s="996"/>
      <c r="V487" s="997"/>
      <c r="W487" s="995" t="s">
        <v>20</v>
      </c>
      <c r="X487" s="996"/>
      <c r="Y487" s="996"/>
      <c r="Z487" s="997"/>
      <c r="AA487" s="995"/>
      <c r="AB487" s="996"/>
      <c r="AC487" s="996"/>
      <c r="AD487" s="997"/>
      <c r="AE487" s="995"/>
      <c r="AF487" s="996"/>
      <c r="AG487" s="996"/>
      <c r="AH487" s="996"/>
      <c r="AI487" s="996"/>
      <c r="AJ487" s="997"/>
      <c r="AK487" s="995"/>
      <c r="AL487" s="996"/>
      <c r="AM487" s="996"/>
      <c r="AN487" s="996"/>
      <c r="AO487" s="996"/>
      <c r="AP487" s="997"/>
      <c r="AQ487" s="995"/>
      <c r="AR487" s="996"/>
      <c r="AS487" s="996"/>
      <c r="AT487" s="996"/>
      <c r="AU487" s="997"/>
      <c r="AV487" s="995"/>
      <c r="AW487" s="996"/>
      <c r="AX487" s="996"/>
      <c r="AY487" s="996"/>
      <c r="AZ487" s="998"/>
      <c r="BA487" s="238"/>
    </row>
    <row r="488" spans="1:53" s="8" customFormat="1" ht="51" customHeight="1" x14ac:dyDescent="0.25">
      <c r="A488" s="150"/>
      <c r="B488" s="1012" t="s">
        <v>334</v>
      </c>
      <c r="C488" s="1012"/>
      <c r="D488" s="1012"/>
      <c r="E488" s="1012"/>
      <c r="F488" s="1012"/>
      <c r="G488" s="1012"/>
      <c r="H488" s="1012"/>
      <c r="I488" s="1012"/>
      <c r="J488" s="1012"/>
      <c r="K488" s="1012"/>
      <c r="L488" s="1013"/>
      <c r="M488" s="844" t="s">
        <v>120</v>
      </c>
      <c r="N488" s="846"/>
      <c r="O488" s="1014"/>
      <c r="P488" s="1015"/>
      <c r="Q488" s="1015"/>
      <c r="R488" s="1016"/>
      <c r="S488" s="1017"/>
      <c r="T488" s="1017"/>
      <c r="U488" s="1017"/>
      <c r="V488" s="1018"/>
      <c r="W488" s="335"/>
      <c r="X488" s="286"/>
      <c r="Y488" s="286"/>
      <c r="Z488" s="336"/>
      <c r="AA488" s="335"/>
      <c r="AB488" s="286"/>
      <c r="AC488" s="286"/>
      <c r="AD488" s="336"/>
      <c r="AE488" s="335"/>
      <c r="AF488" s="286"/>
      <c r="AG488" s="286"/>
      <c r="AH488" s="286"/>
      <c r="AI488" s="286"/>
      <c r="AJ488" s="336"/>
      <c r="AK488" s="335"/>
      <c r="AL488" s="286"/>
      <c r="AM488" s="286"/>
      <c r="AN488" s="286"/>
      <c r="AO488" s="286"/>
      <c r="AP488" s="286"/>
      <c r="AQ488" s="999"/>
      <c r="AR488" s="1000"/>
      <c r="AS488" s="1000"/>
      <c r="AT488" s="1000"/>
      <c r="AU488" s="1001"/>
      <c r="AV488" s="999"/>
      <c r="AW488" s="1000"/>
      <c r="AX488" s="1000"/>
      <c r="AY488" s="1000"/>
      <c r="AZ488" s="1002"/>
      <c r="BA488" s="238"/>
    </row>
    <row r="489" spans="1:53" s="8" customFormat="1" ht="25.5" customHeight="1" x14ac:dyDescent="0.25">
      <c r="A489" s="150"/>
      <c r="B489" s="1019" t="s">
        <v>335</v>
      </c>
      <c r="C489" s="1019"/>
      <c r="D489" s="1019"/>
      <c r="E489" s="1019"/>
      <c r="F489" s="1019"/>
      <c r="G489" s="1019"/>
      <c r="H489" s="1019"/>
      <c r="I489" s="1019"/>
      <c r="J489" s="1019"/>
      <c r="K489" s="1020"/>
      <c r="L489" s="1021"/>
      <c r="M489" s="844" t="s">
        <v>121</v>
      </c>
      <c r="N489" s="846"/>
      <c r="O489" s="1022"/>
      <c r="P489" s="1023"/>
      <c r="Q489" s="1023"/>
      <c r="R489" s="1024"/>
      <c r="S489" s="1000"/>
      <c r="T489" s="1000"/>
      <c r="U489" s="1000"/>
      <c r="V489" s="1001"/>
      <c r="W489" s="999"/>
      <c r="X489" s="1000"/>
      <c r="Y489" s="1000"/>
      <c r="Z489" s="1001"/>
      <c r="AA489" s="342"/>
      <c r="AB489" s="343"/>
      <c r="AC489" s="343"/>
      <c r="AD489" s="344"/>
      <c r="AE489" s="342"/>
      <c r="AF489" s="343"/>
      <c r="AG489" s="343"/>
      <c r="AH489" s="343"/>
      <c r="AI489" s="343"/>
      <c r="AJ489" s="344"/>
      <c r="AK489" s="342"/>
      <c r="AL489" s="343"/>
      <c r="AM489" s="343"/>
      <c r="AN489" s="343"/>
      <c r="AO489" s="343"/>
      <c r="AP489" s="344"/>
      <c r="AQ489" s="342"/>
      <c r="AR489" s="343"/>
      <c r="AS489" s="343"/>
      <c r="AT489" s="343"/>
      <c r="AU489" s="344"/>
      <c r="AV489" s="342"/>
      <c r="AW489" s="343"/>
      <c r="AX489" s="343"/>
      <c r="AY489" s="343"/>
      <c r="AZ489" s="345"/>
      <c r="BA489" s="238"/>
    </row>
    <row r="490" spans="1:53" s="8" customFormat="1" ht="17.25" customHeight="1" thickBot="1" x14ac:dyDescent="0.3">
      <c r="A490" s="150"/>
      <c r="B490" s="1012" t="s">
        <v>336</v>
      </c>
      <c r="C490" s="1012"/>
      <c r="D490" s="1012"/>
      <c r="E490" s="1012"/>
      <c r="F490" s="1012"/>
      <c r="G490" s="1012"/>
      <c r="H490" s="1012"/>
      <c r="I490" s="1012"/>
      <c r="J490" s="1012"/>
      <c r="K490" s="1012"/>
      <c r="L490" s="1013"/>
      <c r="M490" s="847" t="s">
        <v>125</v>
      </c>
      <c r="N490" s="849"/>
      <c r="O490" s="1025"/>
      <c r="P490" s="1026"/>
      <c r="Q490" s="1026"/>
      <c r="R490" s="1027"/>
      <c r="S490" s="1032"/>
      <c r="T490" s="1032"/>
      <c r="U490" s="1032"/>
      <c r="V490" s="914"/>
      <c r="W490" s="338"/>
      <c r="X490" s="339"/>
      <c r="Y490" s="339"/>
      <c r="Z490" s="340"/>
      <c r="AA490" s="338"/>
      <c r="AB490" s="339"/>
      <c r="AC490" s="339"/>
      <c r="AD490" s="340"/>
      <c r="AE490" s="338"/>
      <c r="AF490" s="339"/>
      <c r="AG490" s="339"/>
      <c r="AH490" s="339"/>
      <c r="AI490" s="339"/>
      <c r="AJ490" s="340"/>
      <c r="AK490" s="338"/>
      <c r="AL490" s="339"/>
      <c r="AM490" s="339"/>
      <c r="AN490" s="339"/>
      <c r="AO490" s="339"/>
      <c r="AP490" s="340"/>
      <c r="AQ490" s="338"/>
      <c r="AR490" s="339"/>
      <c r="AS490" s="339"/>
      <c r="AT490" s="339"/>
      <c r="AU490" s="340"/>
      <c r="AV490" s="338"/>
      <c r="AW490" s="339"/>
      <c r="AX490" s="339"/>
      <c r="AY490" s="339"/>
      <c r="AZ490" s="341"/>
      <c r="BA490" s="238"/>
    </row>
    <row r="491" spans="1:53" s="8" customFormat="1" ht="13.5" customHeight="1" x14ac:dyDescent="0.25">
      <c r="A491" s="119"/>
      <c r="B491" s="319"/>
      <c r="C491" s="319"/>
      <c r="D491" s="319"/>
      <c r="E491" s="319"/>
      <c r="F491" s="319"/>
      <c r="G491" s="319"/>
      <c r="H491" s="319"/>
      <c r="I491" s="319"/>
      <c r="J491" s="290"/>
      <c r="K491" s="290"/>
      <c r="L491" s="290"/>
      <c r="M491" s="290"/>
      <c r="N491" s="290"/>
      <c r="O491" s="290"/>
      <c r="P491" s="290"/>
      <c r="Q491" s="290"/>
      <c r="R491" s="301"/>
      <c r="S491" s="301"/>
      <c r="T491" s="301"/>
      <c r="U491" s="301"/>
      <c r="V491" s="301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</row>
    <row r="492" spans="1:53" s="11" customFormat="1" ht="30" customHeight="1" x14ac:dyDescent="0.25">
      <c r="A492" s="119"/>
      <c r="B492" s="1040" t="s">
        <v>623</v>
      </c>
      <c r="C492" s="1040"/>
      <c r="D492" s="1040"/>
      <c r="E492" s="1040"/>
      <c r="F492" s="1040"/>
      <c r="G492" s="1040"/>
      <c r="H492" s="1040"/>
      <c r="I492" s="1040"/>
      <c r="J492" s="1040"/>
      <c r="K492" s="1040"/>
      <c r="L492" s="1040"/>
      <c r="M492" s="1040"/>
      <c r="N492" s="1040"/>
      <c r="O492" s="1040"/>
      <c r="P492" s="1040"/>
      <c r="Q492" s="1040"/>
      <c r="R492" s="1040"/>
      <c r="S492" s="1040"/>
      <c r="T492" s="1040"/>
      <c r="U492" s="1040"/>
      <c r="V492" s="1040"/>
      <c r="W492" s="1040"/>
      <c r="X492" s="1040"/>
      <c r="Y492" s="1040"/>
      <c r="Z492" s="1040"/>
      <c r="AA492" s="1040"/>
      <c r="AB492" s="1040"/>
      <c r="AC492" s="1040"/>
      <c r="AD492" s="1040"/>
      <c r="AE492" s="1040"/>
      <c r="AF492" s="1040"/>
      <c r="AG492" s="1040"/>
      <c r="AH492" s="1040"/>
      <c r="AI492" s="1040"/>
      <c r="AJ492" s="1040"/>
      <c r="AK492" s="1040"/>
      <c r="AL492" s="1040"/>
      <c r="AM492" s="1040"/>
      <c r="AN492" s="1040"/>
      <c r="AO492" s="1040"/>
      <c r="AP492" s="1040"/>
      <c r="AQ492" s="1040"/>
      <c r="AR492" s="1040"/>
      <c r="AS492" s="1040"/>
      <c r="AT492" s="1040"/>
      <c r="AU492" s="1040"/>
      <c r="AV492" s="1040"/>
      <c r="AW492" s="1040"/>
      <c r="AX492" s="1040"/>
      <c r="AY492" s="1040"/>
      <c r="AZ492" s="1040"/>
      <c r="BA492" s="329"/>
    </row>
    <row r="493" spans="1:53" s="11" customFormat="1" ht="8.1" customHeight="1" x14ac:dyDescent="0.25">
      <c r="A493" s="119"/>
      <c r="B493" s="177"/>
      <c r="C493" s="177"/>
      <c r="D493" s="177"/>
      <c r="E493" s="177"/>
      <c r="F493" s="177"/>
      <c r="G493" s="177"/>
      <c r="H493" s="177"/>
      <c r="I493" s="177"/>
      <c r="J493" s="177"/>
      <c r="K493" s="177"/>
      <c r="L493" s="177"/>
      <c r="M493" s="177"/>
      <c r="N493" s="177"/>
      <c r="O493" s="177"/>
      <c r="P493" s="177"/>
      <c r="Q493" s="177"/>
      <c r="R493" s="177"/>
      <c r="S493" s="177"/>
      <c r="T493" s="178"/>
      <c r="U493" s="178"/>
      <c r="V493" s="178"/>
      <c r="W493" s="290"/>
      <c r="X493" s="290"/>
      <c r="Y493" s="290"/>
      <c r="Z493" s="290"/>
      <c r="AA493" s="290"/>
      <c r="AB493" s="290"/>
      <c r="AC493" s="290"/>
      <c r="AD493" s="290"/>
      <c r="AE493" s="290"/>
      <c r="AF493" s="290"/>
      <c r="AG493" s="290"/>
      <c r="AH493" s="290"/>
      <c r="AI493" s="290"/>
      <c r="AJ493" s="290"/>
      <c r="AK493" s="290"/>
      <c r="AL493" s="290"/>
      <c r="AM493" s="290"/>
      <c r="AN493" s="290"/>
      <c r="AO493" s="290"/>
      <c r="AP493" s="290"/>
      <c r="AQ493" s="290"/>
      <c r="AR493" s="290"/>
      <c r="AS493" s="290"/>
      <c r="AT493" s="290"/>
      <c r="AU493" s="290"/>
      <c r="AV493" s="290"/>
      <c r="AW493" s="290"/>
      <c r="AX493" s="290"/>
      <c r="AY493" s="290"/>
      <c r="AZ493" s="290"/>
      <c r="BA493" s="290"/>
    </row>
    <row r="494" spans="1:53" s="8" customFormat="1" ht="18.75" customHeight="1" x14ac:dyDescent="0.25">
      <c r="A494" s="150"/>
      <c r="B494" s="870" t="s">
        <v>44</v>
      </c>
      <c r="C494" s="870"/>
      <c r="D494" s="870"/>
      <c r="E494" s="870"/>
      <c r="F494" s="870"/>
      <c r="G494" s="870"/>
      <c r="H494" s="870"/>
      <c r="I494" s="870"/>
      <c r="J494" s="870"/>
      <c r="K494" s="870"/>
      <c r="L494" s="871"/>
      <c r="M494" s="895" t="s">
        <v>504</v>
      </c>
      <c r="N494" s="871"/>
      <c r="O494" s="895" t="s">
        <v>236</v>
      </c>
      <c r="P494" s="870"/>
      <c r="Q494" s="870"/>
      <c r="R494" s="870"/>
      <c r="S494" s="870"/>
      <c r="T494" s="870"/>
      <c r="U494" s="870"/>
      <c r="V494" s="871"/>
      <c r="W494" s="892" t="s">
        <v>215</v>
      </c>
      <c r="X494" s="892"/>
      <c r="Y494" s="892"/>
      <c r="Z494" s="892"/>
      <c r="AA494" s="892"/>
      <c r="AB494" s="892"/>
      <c r="AC494" s="892"/>
      <c r="AD494" s="892"/>
      <c r="AE494" s="892" t="s">
        <v>147</v>
      </c>
      <c r="AF494" s="892"/>
      <c r="AG494" s="892"/>
      <c r="AH494" s="892"/>
      <c r="AI494" s="892"/>
      <c r="AJ494" s="892"/>
      <c r="AK494" s="895" t="s">
        <v>209</v>
      </c>
      <c r="AL494" s="870"/>
      <c r="AM494" s="870"/>
      <c r="AN494" s="870"/>
      <c r="AO494" s="870"/>
      <c r="AP494" s="870"/>
      <c r="AQ494" s="892" t="s">
        <v>477</v>
      </c>
      <c r="AR494" s="892"/>
      <c r="AS494" s="892"/>
      <c r="AT494" s="892"/>
      <c r="AU494" s="892"/>
      <c r="AV494" s="892"/>
      <c r="AW494" s="892"/>
      <c r="AX494" s="892"/>
      <c r="AY494" s="892"/>
      <c r="AZ494" s="865"/>
      <c r="BA494" s="248"/>
    </row>
    <row r="495" spans="1:53" s="8" customFormat="1" ht="18.75" customHeight="1" x14ac:dyDescent="0.25">
      <c r="A495" s="150"/>
      <c r="B495" s="872"/>
      <c r="C495" s="872"/>
      <c r="D495" s="872"/>
      <c r="E495" s="872"/>
      <c r="F495" s="872"/>
      <c r="G495" s="872"/>
      <c r="H495" s="872"/>
      <c r="I495" s="872"/>
      <c r="J495" s="872"/>
      <c r="K495" s="872"/>
      <c r="L495" s="873"/>
      <c r="M495" s="896"/>
      <c r="N495" s="873"/>
      <c r="O495" s="897"/>
      <c r="P495" s="874"/>
      <c r="Q495" s="874"/>
      <c r="R495" s="874"/>
      <c r="S495" s="874"/>
      <c r="T495" s="874"/>
      <c r="U495" s="874"/>
      <c r="V495" s="875"/>
      <c r="W495" s="892"/>
      <c r="X495" s="892"/>
      <c r="Y495" s="892"/>
      <c r="Z495" s="892"/>
      <c r="AA495" s="892"/>
      <c r="AB495" s="892"/>
      <c r="AC495" s="892"/>
      <c r="AD495" s="892"/>
      <c r="AE495" s="892"/>
      <c r="AF495" s="892"/>
      <c r="AG495" s="892"/>
      <c r="AH495" s="892"/>
      <c r="AI495" s="892"/>
      <c r="AJ495" s="892"/>
      <c r="AK495" s="896"/>
      <c r="AL495" s="872"/>
      <c r="AM495" s="872"/>
      <c r="AN495" s="872"/>
      <c r="AO495" s="872"/>
      <c r="AP495" s="872"/>
      <c r="AQ495" s="892"/>
      <c r="AR495" s="892"/>
      <c r="AS495" s="892"/>
      <c r="AT495" s="892"/>
      <c r="AU495" s="892"/>
      <c r="AV495" s="892"/>
      <c r="AW495" s="892"/>
      <c r="AX495" s="892"/>
      <c r="AY495" s="892"/>
      <c r="AZ495" s="865"/>
      <c r="BA495" s="248"/>
    </row>
    <row r="496" spans="1:53" s="8" customFormat="1" ht="22.5" customHeight="1" x14ac:dyDescent="0.25">
      <c r="A496" s="150"/>
      <c r="B496" s="872"/>
      <c r="C496" s="872"/>
      <c r="D496" s="872"/>
      <c r="E496" s="872"/>
      <c r="F496" s="872"/>
      <c r="G496" s="872"/>
      <c r="H496" s="872"/>
      <c r="I496" s="872"/>
      <c r="J496" s="872"/>
      <c r="K496" s="872"/>
      <c r="L496" s="873"/>
      <c r="M496" s="896"/>
      <c r="N496" s="873"/>
      <c r="O496" s="895" t="s">
        <v>45</v>
      </c>
      <c r="P496" s="870"/>
      <c r="Q496" s="870"/>
      <c r="R496" s="871"/>
      <c r="S496" s="895" t="s">
        <v>46</v>
      </c>
      <c r="T496" s="870"/>
      <c r="U496" s="870"/>
      <c r="V496" s="871"/>
      <c r="W496" s="892" t="s">
        <v>47</v>
      </c>
      <c r="X496" s="892"/>
      <c r="Y496" s="892"/>
      <c r="Z496" s="892"/>
      <c r="AA496" s="892" t="s">
        <v>48</v>
      </c>
      <c r="AB496" s="892"/>
      <c r="AC496" s="892"/>
      <c r="AD496" s="892"/>
      <c r="AE496" s="892"/>
      <c r="AF496" s="892"/>
      <c r="AG496" s="892"/>
      <c r="AH496" s="892"/>
      <c r="AI496" s="892"/>
      <c r="AJ496" s="892"/>
      <c r="AK496" s="896"/>
      <c r="AL496" s="872"/>
      <c r="AM496" s="872"/>
      <c r="AN496" s="872"/>
      <c r="AO496" s="872"/>
      <c r="AP496" s="872"/>
      <c r="AQ496" s="892"/>
      <c r="AR496" s="892"/>
      <c r="AS496" s="892"/>
      <c r="AT496" s="892"/>
      <c r="AU496" s="892"/>
      <c r="AV496" s="892"/>
      <c r="AW496" s="892"/>
      <c r="AX496" s="892"/>
      <c r="AY496" s="892"/>
      <c r="AZ496" s="865"/>
      <c r="BA496" s="248"/>
    </row>
    <row r="497" spans="1:53" s="8" customFormat="1" ht="9.75" customHeight="1" x14ac:dyDescent="0.25">
      <c r="A497" s="150"/>
      <c r="B497" s="872"/>
      <c r="C497" s="872"/>
      <c r="D497" s="872"/>
      <c r="E497" s="872"/>
      <c r="F497" s="872"/>
      <c r="G497" s="872"/>
      <c r="H497" s="872"/>
      <c r="I497" s="872"/>
      <c r="J497" s="872"/>
      <c r="K497" s="872"/>
      <c r="L497" s="873"/>
      <c r="M497" s="896"/>
      <c r="N497" s="873"/>
      <c r="O497" s="896"/>
      <c r="P497" s="872"/>
      <c r="Q497" s="872"/>
      <c r="R497" s="873"/>
      <c r="S497" s="896"/>
      <c r="T497" s="872"/>
      <c r="U497" s="872"/>
      <c r="V497" s="873"/>
      <c r="W497" s="892"/>
      <c r="X497" s="892"/>
      <c r="Y497" s="892"/>
      <c r="Z497" s="892"/>
      <c r="AA497" s="892"/>
      <c r="AB497" s="892"/>
      <c r="AC497" s="892"/>
      <c r="AD497" s="892"/>
      <c r="AE497" s="892"/>
      <c r="AF497" s="892"/>
      <c r="AG497" s="892"/>
      <c r="AH497" s="892"/>
      <c r="AI497" s="892"/>
      <c r="AJ497" s="892"/>
      <c r="AK497" s="896"/>
      <c r="AL497" s="872"/>
      <c r="AM497" s="872"/>
      <c r="AN497" s="872"/>
      <c r="AO497" s="872"/>
      <c r="AP497" s="872"/>
      <c r="AQ497" s="892" t="s">
        <v>4</v>
      </c>
      <c r="AR497" s="892"/>
      <c r="AS497" s="892"/>
      <c r="AT497" s="892"/>
      <c r="AU497" s="892"/>
      <c r="AV497" s="892" t="s">
        <v>49</v>
      </c>
      <c r="AW497" s="892"/>
      <c r="AX497" s="892"/>
      <c r="AY497" s="892"/>
      <c r="AZ497" s="865"/>
      <c r="BA497" s="248"/>
    </row>
    <row r="498" spans="1:53" s="8" customFormat="1" ht="9.75" customHeight="1" x14ac:dyDescent="0.25">
      <c r="A498" s="150"/>
      <c r="B498" s="874"/>
      <c r="C498" s="874"/>
      <c r="D498" s="874"/>
      <c r="E498" s="874"/>
      <c r="F498" s="874"/>
      <c r="G498" s="874"/>
      <c r="H498" s="874"/>
      <c r="I498" s="874"/>
      <c r="J498" s="874"/>
      <c r="K498" s="874"/>
      <c r="L498" s="875"/>
      <c r="M498" s="897"/>
      <c r="N498" s="875"/>
      <c r="O498" s="897"/>
      <c r="P498" s="874"/>
      <c r="Q498" s="874"/>
      <c r="R498" s="875"/>
      <c r="S498" s="897"/>
      <c r="T498" s="874"/>
      <c r="U498" s="874"/>
      <c r="V498" s="875"/>
      <c r="W498" s="892"/>
      <c r="X498" s="892"/>
      <c r="Y498" s="892"/>
      <c r="Z498" s="892"/>
      <c r="AA498" s="892"/>
      <c r="AB498" s="892"/>
      <c r="AC498" s="892"/>
      <c r="AD498" s="892"/>
      <c r="AE498" s="892"/>
      <c r="AF498" s="892"/>
      <c r="AG498" s="892"/>
      <c r="AH498" s="892"/>
      <c r="AI498" s="892"/>
      <c r="AJ498" s="892"/>
      <c r="AK498" s="897"/>
      <c r="AL498" s="874"/>
      <c r="AM498" s="874"/>
      <c r="AN498" s="874"/>
      <c r="AO498" s="874"/>
      <c r="AP498" s="874"/>
      <c r="AQ498" s="892"/>
      <c r="AR498" s="892"/>
      <c r="AS498" s="892"/>
      <c r="AT498" s="892"/>
      <c r="AU498" s="892"/>
      <c r="AV498" s="892"/>
      <c r="AW498" s="892"/>
      <c r="AX498" s="892"/>
      <c r="AY498" s="892"/>
      <c r="AZ498" s="865"/>
      <c r="BA498" s="248"/>
    </row>
    <row r="499" spans="1:53" s="347" customFormat="1" ht="11.25" customHeight="1" thickBot="1" x14ac:dyDescent="0.25">
      <c r="A499" s="361"/>
      <c r="B499" s="1028">
        <v>1</v>
      </c>
      <c r="C499" s="1028"/>
      <c r="D499" s="1028"/>
      <c r="E499" s="1028"/>
      <c r="F499" s="1028"/>
      <c r="G499" s="1028"/>
      <c r="H499" s="1028"/>
      <c r="I499" s="1028"/>
      <c r="J499" s="1028"/>
      <c r="K499" s="1028"/>
      <c r="L499" s="1029"/>
      <c r="M499" s="1033">
        <v>2</v>
      </c>
      <c r="N499" s="1034"/>
      <c r="O499" s="1070">
        <v>3</v>
      </c>
      <c r="P499" s="1071"/>
      <c r="Q499" s="1071"/>
      <c r="R499" s="1072"/>
      <c r="S499" s="1070">
        <v>4</v>
      </c>
      <c r="T499" s="1071"/>
      <c r="U499" s="1071"/>
      <c r="V499" s="1072"/>
      <c r="W499" s="1067">
        <v>5</v>
      </c>
      <c r="X499" s="1067"/>
      <c r="Y499" s="1067"/>
      <c r="Z499" s="1067"/>
      <c r="AA499" s="1067">
        <v>6</v>
      </c>
      <c r="AB499" s="1067"/>
      <c r="AC499" s="1067"/>
      <c r="AD499" s="1067"/>
      <c r="AE499" s="1067">
        <v>7</v>
      </c>
      <c r="AF499" s="1067"/>
      <c r="AG499" s="1067"/>
      <c r="AH499" s="1067"/>
      <c r="AI499" s="1067"/>
      <c r="AJ499" s="1067"/>
      <c r="AK499" s="1068">
        <v>8</v>
      </c>
      <c r="AL499" s="1069"/>
      <c r="AM499" s="1069"/>
      <c r="AN499" s="1069"/>
      <c r="AO499" s="1069"/>
      <c r="AP499" s="1069"/>
      <c r="AQ499" s="1067">
        <v>9</v>
      </c>
      <c r="AR499" s="1067"/>
      <c r="AS499" s="1067"/>
      <c r="AT499" s="1067"/>
      <c r="AU499" s="1067"/>
      <c r="AV499" s="1067">
        <v>10</v>
      </c>
      <c r="AW499" s="1067"/>
      <c r="AX499" s="1067"/>
      <c r="AY499" s="1067"/>
      <c r="AZ499" s="1068"/>
      <c r="BA499" s="362"/>
    </row>
    <row r="500" spans="1:53" s="8" customFormat="1" ht="128.25" customHeight="1" x14ac:dyDescent="0.25">
      <c r="A500" s="150"/>
      <c r="B500" s="1030" t="s">
        <v>619</v>
      </c>
      <c r="C500" s="1030"/>
      <c r="D500" s="1030"/>
      <c r="E500" s="1030"/>
      <c r="F500" s="1030"/>
      <c r="G500" s="1030"/>
      <c r="H500" s="1030"/>
      <c r="I500" s="1030"/>
      <c r="J500" s="1030"/>
      <c r="K500" s="1030"/>
      <c r="L500" s="1031"/>
      <c r="M500" s="927" t="s">
        <v>119</v>
      </c>
      <c r="N500" s="1008"/>
      <c r="O500" s="1009"/>
      <c r="P500" s="1010"/>
      <c r="Q500" s="1010"/>
      <c r="R500" s="1011"/>
      <c r="S500" s="996"/>
      <c r="T500" s="996"/>
      <c r="U500" s="996"/>
      <c r="V500" s="997"/>
      <c r="W500" s="995" t="s">
        <v>20</v>
      </c>
      <c r="X500" s="996"/>
      <c r="Y500" s="996"/>
      <c r="Z500" s="997"/>
      <c r="AA500" s="995"/>
      <c r="AB500" s="996"/>
      <c r="AC500" s="996"/>
      <c r="AD500" s="997"/>
      <c r="AE500" s="995"/>
      <c r="AF500" s="996"/>
      <c r="AG500" s="996"/>
      <c r="AH500" s="996"/>
      <c r="AI500" s="996"/>
      <c r="AJ500" s="997"/>
      <c r="AK500" s="995"/>
      <c r="AL500" s="996"/>
      <c r="AM500" s="996"/>
      <c r="AN500" s="996"/>
      <c r="AO500" s="996"/>
      <c r="AP500" s="997"/>
      <c r="AQ500" s="995"/>
      <c r="AR500" s="996"/>
      <c r="AS500" s="996"/>
      <c r="AT500" s="996"/>
      <c r="AU500" s="997"/>
      <c r="AV500" s="995"/>
      <c r="AW500" s="996"/>
      <c r="AX500" s="996"/>
      <c r="AY500" s="996"/>
      <c r="AZ500" s="998"/>
      <c r="BA500" s="238"/>
    </row>
    <row r="501" spans="1:53" s="8" customFormat="1" ht="51" customHeight="1" x14ac:dyDescent="0.25">
      <c r="A501" s="150"/>
      <c r="B501" s="1012" t="s">
        <v>334</v>
      </c>
      <c r="C501" s="1012"/>
      <c r="D501" s="1012"/>
      <c r="E501" s="1012"/>
      <c r="F501" s="1012"/>
      <c r="G501" s="1012"/>
      <c r="H501" s="1012"/>
      <c r="I501" s="1012"/>
      <c r="J501" s="1012"/>
      <c r="K501" s="1012"/>
      <c r="L501" s="1013"/>
      <c r="M501" s="844" t="s">
        <v>120</v>
      </c>
      <c r="N501" s="846"/>
      <c r="O501" s="1014"/>
      <c r="P501" s="1015"/>
      <c r="Q501" s="1015"/>
      <c r="R501" s="1016"/>
      <c r="S501" s="1017"/>
      <c r="T501" s="1017"/>
      <c r="U501" s="1017"/>
      <c r="V501" s="1018"/>
      <c r="W501" s="335"/>
      <c r="X501" s="286"/>
      <c r="Y501" s="286"/>
      <c r="Z501" s="336"/>
      <c r="AA501" s="335"/>
      <c r="AB501" s="286"/>
      <c r="AC501" s="286"/>
      <c r="AD501" s="336"/>
      <c r="AE501" s="335"/>
      <c r="AF501" s="286"/>
      <c r="AG501" s="286"/>
      <c r="AH501" s="286"/>
      <c r="AI501" s="286"/>
      <c r="AJ501" s="336"/>
      <c r="AK501" s="335"/>
      <c r="AL501" s="286"/>
      <c r="AM501" s="286"/>
      <c r="AN501" s="286"/>
      <c r="AO501" s="286"/>
      <c r="AP501" s="286"/>
      <c r="AQ501" s="999"/>
      <c r="AR501" s="1000"/>
      <c r="AS501" s="1000"/>
      <c r="AT501" s="1000"/>
      <c r="AU501" s="1001"/>
      <c r="AV501" s="999"/>
      <c r="AW501" s="1000"/>
      <c r="AX501" s="1000"/>
      <c r="AY501" s="1000"/>
      <c r="AZ501" s="1002"/>
      <c r="BA501" s="238"/>
    </row>
    <row r="502" spans="1:53" s="8" customFormat="1" ht="29.25" customHeight="1" x14ac:dyDescent="0.25">
      <c r="A502" s="150"/>
      <c r="B502" s="1019" t="s">
        <v>335</v>
      </c>
      <c r="C502" s="1019"/>
      <c r="D502" s="1019"/>
      <c r="E502" s="1019"/>
      <c r="F502" s="1019"/>
      <c r="G502" s="1019"/>
      <c r="H502" s="1019"/>
      <c r="I502" s="1019"/>
      <c r="J502" s="1019"/>
      <c r="K502" s="1035"/>
      <c r="L502" s="1036"/>
      <c r="M502" s="844" t="s">
        <v>121</v>
      </c>
      <c r="N502" s="846"/>
      <c r="O502" s="1022"/>
      <c r="P502" s="1023"/>
      <c r="Q502" s="1023"/>
      <c r="R502" s="1024"/>
      <c r="S502" s="1000"/>
      <c r="T502" s="1000"/>
      <c r="U502" s="1000"/>
      <c r="V502" s="1001"/>
      <c r="W502" s="999"/>
      <c r="X502" s="1000"/>
      <c r="Y502" s="1000"/>
      <c r="Z502" s="1001"/>
      <c r="AA502" s="342"/>
      <c r="AB502" s="343"/>
      <c r="AC502" s="343"/>
      <c r="AD502" s="344"/>
      <c r="AE502" s="342"/>
      <c r="AF502" s="343"/>
      <c r="AG502" s="343"/>
      <c r="AH502" s="343"/>
      <c r="AI502" s="343"/>
      <c r="AJ502" s="344"/>
      <c r="AK502" s="342"/>
      <c r="AL502" s="343"/>
      <c r="AM502" s="343"/>
      <c r="AN502" s="343"/>
      <c r="AO502" s="343"/>
      <c r="AP502" s="344"/>
      <c r="AQ502" s="342"/>
      <c r="AR502" s="343"/>
      <c r="AS502" s="343"/>
      <c r="AT502" s="343"/>
      <c r="AU502" s="344"/>
      <c r="AV502" s="342"/>
      <c r="AW502" s="343"/>
      <c r="AX502" s="343"/>
      <c r="AY502" s="343"/>
      <c r="AZ502" s="345"/>
      <c r="BA502" s="238"/>
    </row>
    <row r="503" spans="1:53" s="8" customFormat="1" ht="17.25" customHeight="1" thickBot="1" x14ac:dyDescent="0.3">
      <c r="A503" s="150"/>
      <c r="B503" s="1012" t="s">
        <v>336</v>
      </c>
      <c r="C503" s="1012"/>
      <c r="D503" s="1012"/>
      <c r="E503" s="1012"/>
      <c r="F503" s="1012"/>
      <c r="G503" s="1012"/>
      <c r="H503" s="1012"/>
      <c r="I503" s="1012"/>
      <c r="J503" s="1012"/>
      <c r="K503" s="1012"/>
      <c r="L503" s="1013"/>
      <c r="M503" s="847" t="s">
        <v>125</v>
      </c>
      <c r="N503" s="849"/>
      <c r="O503" s="1025"/>
      <c r="P503" s="1026"/>
      <c r="Q503" s="1026"/>
      <c r="R503" s="1027"/>
      <c r="S503" s="1032"/>
      <c r="T503" s="1032"/>
      <c r="U503" s="1032"/>
      <c r="V503" s="914"/>
      <c r="W503" s="338"/>
      <c r="X503" s="339"/>
      <c r="Y503" s="339"/>
      <c r="Z503" s="340"/>
      <c r="AA503" s="338"/>
      <c r="AB503" s="339"/>
      <c r="AC503" s="339"/>
      <c r="AD503" s="340"/>
      <c r="AE503" s="338"/>
      <c r="AF503" s="339"/>
      <c r="AG503" s="339"/>
      <c r="AH503" s="339"/>
      <c r="AI503" s="339"/>
      <c r="AJ503" s="340"/>
      <c r="AK503" s="338"/>
      <c r="AL503" s="339"/>
      <c r="AM503" s="339"/>
      <c r="AN503" s="339"/>
      <c r="AO503" s="339"/>
      <c r="AP503" s="340"/>
      <c r="AQ503" s="338"/>
      <c r="AR503" s="339"/>
      <c r="AS503" s="339"/>
      <c r="AT503" s="339"/>
      <c r="AU503" s="340"/>
      <c r="AV503" s="338"/>
      <c r="AW503" s="339"/>
      <c r="AX503" s="339"/>
      <c r="AY503" s="339"/>
      <c r="AZ503" s="341"/>
      <c r="BA503" s="238"/>
    </row>
    <row r="504" spans="1:53" s="40" customFormat="1" x14ac:dyDescent="0.25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  <c r="AA504" s="85"/>
      <c r="AB504" s="85"/>
      <c r="AC504" s="85"/>
      <c r="AD504" s="85"/>
      <c r="AE504" s="85"/>
      <c r="AF504" s="85"/>
      <c r="AG504" s="85"/>
      <c r="AH504" s="85"/>
      <c r="AI504" s="85"/>
      <c r="AJ504" s="85"/>
      <c r="AK504" s="85"/>
      <c r="AL504" s="85"/>
      <c r="AM504" s="85"/>
      <c r="AN504" s="85"/>
      <c r="AO504" s="85"/>
      <c r="AP504" s="85"/>
      <c r="AQ504" s="85"/>
      <c r="AR504" s="85"/>
      <c r="AS504" s="85"/>
      <c r="AT504" s="85"/>
      <c r="AU504" s="85"/>
      <c r="AV504" s="85"/>
      <c r="AW504" s="85"/>
      <c r="AX504" s="85"/>
      <c r="AY504" s="85"/>
      <c r="AZ504" s="85"/>
      <c r="BA504" s="85"/>
    </row>
    <row r="505" spans="1:53" s="11" customFormat="1" ht="33" customHeight="1" x14ac:dyDescent="0.25">
      <c r="A505" s="119"/>
      <c r="B505" s="1066" t="s">
        <v>343</v>
      </c>
      <c r="C505" s="1066"/>
      <c r="D505" s="1066"/>
      <c r="E505" s="1066"/>
      <c r="F505" s="1066"/>
      <c r="G505" s="1066"/>
      <c r="H505" s="1066"/>
      <c r="I505" s="1066"/>
      <c r="J505" s="1066"/>
      <c r="K505" s="1066"/>
      <c r="L505" s="1066"/>
      <c r="M505" s="1066"/>
      <c r="N505" s="1066"/>
      <c r="O505" s="1066"/>
      <c r="P505" s="1066"/>
      <c r="Q505" s="1066"/>
      <c r="R505" s="1066"/>
      <c r="S505" s="1066"/>
      <c r="T505" s="1066"/>
      <c r="U505" s="1066"/>
      <c r="V505" s="1066"/>
      <c r="W505" s="1066"/>
      <c r="X505" s="1066"/>
      <c r="Y505" s="1066"/>
      <c r="Z505" s="1066"/>
      <c r="AA505" s="1066"/>
      <c r="AB505" s="1066"/>
      <c r="AC505" s="1066"/>
      <c r="AD505" s="1066"/>
      <c r="AE505" s="1066"/>
      <c r="AF505" s="1066"/>
      <c r="AG505" s="1066"/>
      <c r="AH505" s="1066"/>
      <c r="AI505" s="1066"/>
      <c r="AJ505" s="1066"/>
      <c r="AK505" s="1066"/>
      <c r="AL505" s="1066"/>
      <c r="AM505" s="1066"/>
      <c r="AN505" s="1066"/>
      <c r="AO505" s="1066"/>
      <c r="AP505" s="1066"/>
      <c r="AQ505" s="1066"/>
      <c r="AR505" s="1066"/>
      <c r="AS505" s="1066"/>
      <c r="AT505" s="1066"/>
      <c r="AU505" s="1066"/>
      <c r="AV505" s="1066"/>
      <c r="AW505" s="1066"/>
      <c r="AX505" s="1066"/>
      <c r="AY505" s="1066"/>
      <c r="AZ505" s="1066"/>
      <c r="BA505" s="329"/>
    </row>
    <row r="506" spans="1:53" s="11" customFormat="1" ht="27" customHeight="1" x14ac:dyDescent="0.25">
      <c r="A506" s="119"/>
      <c r="B506" s="870" t="s">
        <v>170</v>
      </c>
      <c r="C506" s="870"/>
      <c r="D506" s="870"/>
      <c r="E506" s="870"/>
      <c r="F506" s="870"/>
      <c r="G506" s="870"/>
      <c r="H506" s="870"/>
      <c r="I506" s="870"/>
      <c r="J506" s="870"/>
      <c r="K506" s="871"/>
      <c r="L506" s="895" t="s">
        <v>513</v>
      </c>
      <c r="M506" s="871"/>
      <c r="N506" s="870" t="s">
        <v>34</v>
      </c>
      <c r="O506" s="870"/>
      <c r="P506" s="870"/>
      <c r="Q506" s="870"/>
      <c r="R506" s="870"/>
      <c r="S506" s="870"/>
      <c r="T506" s="870"/>
      <c r="U506" s="870"/>
      <c r="V506" s="870"/>
      <c r="W506" s="870"/>
      <c r="X506" s="870"/>
      <c r="Y506" s="870"/>
      <c r="Z506" s="870"/>
      <c r="AA506" s="865" t="s">
        <v>65</v>
      </c>
      <c r="AB506" s="866"/>
      <c r="AC506" s="866"/>
      <c r="AD506" s="866"/>
      <c r="AE506" s="866"/>
      <c r="AF506" s="866"/>
      <c r="AG506" s="866"/>
      <c r="AH506" s="866"/>
      <c r="AI506" s="866"/>
      <c r="AJ506" s="866"/>
      <c r="AK506" s="866"/>
      <c r="AL506" s="866"/>
      <c r="AM506" s="866"/>
      <c r="AN506" s="865" t="s">
        <v>66</v>
      </c>
      <c r="AO506" s="866"/>
      <c r="AP506" s="866"/>
      <c r="AQ506" s="866"/>
      <c r="AR506" s="866"/>
      <c r="AS506" s="866"/>
      <c r="AT506" s="866"/>
      <c r="AU506" s="866"/>
      <c r="AV506" s="866"/>
      <c r="AW506" s="866"/>
      <c r="AX506" s="866"/>
      <c r="AY506" s="866"/>
      <c r="AZ506" s="866"/>
      <c r="BA506" s="329"/>
    </row>
    <row r="507" spans="1:53" s="11" customFormat="1" ht="77.25" customHeight="1" x14ac:dyDescent="0.25">
      <c r="A507" s="119"/>
      <c r="B507" s="874"/>
      <c r="C507" s="874"/>
      <c r="D507" s="874"/>
      <c r="E507" s="874"/>
      <c r="F507" s="874"/>
      <c r="G507" s="874"/>
      <c r="H507" s="874"/>
      <c r="I507" s="874"/>
      <c r="J507" s="874"/>
      <c r="K507" s="875"/>
      <c r="L507" s="897"/>
      <c r="M507" s="875"/>
      <c r="N507" s="1048" t="s">
        <v>210</v>
      </c>
      <c r="O507" s="1049"/>
      <c r="P507" s="1050"/>
      <c r="Q507" s="1051" t="s">
        <v>217</v>
      </c>
      <c r="R507" s="1052"/>
      <c r="S507" s="1052"/>
      <c r="T507" s="1053"/>
      <c r="U507" s="1048" t="s">
        <v>211</v>
      </c>
      <c r="V507" s="1049"/>
      <c r="W507" s="1050"/>
      <c r="X507" s="1048" t="s">
        <v>218</v>
      </c>
      <c r="Y507" s="1049"/>
      <c r="Z507" s="1050"/>
      <c r="AA507" s="1048" t="s">
        <v>210</v>
      </c>
      <c r="AB507" s="1049"/>
      <c r="AC507" s="1050"/>
      <c r="AD507" s="1051" t="s">
        <v>217</v>
      </c>
      <c r="AE507" s="1052"/>
      <c r="AF507" s="1052"/>
      <c r="AG507" s="1053"/>
      <c r="AH507" s="1048" t="s">
        <v>211</v>
      </c>
      <c r="AI507" s="1049"/>
      <c r="AJ507" s="1050"/>
      <c r="AK507" s="1048" t="s">
        <v>218</v>
      </c>
      <c r="AL507" s="1049"/>
      <c r="AM507" s="1050"/>
      <c r="AN507" s="1048" t="s">
        <v>210</v>
      </c>
      <c r="AO507" s="1049"/>
      <c r="AP507" s="1050"/>
      <c r="AQ507" s="1051" t="s">
        <v>217</v>
      </c>
      <c r="AR507" s="1052"/>
      <c r="AS507" s="1052"/>
      <c r="AT507" s="1053"/>
      <c r="AU507" s="1048" t="s">
        <v>616</v>
      </c>
      <c r="AV507" s="1049"/>
      <c r="AW507" s="1050"/>
      <c r="AX507" s="1048" t="s">
        <v>218</v>
      </c>
      <c r="AY507" s="1049"/>
      <c r="AZ507" s="1049"/>
      <c r="BA507" s="329"/>
    </row>
    <row r="508" spans="1:53" s="347" customFormat="1" ht="11.25" customHeight="1" thickBot="1" x14ac:dyDescent="0.25">
      <c r="A508" s="359"/>
      <c r="B508" s="1060">
        <v>1</v>
      </c>
      <c r="C508" s="1060"/>
      <c r="D508" s="1060"/>
      <c r="E508" s="1060"/>
      <c r="F508" s="1060"/>
      <c r="G508" s="1060"/>
      <c r="H508" s="1060"/>
      <c r="I508" s="1061"/>
      <c r="J508" s="1061"/>
      <c r="K508" s="1062"/>
      <c r="L508" s="1063">
        <v>2</v>
      </c>
      <c r="M508" s="1064"/>
      <c r="N508" s="1065">
        <v>3</v>
      </c>
      <c r="O508" s="1005"/>
      <c r="P508" s="1005"/>
      <c r="Q508" s="774">
        <v>4</v>
      </c>
      <c r="R508" s="774"/>
      <c r="S508" s="774"/>
      <c r="T508" s="774"/>
      <c r="U508" s="774">
        <v>5</v>
      </c>
      <c r="V508" s="774"/>
      <c r="W508" s="774"/>
      <c r="X508" s="774">
        <v>6</v>
      </c>
      <c r="Y508" s="774"/>
      <c r="Z508" s="774"/>
      <c r="AA508" s="774">
        <v>7</v>
      </c>
      <c r="AB508" s="774"/>
      <c r="AC508" s="774"/>
      <c r="AD508" s="774">
        <v>8</v>
      </c>
      <c r="AE508" s="774"/>
      <c r="AF508" s="774"/>
      <c r="AG508" s="774"/>
      <c r="AH508" s="774">
        <v>9</v>
      </c>
      <c r="AI508" s="774"/>
      <c r="AJ508" s="774"/>
      <c r="AK508" s="774">
        <v>10</v>
      </c>
      <c r="AL508" s="774"/>
      <c r="AM508" s="774"/>
      <c r="AN508" s="774">
        <v>11</v>
      </c>
      <c r="AO508" s="774"/>
      <c r="AP508" s="774"/>
      <c r="AQ508" s="774">
        <v>12</v>
      </c>
      <c r="AR508" s="774"/>
      <c r="AS508" s="774"/>
      <c r="AT508" s="774"/>
      <c r="AU508" s="774">
        <v>13</v>
      </c>
      <c r="AV508" s="774"/>
      <c r="AW508" s="774"/>
      <c r="AX508" s="774">
        <v>14</v>
      </c>
      <c r="AY508" s="774"/>
      <c r="AZ508" s="775"/>
      <c r="BA508" s="360"/>
    </row>
    <row r="509" spans="1:53" s="11" customFormat="1" ht="18" customHeight="1" x14ac:dyDescent="0.25">
      <c r="A509" s="119"/>
      <c r="B509" s="915"/>
      <c r="C509" s="915"/>
      <c r="D509" s="915"/>
      <c r="E509" s="915"/>
      <c r="F509" s="915"/>
      <c r="G509" s="915"/>
      <c r="H509" s="915"/>
      <c r="I509" s="915"/>
      <c r="J509" s="915"/>
      <c r="K509" s="1043"/>
      <c r="L509" s="954" t="s">
        <v>21</v>
      </c>
      <c r="M509" s="955"/>
      <c r="N509" s="1045"/>
      <c r="O509" s="1045"/>
      <c r="P509" s="1045"/>
      <c r="Q509" s="1046"/>
      <c r="R509" s="1046"/>
      <c r="S509" s="1046"/>
      <c r="T509" s="1046"/>
      <c r="U509" s="1046"/>
      <c r="V509" s="1046"/>
      <c r="W509" s="1046"/>
      <c r="X509" s="1046"/>
      <c r="Y509" s="1046"/>
      <c r="Z509" s="1046"/>
      <c r="AA509" s="1046"/>
      <c r="AB509" s="1046"/>
      <c r="AC509" s="1046"/>
      <c r="AD509" s="1046"/>
      <c r="AE509" s="1046"/>
      <c r="AF509" s="1046"/>
      <c r="AG509" s="1046"/>
      <c r="AH509" s="1046"/>
      <c r="AI509" s="1046"/>
      <c r="AJ509" s="1046"/>
      <c r="AK509" s="1046"/>
      <c r="AL509" s="1046"/>
      <c r="AM509" s="1046"/>
      <c r="AN509" s="1046"/>
      <c r="AO509" s="1046"/>
      <c r="AP509" s="1046"/>
      <c r="AQ509" s="1046"/>
      <c r="AR509" s="1046"/>
      <c r="AS509" s="1046"/>
      <c r="AT509" s="1046"/>
      <c r="AU509" s="1046"/>
      <c r="AV509" s="1046"/>
      <c r="AW509" s="1046"/>
      <c r="AX509" s="1046"/>
      <c r="AY509" s="1046"/>
      <c r="AZ509" s="1047"/>
      <c r="BA509" s="329"/>
    </row>
    <row r="510" spans="1:53" s="11" customFormat="1" ht="18" customHeight="1" x14ac:dyDescent="0.25">
      <c r="A510" s="119"/>
      <c r="B510" s="915"/>
      <c r="C510" s="915"/>
      <c r="D510" s="915"/>
      <c r="E510" s="915"/>
      <c r="F510" s="915"/>
      <c r="G510" s="915"/>
      <c r="H510" s="915"/>
      <c r="I510" s="915"/>
      <c r="J510" s="915"/>
      <c r="K510" s="1043"/>
      <c r="L510" s="917" t="s">
        <v>22</v>
      </c>
      <c r="M510" s="918"/>
      <c r="N510" s="1007"/>
      <c r="O510" s="1007"/>
      <c r="P510" s="1007"/>
      <c r="Q510" s="892"/>
      <c r="R510" s="892"/>
      <c r="S510" s="892"/>
      <c r="T510" s="892"/>
      <c r="U510" s="892"/>
      <c r="V510" s="892"/>
      <c r="W510" s="892"/>
      <c r="X510" s="892"/>
      <c r="Y510" s="892"/>
      <c r="Z510" s="892"/>
      <c r="AA510" s="892"/>
      <c r="AB510" s="892"/>
      <c r="AC510" s="892"/>
      <c r="AD510" s="892"/>
      <c r="AE510" s="892"/>
      <c r="AF510" s="892"/>
      <c r="AG510" s="892"/>
      <c r="AH510" s="892"/>
      <c r="AI510" s="892"/>
      <c r="AJ510" s="892"/>
      <c r="AK510" s="892"/>
      <c r="AL510" s="892"/>
      <c r="AM510" s="892"/>
      <c r="AN510" s="892"/>
      <c r="AO510" s="892"/>
      <c r="AP510" s="892"/>
      <c r="AQ510" s="892"/>
      <c r="AR510" s="892"/>
      <c r="AS510" s="892"/>
      <c r="AT510" s="892"/>
      <c r="AU510" s="892"/>
      <c r="AV510" s="892"/>
      <c r="AW510" s="892"/>
      <c r="AX510" s="892"/>
      <c r="AY510" s="892"/>
      <c r="AZ510" s="1006"/>
      <c r="BA510" s="329"/>
    </row>
    <row r="511" spans="1:53" s="11" customFormat="1" ht="18" customHeight="1" x14ac:dyDescent="0.25">
      <c r="A511" s="119"/>
      <c r="B511" s="915"/>
      <c r="C511" s="915"/>
      <c r="D511" s="915"/>
      <c r="E511" s="915"/>
      <c r="F511" s="915"/>
      <c r="G511" s="915"/>
      <c r="H511" s="915"/>
      <c r="I511" s="915"/>
      <c r="J511" s="915"/>
      <c r="K511" s="1043"/>
      <c r="L511" s="917"/>
      <c r="M511" s="918"/>
      <c r="N511" s="1007"/>
      <c r="O511" s="1007"/>
      <c r="P511" s="1007"/>
      <c r="Q511" s="892"/>
      <c r="R511" s="892"/>
      <c r="S511" s="892"/>
      <c r="T511" s="892"/>
      <c r="U511" s="892"/>
      <c r="V511" s="892"/>
      <c r="W511" s="892"/>
      <c r="X511" s="892"/>
      <c r="Y511" s="892"/>
      <c r="Z511" s="892"/>
      <c r="AA511" s="892"/>
      <c r="AB511" s="892"/>
      <c r="AC511" s="892"/>
      <c r="AD511" s="892"/>
      <c r="AE511" s="892"/>
      <c r="AF511" s="892"/>
      <c r="AG511" s="892"/>
      <c r="AH511" s="892"/>
      <c r="AI511" s="892"/>
      <c r="AJ511" s="892"/>
      <c r="AK511" s="892"/>
      <c r="AL511" s="892"/>
      <c r="AM511" s="892"/>
      <c r="AN511" s="892"/>
      <c r="AO511" s="892"/>
      <c r="AP511" s="892"/>
      <c r="AQ511" s="892"/>
      <c r="AR511" s="892"/>
      <c r="AS511" s="892"/>
      <c r="AT511" s="892"/>
      <c r="AU511" s="892"/>
      <c r="AV511" s="892"/>
      <c r="AW511" s="892"/>
      <c r="AX511" s="892"/>
      <c r="AY511" s="892"/>
      <c r="AZ511" s="1006"/>
      <c r="BA511" s="329"/>
    </row>
    <row r="512" spans="1:53" s="11" customFormat="1" ht="18" customHeight="1" thickBot="1" x14ac:dyDescent="0.3">
      <c r="A512" s="119"/>
      <c r="B512" s="911" t="s">
        <v>64</v>
      </c>
      <c r="C512" s="911"/>
      <c r="D512" s="911"/>
      <c r="E512" s="911"/>
      <c r="F512" s="911"/>
      <c r="G512" s="911"/>
      <c r="H512" s="911"/>
      <c r="I512" s="911"/>
      <c r="J512" s="911"/>
      <c r="K512" s="911"/>
      <c r="L512" s="1055" t="s">
        <v>142</v>
      </c>
      <c r="M512" s="1056"/>
      <c r="N512" s="1057" t="s">
        <v>24</v>
      </c>
      <c r="O512" s="1057"/>
      <c r="P512" s="1057"/>
      <c r="Q512" s="1044" t="s">
        <v>24</v>
      </c>
      <c r="R512" s="1044"/>
      <c r="S512" s="1044"/>
      <c r="T512" s="1044"/>
      <c r="U512" s="1044" t="s">
        <v>24</v>
      </c>
      <c r="V512" s="1044"/>
      <c r="W512" s="1044"/>
      <c r="X512" s="1044"/>
      <c r="Y512" s="1044"/>
      <c r="Z512" s="1044"/>
      <c r="AA512" s="1044" t="s">
        <v>24</v>
      </c>
      <c r="AB512" s="1044"/>
      <c r="AC512" s="1044"/>
      <c r="AD512" s="1044" t="s">
        <v>24</v>
      </c>
      <c r="AE512" s="1044"/>
      <c r="AF512" s="1044"/>
      <c r="AG512" s="1044"/>
      <c r="AH512" s="1044" t="s">
        <v>24</v>
      </c>
      <c r="AI512" s="1044"/>
      <c r="AJ512" s="1044"/>
      <c r="AK512" s="1044"/>
      <c r="AL512" s="1044"/>
      <c r="AM512" s="1044"/>
      <c r="AN512" s="1044" t="s">
        <v>24</v>
      </c>
      <c r="AO512" s="1044"/>
      <c r="AP512" s="1044"/>
      <c r="AQ512" s="1044" t="s">
        <v>24</v>
      </c>
      <c r="AR512" s="1044"/>
      <c r="AS512" s="1044"/>
      <c r="AT512" s="1044"/>
      <c r="AU512" s="1044" t="s">
        <v>24</v>
      </c>
      <c r="AV512" s="1044"/>
      <c r="AW512" s="1044"/>
      <c r="AX512" s="1003"/>
      <c r="AY512" s="1003"/>
      <c r="AZ512" s="1004"/>
      <c r="BA512" s="329"/>
    </row>
    <row r="513" spans="1:53" s="11" customFormat="1" ht="11.25" customHeight="1" x14ac:dyDescent="0.25">
      <c r="A513" s="119"/>
      <c r="B513" s="304"/>
      <c r="C513" s="304"/>
      <c r="D513" s="304"/>
      <c r="E513" s="304"/>
      <c r="F513" s="304"/>
      <c r="G513" s="304"/>
      <c r="H513" s="304"/>
      <c r="I513" s="304"/>
      <c r="J513" s="304"/>
      <c r="K513" s="304"/>
      <c r="L513" s="304"/>
      <c r="M513" s="304"/>
      <c r="N513" s="304"/>
      <c r="O513" s="304"/>
      <c r="P513" s="304"/>
      <c r="Q513" s="304"/>
      <c r="R513" s="304"/>
      <c r="S513" s="304"/>
      <c r="T513" s="304"/>
      <c r="U513" s="304"/>
      <c r="V513" s="304"/>
      <c r="W513" s="304"/>
      <c r="X513" s="304"/>
      <c r="Y513" s="304"/>
      <c r="Z513" s="304"/>
      <c r="AA513" s="304"/>
      <c r="AB513" s="304"/>
      <c r="AC513" s="304"/>
      <c r="AD513" s="304"/>
      <c r="AE513" s="304"/>
      <c r="AF513" s="304"/>
      <c r="AG513" s="304"/>
      <c r="AH513" s="304"/>
      <c r="AI513" s="304"/>
      <c r="AJ513" s="304"/>
      <c r="AK513" s="304"/>
      <c r="AL513" s="304"/>
      <c r="AM513" s="304"/>
      <c r="AN513" s="304"/>
      <c r="AO513" s="304"/>
      <c r="AP513" s="304"/>
      <c r="AQ513" s="304"/>
      <c r="AR513" s="304"/>
      <c r="AS513" s="304"/>
      <c r="AT513" s="304"/>
      <c r="AU513" s="304"/>
      <c r="AV513" s="304"/>
      <c r="AW513" s="304"/>
      <c r="AX513" s="304"/>
      <c r="AY513" s="304"/>
      <c r="AZ513" s="304"/>
      <c r="BA513" s="329"/>
    </row>
    <row r="514" spans="1:53" s="8" customFormat="1" ht="16.5" customHeight="1" x14ac:dyDescent="0.25">
      <c r="A514" s="119"/>
      <c r="B514" s="1066" t="s">
        <v>344</v>
      </c>
      <c r="C514" s="1066"/>
      <c r="D514" s="1066"/>
      <c r="E514" s="1066"/>
      <c r="F514" s="1066"/>
      <c r="G514" s="1066"/>
      <c r="H514" s="1066"/>
      <c r="I514" s="1066"/>
      <c r="J514" s="1066"/>
      <c r="K514" s="1066"/>
      <c r="L514" s="1066"/>
      <c r="M514" s="1066"/>
      <c r="N514" s="1066"/>
      <c r="O514" s="1066"/>
      <c r="P514" s="1066"/>
      <c r="Q514" s="1066"/>
      <c r="R514" s="1066"/>
      <c r="S514" s="1066"/>
      <c r="T514" s="1066"/>
      <c r="U514" s="1066"/>
      <c r="V514" s="1066"/>
      <c r="W514" s="1066"/>
      <c r="X514" s="1066"/>
      <c r="Y514" s="1066"/>
      <c r="Z514" s="1066"/>
      <c r="AA514" s="1066"/>
      <c r="AB514" s="1066"/>
      <c r="AC514" s="1066"/>
      <c r="AD514" s="1066"/>
      <c r="AE514" s="1066"/>
      <c r="AF514" s="1066"/>
      <c r="AG514" s="1066"/>
      <c r="AH514" s="1066"/>
      <c r="AI514" s="1066"/>
      <c r="AJ514" s="1066"/>
      <c r="AK514" s="1066"/>
      <c r="AL514" s="1066"/>
      <c r="AM514" s="1066"/>
      <c r="AN514" s="1066"/>
      <c r="AO514" s="1066"/>
      <c r="AP514" s="1066"/>
      <c r="AQ514" s="1066"/>
      <c r="AR514" s="1066"/>
      <c r="AS514" s="1066"/>
      <c r="AT514" s="1066"/>
      <c r="AU514" s="1066"/>
      <c r="AV514" s="1066"/>
      <c r="AW514" s="1066"/>
      <c r="AX514" s="1066"/>
      <c r="AY514" s="1066"/>
      <c r="AZ514" s="1066"/>
      <c r="BA514" s="183"/>
    </row>
    <row r="515" spans="1:53" s="8" customFormat="1" ht="7.5" customHeight="1" x14ac:dyDescent="0.25">
      <c r="A515" s="119"/>
      <c r="B515" s="304"/>
      <c r="C515" s="304"/>
      <c r="D515" s="304"/>
      <c r="E515" s="304"/>
      <c r="F515" s="304"/>
      <c r="G515" s="304"/>
      <c r="H515" s="304"/>
      <c r="I515" s="304"/>
      <c r="J515" s="304"/>
      <c r="K515" s="304"/>
      <c r="L515" s="304"/>
      <c r="M515" s="304"/>
      <c r="N515" s="304"/>
      <c r="O515" s="304"/>
      <c r="P515" s="304"/>
      <c r="Q515" s="304"/>
      <c r="R515" s="304"/>
      <c r="S515" s="304"/>
      <c r="T515" s="304"/>
      <c r="U515" s="304"/>
      <c r="V515" s="304"/>
      <c r="W515" s="304"/>
      <c r="X515" s="304"/>
      <c r="Y515" s="304"/>
      <c r="Z515" s="304"/>
      <c r="AA515" s="304"/>
      <c r="AB515" s="304"/>
      <c r="AC515" s="304"/>
      <c r="AD515" s="304"/>
      <c r="AE515" s="304"/>
      <c r="AF515" s="304"/>
      <c r="AG515" s="304"/>
      <c r="AH515" s="304"/>
      <c r="AI515" s="304"/>
      <c r="AJ515" s="304"/>
      <c r="AK515" s="304"/>
      <c r="AL515" s="304"/>
      <c r="AM515" s="304"/>
      <c r="AN515" s="304"/>
      <c r="AO515" s="304"/>
      <c r="AP515" s="304"/>
      <c r="AQ515" s="304"/>
      <c r="AR515" s="304"/>
      <c r="AS515" s="304"/>
      <c r="AT515" s="304"/>
      <c r="AU515" s="304"/>
      <c r="AV515" s="304"/>
      <c r="AW515" s="304"/>
      <c r="AX515" s="304"/>
      <c r="AY515" s="304"/>
      <c r="AZ515" s="304"/>
      <c r="BA515" s="183"/>
    </row>
    <row r="516" spans="1:53" s="8" customFormat="1" ht="30" customHeight="1" x14ac:dyDescent="0.25">
      <c r="A516" s="119"/>
      <c r="B516" s="870" t="s">
        <v>170</v>
      </c>
      <c r="C516" s="870"/>
      <c r="D516" s="870"/>
      <c r="E516" s="870"/>
      <c r="F516" s="870"/>
      <c r="G516" s="870"/>
      <c r="H516" s="870"/>
      <c r="I516" s="870"/>
      <c r="J516" s="870"/>
      <c r="K516" s="871"/>
      <c r="L516" s="895" t="s">
        <v>513</v>
      </c>
      <c r="M516" s="871"/>
      <c r="N516" s="870" t="s">
        <v>34</v>
      </c>
      <c r="O516" s="870"/>
      <c r="P516" s="870"/>
      <c r="Q516" s="870"/>
      <c r="R516" s="870"/>
      <c r="S516" s="870"/>
      <c r="T516" s="870"/>
      <c r="U516" s="870"/>
      <c r="V516" s="870"/>
      <c r="W516" s="870"/>
      <c r="X516" s="870"/>
      <c r="Y516" s="870"/>
      <c r="Z516" s="870"/>
      <c r="AA516" s="865" t="s">
        <v>65</v>
      </c>
      <c r="AB516" s="866"/>
      <c r="AC516" s="866"/>
      <c r="AD516" s="866"/>
      <c r="AE516" s="866"/>
      <c r="AF516" s="866"/>
      <c r="AG516" s="866"/>
      <c r="AH516" s="866"/>
      <c r="AI516" s="866"/>
      <c r="AJ516" s="866"/>
      <c r="AK516" s="866"/>
      <c r="AL516" s="866"/>
      <c r="AM516" s="866"/>
      <c r="AN516" s="865" t="s">
        <v>66</v>
      </c>
      <c r="AO516" s="866"/>
      <c r="AP516" s="866"/>
      <c r="AQ516" s="866"/>
      <c r="AR516" s="866"/>
      <c r="AS516" s="866"/>
      <c r="AT516" s="866"/>
      <c r="AU516" s="866"/>
      <c r="AV516" s="866"/>
      <c r="AW516" s="866"/>
      <c r="AX516" s="866"/>
      <c r="AY516" s="866"/>
      <c r="AZ516" s="866"/>
      <c r="BA516" s="183"/>
    </row>
    <row r="517" spans="1:53" s="8" customFormat="1" ht="70.5" customHeight="1" x14ac:dyDescent="0.25">
      <c r="A517" s="119"/>
      <c r="B517" s="874"/>
      <c r="C517" s="874"/>
      <c r="D517" s="874"/>
      <c r="E517" s="874"/>
      <c r="F517" s="874"/>
      <c r="G517" s="874"/>
      <c r="H517" s="874"/>
      <c r="I517" s="874"/>
      <c r="J517" s="874"/>
      <c r="K517" s="875"/>
      <c r="L517" s="897"/>
      <c r="M517" s="875"/>
      <c r="N517" s="1048" t="s">
        <v>210</v>
      </c>
      <c r="O517" s="1049"/>
      <c r="P517" s="1050"/>
      <c r="Q517" s="1051" t="s">
        <v>217</v>
      </c>
      <c r="R517" s="1052"/>
      <c r="S517" s="1052"/>
      <c r="T517" s="1053"/>
      <c r="U517" s="1048" t="s">
        <v>211</v>
      </c>
      <c r="V517" s="1049"/>
      <c r="W517" s="1050"/>
      <c r="X517" s="1048" t="s">
        <v>212</v>
      </c>
      <c r="Y517" s="1049"/>
      <c r="Z517" s="1050"/>
      <c r="AA517" s="1048" t="s">
        <v>210</v>
      </c>
      <c r="AB517" s="1049"/>
      <c r="AC517" s="1050"/>
      <c r="AD517" s="1051" t="s">
        <v>217</v>
      </c>
      <c r="AE517" s="1052"/>
      <c r="AF517" s="1052"/>
      <c r="AG517" s="1053"/>
      <c r="AH517" s="1048" t="s">
        <v>211</v>
      </c>
      <c r="AI517" s="1049"/>
      <c r="AJ517" s="1050"/>
      <c r="AK517" s="1048" t="s">
        <v>212</v>
      </c>
      <c r="AL517" s="1049"/>
      <c r="AM517" s="1050"/>
      <c r="AN517" s="1048" t="s">
        <v>210</v>
      </c>
      <c r="AO517" s="1049"/>
      <c r="AP517" s="1050"/>
      <c r="AQ517" s="1051" t="s">
        <v>217</v>
      </c>
      <c r="AR517" s="1052"/>
      <c r="AS517" s="1052"/>
      <c r="AT517" s="1053"/>
      <c r="AU517" s="1048" t="s">
        <v>616</v>
      </c>
      <c r="AV517" s="1049"/>
      <c r="AW517" s="1050"/>
      <c r="AX517" s="1048" t="s">
        <v>218</v>
      </c>
      <c r="AY517" s="1049"/>
      <c r="AZ517" s="1049"/>
      <c r="BA517" s="183"/>
    </row>
    <row r="518" spans="1:53" s="347" customFormat="1" ht="11.25" customHeight="1" thickBot="1" x14ac:dyDescent="0.25">
      <c r="A518" s="359"/>
      <c r="B518" s="1060">
        <v>1</v>
      </c>
      <c r="C518" s="1060"/>
      <c r="D518" s="1060"/>
      <c r="E518" s="1060"/>
      <c r="F518" s="1060"/>
      <c r="G518" s="1060"/>
      <c r="H518" s="1060"/>
      <c r="I518" s="1061"/>
      <c r="J518" s="1061"/>
      <c r="K518" s="1062"/>
      <c r="L518" s="1063">
        <v>2</v>
      </c>
      <c r="M518" s="1064"/>
      <c r="N518" s="1065">
        <v>3</v>
      </c>
      <c r="O518" s="1005"/>
      <c r="P518" s="1005"/>
      <c r="Q518" s="774">
        <v>4</v>
      </c>
      <c r="R518" s="774"/>
      <c r="S518" s="774"/>
      <c r="T518" s="774"/>
      <c r="U518" s="774">
        <v>5</v>
      </c>
      <c r="V518" s="774"/>
      <c r="W518" s="774"/>
      <c r="X518" s="774">
        <v>6</v>
      </c>
      <c r="Y518" s="774"/>
      <c r="Z518" s="774"/>
      <c r="AA518" s="774">
        <v>7</v>
      </c>
      <c r="AB518" s="774"/>
      <c r="AC518" s="774"/>
      <c r="AD518" s="774">
        <v>8</v>
      </c>
      <c r="AE518" s="774"/>
      <c r="AF518" s="774"/>
      <c r="AG518" s="774"/>
      <c r="AH518" s="774">
        <v>9</v>
      </c>
      <c r="AI518" s="774"/>
      <c r="AJ518" s="774"/>
      <c r="AK518" s="774">
        <v>10</v>
      </c>
      <c r="AL518" s="774"/>
      <c r="AM518" s="774"/>
      <c r="AN518" s="774">
        <v>11</v>
      </c>
      <c r="AO518" s="774"/>
      <c r="AP518" s="774"/>
      <c r="AQ518" s="774">
        <v>12</v>
      </c>
      <c r="AR518" s="774"/>
      <c r="AS518" s="774"/>
      <c r="AT518" s="774"/>
      <c r="AU518" s="774">
        <v>13</v>
      </c>
      <c r="AV518" s="774"/>
      <c r="AW518" s="774"/>
      <c r="AX518" s="774">
        <v>14</v>
      </c>
      <c r="AY518" s="774"/>
      <c r="AZ518" s="775"/>
      <c r="BA518" s="358"/>
    </row>
    <row r="519" spans="1:53" s="8" customFormat="1" ht="18" customHeight="1" x14ac:dyDescent="0.25">
      <c r="A519" s="119"/>
      <c r="B519" s="915"/>
      <c r="C519" s="915"/>
      <c r="D519" s="915"/>
      <c r="E519" s="915"/>
      <c r="F519" s="915"/>
      <c r="G519" s="915"/>
      <c r="H519" s="915"/>
      <c r="I519" s="915"/>
      <c r="J519" s="915"/>
      <c r="K519" s="1043"/>
      <c r="L519" s="954" t="s">
        <v>21</v>
      </c>
      <c r="M519" s="955"/>
      <c r="N519" s="1045"/>
      <c r="O519" s="1045"/>
      <c r="P519" s="1045"/>
      <c r="Q519" s="1046"/>
      <c r="R519" s="1046"/>
      <c r="S519" s="1046"/>
      <c r="T519" s="1046"/>
      <c r="U519" s="1046"/>
      <c r="V519" s="1046"/>
      <c r="W519" s="1046"/>
      <c r="X519" s="1046"/>
      <c r="Y519" s="1046"/>
      <c r="Z519" s="1046"/>
      <c r="AA519" s="1046"/>
      <c r="AB519" s="1046"/>
      <c r="AC519" s="1046"/>
      <c r="AD519" s="1046"/>
      <c r="AE519" s="1046"/>
      <c r="AF519" s="1046"/>
      <c r="AG519" s="1046"/>
      <c r="AH519" s="1046"/>
      <c r="AI519" s="1046"/>
      <c r="AJ519" s="1046"/>
      <c r="AK519" s="1046"/>
      <c r="AL519" s="1046"/>
      <c r="AM519" s="1046"/>
      <c r="AN519" s="1046"/>
      <c r="AO519" s="1046"/>
      <c r="AP519" s="1046"/>
      <c r="AQ519" s="1046"/>
      <c r="AR519" s="1046"/>
      <c r="AS519" s="1046"/>
      <c r="AT519" s="1046"/>
      <c r="AU519" s="1046"/>
      <c r="AV519" s="1046"/>
      <c r="AW519" s="1046"/>
      <c r="AX519" s="1046"/>
      <c r="AY519" s="1046"/>
      <c r="AZ519" s="1047"/>
      <c r="BA519" s="183"/>
    </row>
    <row r="520" spans="1:53" s="8" customFormat="1" ht="18" customHeight="1" x14ac:dyDescent="0.25">
      <c r="A520" s="119"/>
      <c r="B520" s="915"/>
      <c r="C520" s="915"/>
      <c r="D520" s="915"/>
      <c r="E520" s="915"/>
      <c r="F520" s="915"/>
      <c r="G520" s="915"/>
      <c r="H520" s="915"/>
      <c r="I520" s="915"/>
      <c r="J520" s="915"/>
      <c r="K520" s="1043"/>
      <c r="L520" s="917" t="s">
        <v>22</v>
      </c>
      <c r="M520" s="918"/>
      <c r="N520" s="1007"/>
      <c r="O520" s="1007"/>
      <c r="P520" s="1007"/>
      <c r="Q520" s="892"/>
      <c r="R520" s="892"/>
      <c r="S520" s="892"/>
      <c r="T520" s="892"/>
      <c r="U520" s="892"/>
      <c r="V520" s="892"/>
      <c r="W520" s="892"/>
      <c r="X520" s="892"/>
      <c r="Y520" s="892"/>
      <c r="Z520" s="892"/>
      <c r="AA520" s="892"/>
      <c r="AB520" s="892"/>
      <c r="AC520" s="892"/>
      <c r="AD520" s="892"/>
      <c r="AE520" s="892"/>
      <c r="AF520" s="892"/>
      <c r="AG520" s="892"/>
      <c r="AH520" s="892"/>
      <c r="AI520" s="892"/>
      <c r="AJ520" s="892"/>
      <c r="AK520" s="892"/>
      <c r="AL520" s="892"/>
      <c r="AM520" s="892"/>
      <c r="AN520" s="892"/>
      <c r="AO520" s="892"/>
      <c r="AP520" s="892"/>
      <c r="AQ520" s="892"/>
      <c r="AR520" s="892"/>
      <c r="AS520" s="892"/>
      <c r="AT520" s="892"/>
      <c r="AU520" s="892"/>
      <c r="AV520" s="892"/>
      <c r="AW520" s="892"/>
      <c r="AX520" s="892"/>
      <c r="AY520" s="892"/>
      <c r="AZ520" s="1006"/>
      <c r="BA520" s="183"/>
    </row>
    <row r="521" spans="1:53" s="8" customFormat="1" ht="18" customHeight="1" x14ac:dyDescent="0.25">
      <c r="A521" s="119"/>
      <c r="B521" s="915"/>
      <c r="C521" s="915"/>
      <c r="D521" s="915"/>
      <c r="E521" s="915"/>
      <c r="F521" s="915"/>
      <c r="G521" s="915"/>
      <c r="H521" s="915"/>
      <c r="I521" s="915"/>
      <c r="J521" s="915"/>
      <c r="K521" s="1043"/>
      <c r="L521" s="917"/>
      <c r="M521" s="918"/>
      <c r="N521" s="1007"/>
      <c r="O521" s="1007"/>
      <c r="P521" s="1007"/>
      <c r="Q521" s="892"/>
      <c r="R521" s="892"/>
      <c r="S521" s="892"/>
      <c r="T521" s="892"/>
      <c r="U521" s="892"/>
      <c r="V521" s="892"/>
      <c r="W521" s="892"/>
      <c r="X521" s="892"/>
      <c r="Y521" s="892"/>
      <c r="Z521" s="892"/>
      <c r="AA521" s="892"/>
      <c r="AB521" s="892"/>
      <c r="AC521" s="892"/>
      <c r="AD521" s="892"/>
      <c r="AE521" s="892"/>
      <c r="AF521" s="892"/>
      <c r="AG521" s="892"/>
      <c r="AH521" s="892"/>
      <c r="AI521" s="892"/>
      <c r="AJ521" s="892"/>
      <c r="AK521" s="892"/>
      <c r="AL521" s="892"/>
      <c r="AM521" s="892"/>
      <c r="AN521" s="892"/>
      <c r="AO521" s="892"/>
      <c r="AP521" s="892"/>
      <c r="AQ521" s="892"/>
      <c r="AR521" s="892"/>
      <c r="AS521" s="892"/>
      <c r="AT521" s="892"/>
      <c r="AU521" s="892"/>
      <c r="AV521" s="892"/>
      <c r="AW521" s="892"/>
      <c r="AX521" s="892"/>
      <c r="AY521" s="892"/>
      <c r="AZ521" s="1006"/>
      <c r="BA521" s="183"/>
    </row>
    <row r="522" spans="1:53" s="8" customFormat="1" ht="18" customHeight="1" thickBot="1" x14ac:dyDescent="0.3">
      <c r="A522" s="119"/>
      <c r="B522" s="911" t="s">
        <v>64</v>
      </c>
      <c r="C522" s="911"/>
      <c r="D522" s="911"/>
      <c r="E522" s="911"/>
      <c r="F522" s="911"/>
      <c r="G522" s="911"/>
      <c r="H522" s="911"/>
      <c r="I522" s="911"/>
      <c r="J522" s="911"/>
      <c r="K522" s="911"/>
      <c r="L522" s="1055" t="s">
        <v>142</v>
      </c>
      <c r="M522" s="1056"/>
      <c r="N522" s="1057" t="s">
        <v>24</v>
      </c>
      <c r="O522" s="1057"/>
      <c r="P522" s="1057"/>
      <c r="Q522" s="1044" t="s">
        <v>24</v>
      </c>
      <c r="R522" s="1044"/>
      <c r="S522" s="1044"/>
      <c r="T522" s="1044"/>
      <c r="U522" s="1044" t="s">
        <v>24</v>
      </c>
      <c r="V522" s="1044"/>
      <c r="W522" s="1044"/>
      <c r="X522" s="1044"/>
      <c r="Y522" s="1044"/>
      <c r="Z522" s="1044"/>
      <c r="AA522" s="1044" t="s">
        <v>24</v>
      </c>
      <c r="AB522" s="1044"/>
      <c r="AC522" s="1044"/>
      <c r="AD522" s="1044" t="s">
        <v>24</v>
      </c>
      <c r="AE522" s="1044"/>
      <c r="AF522" s="1044"/>
      <c r="AG522" s="1044"/>
      <c r="AH522" s="1044" t="s">
        <v>24</v>
      </c>
      <c r="AI522" s="1044"/>
      <c r="AJ522" s="1044"/>
      <c r="AK522" s="1044"/>
      <c r="AL522" s="1044"/>
      <c r="AM522" s="1044"/>
      <c r="AN522" s="1044" t="s">
        <v>24</v>
      </c>
      <c r="AO522" s="1044"/>
      <c r="AP522" s="1044"/>
      <c r="AQ522" s="1044" t="s">
        <v>24</v>
      </c>
      <c r="AR522" s="1044"/>
      <c r="AS522" s="1044"/>
      <c r="AT522" s="1044"/>
      <c r="AU522" s="1044" t="s">
        <v>24</v>
      </c>
      <c r="AV522" s="1044"/>
      <c r="AW522" s="1044"/>
      <c r="AX522" s="1003"/>
      <c r="AY522" s="1003"/>
      <c r="AZ522" s="1004"/>
      <c r="BA522" s="183"/>
    </row>
    <row r="523" spans="1:53" s="8" customFormat="1" ht="16.5" customHeight="1" x14ac:dyDescent="0.25">
      <c r="A523" s="119"/>
      <c r="B523" s="319"/>
      <c r="C523" s="319"/>
      <c r="D523" s="319"/>
      <c r="E523" s="319"/>
      <c r="F523" s="319"/>
      <c r="G523" s="319"/>
      <c r="H523" s="319"/>
      <c r="I523" s="319"/>
      <c r="J523" s="290"/>
      <c r="K523" s="290"/>
      <c r="L523" s="290"/>
      <c r="M523" s="290"/>
      <c r="N523" s="290"/>
      <c r="O523" s="290"/>
      <c r="P523" s="290"/>
      <c r="Q523" s="290"/>
      <c r="R523" s="301"/>
      <c r="S523" s="301"/>
      <c r="T523" s="301"/>
      <c r="U523" s="301"/>
      <c r="V523" s="301"/>
      <c r="W523" s="183"/>
      <c r="X523" s="183"/>
      <c r="Y523" s="183"/>
      <c r="Z523" s="183"/>
      <c r="AA523" s="183"/>
      <c r="AB523" s="183"/>
      <c r="AC523" s="183"/>
      <c r="AD523" s="183"/>
      <c r="AE523" s="183"/>
      <c r="AF523" s="183"/>
      <c r="AG523" s="183"/>
      <c r="AH523" s="183"/>
      <c r="AI523" s="183"/>
      <c r="AJ523" s="183"/>
      <c r="AK523" s="183"/>
      <c r="AL523" s="183"/>
      <c r="AM523" s="183"/>
      <c r="AN523" s="183"/>
      <c r="AO523" s="183"/>
      <c r="AP523" s="183"/>
      <c r="AQ523" s="183"/>
      <c r="AR523" s="183"/>
      <c r="AS523" s="183"/>
      <c r="AT523" s="183"/>
      <c r="AU523" s="183"/>
      <c r="AV523" s="183"/>
      <c r="AW523" s="183"/>
      <c r="AX523" s="183"/>
      <c r="AY523" s="183"/>
      <c r="AZ523" s="183"/>
      <c r="BA523" s="183"/>
    </row>
    <row r="524" spans="1:53" s="8" customFormat="1" ht="17.25" customHeight="1" x14ac:dyDescent="0.25">
      <c r="A524" s="119"/>
      <c r="B524" s="1066" t="s">
        <v>345</v>
      </c>
      <c r="C524" s="1066"/>
      <c r="D524" s="1066"/>
      <c r="E524" s="1066"/>
      <c r="F524" s="1066"/>
      <c r="G524" s="1066"/>
      <c r="H524" s="1066"/>
      <c r="I524" s="1066"/>
      <c r="J524" s="1066"/>
      <c r="K524" s="1066"/>
      <c r="L524" s="1066"/>
      <c r="M524" s="1066"/>
      <c r="N524" s="1066"/>
      <c r="O524" s="1066"/>
      <c r="P524" s="1066"/>
      <c r="Q524" s="1066"/>
      <c r="R524" s="1066"/>
      <c r="S524" s="1066"/>
      <c r="T524" s="1066"/>
      <c r="U524" s="1066"/>
      <c r="V524" s="1066"/>
      <c r="W524" s="1066"/>
      <c r="X524" s="1066"/>
      <c r="Y524" s="1066"/>
      <c r="Z524" s="1066"/>
      <c r="AA524" s="1066"/>
      <c r="AB524" s="1066"/>
      <c r="AC524" s="1066"/>
      <c r="AD524" s="1066"/>
      <c r="AE524" s="1066"/>
      <c r="AF524" s="1066"/>
      <c r="AG524" s="1066"/>
      <c r="AH524" s="1066"/>
      <c r="AI524" s="1066"/>
      <c r="AJ524" s="1066"/>
      <c r="AK524" s="1066"/>
      <c r="AL524" s="1066"/>
      <c r="AM524" s="1066"/>
      <c r="AN524" s="1066"/>
      <c r="AO524" s="1066"/>
      <c r="AP524" s="1066"/>
      <c r="AQ524" s="1066"/>
      <c r="AR524" s="1066"/>
      <c r="AS524" s="1066"/>
      <c r="AT524" s="1066"/>
      <c r="AU524" s="1066"/>
      <c r="AV524" s="1066"/>
      <c r="AW524" s="1066"/>
      <c r="AX524" s="1066"/>
      <c r="AY524" s="1066"/>
      <c r="AZ524" s="1066"/>
      <c r="BA524" s="183"/>
    </row>
    <row r="525" spans="1:53" s="8" customFormat="1" ht="15.75" customHeight="1" x14ac:dyDescent="0.25">
      <c r="A525" s="119"/>
      <c r="B525" s="304"/>
      <c r="C525" s="304"/>
      <c r="D525" s="304"/>
      <c r="E525" s="304"/>
      <c r="F525" s="304"/>
      <c r="G525" s="304"/>
      <c r="H525" s="304"/>
      <c r="I525" s="304"/>
      <c r="J525" s="304"/>
      <c r="K525" s="304"/>
      <c r="L525" s="304"/>
      <c r="M525" s="304"/>
      <c r="N525" s="304"/>
      <c r="O525" s="304"/>
      <c r="P525" s="304"/>
      <c r="Q525" s="304"/>
      <c r="R525" s="304"/>
      <c r="S525" s="304"/>
      <c r="T525" s="304"/>
      <c r="U525" s="304"/>
      <c r="V525" s="304"/>
      <c r="W525" s="304"/>
      <c r="X525" s="304"/>
      <c r="Y525" s="304"/>
      <c r="Z525" s="304"/>
      <c r="AA525" s="304"/>
      <c r="AB525" s="304"/>
      <c r="AC525" s="304"/>
      <c r="AD525" s="304"/>
      <c r="AE525" s="304"/>
      <c r="AF525" s="304"/>
      <c r="AG525" s="304"/>
      <c r="AH525" s="304"/>
      <c r="AI525" s="304"/>
      <c r="AJ525" s="304"/>
      <c r="AK525" s="304"/>
      <c r="AL525" s="304"/>
      <c r="AM525" s="304"/>
      <c r="AN525" s="304"/>
      <c r="AO525" s="304"/>
      <c r="AP525" s="304"/>
      <c r="AQ525" s="304"/>
      <c r="AR525" s="304"/>
      <c r="AS525" s="304"/>
      <c r="AT525" s="304"/>
      <c r="AU525" s="304"/>
      <c r="AV525" s="304"/>
      <c r="AW525" s="304"/>
      <c r="AX525" s="304"/>
      <c r="AY525" s="304"/>
      <c r="AZ525" s="304"/>
      <c r="BA525" s="183"/>
    </row>
    <row r="526" spans="1:53" s="8" customFormat="1" ht="32.25" customHeight="1" x14ac:dyDescent="0.25">
      <c r="A526" s="119"/>
      <c r="B526" s="870" t="s">
        <v>170</v>
      </c>
      <c r="C526" s="870"/>
      <c r="D526" s="870"/>
      <c r="E526" s="870"/>
      <c r="F526" s="870"/>
      <c r="G526" s="870"/>
      <c r="H526" s="870"/>
      <c r="I526" s="870"/>
      <c r="J526" s="870"/>
      <c r="K526" s="871"/>
      <c r="L526" s="895" t="s">
        <v>513</v>
      </c>
      <c r="M526" s="871"/>
      <c r="N526" s="870" t="s">
        <v>34</v>
      </c>
      <c r="O526" s="870"/>
      <c r="P526" s="870"/>
      <c r="Q526" s="870"/>
      <c r="R526" s="870"/>
      <c r="S526" s="870"/>
      <c r="T526" s="870"/>
      <c r="U526" s="870"/>
      <c r="V526" s="870"/>
      <c r="W526" s="870"/>
      <c r="X526" s="870"/>
      <c r="Y526" s="870"/>
      <c r="Z526" s="870"/>
      <c r="AA526" s="865" t="s">
        <v>65</v>
      </c>
      <c r="AB526" s="866"/>
      <c r="AC526" s="866"/>
      <c r="AD526" s="866"/>
      <c r="AE526" s="866"/>
      <c r="AF526" s="866"/>
      <c r="AG526" s="866"/>
      <c r="AH526" s="866"/>
      <c r="AI526" s="866"/>
      <c r="AJ526" s="866"/>
      <c r="AK526" s="866"/>
      <c r="AL526" s="866"/>
      <c r="AM526" s="866"/>
      <c r="AN526" s="865" t="s">
        <v>66</v>
      </c>
      <c r="AO526" s="866"/>
      <c r="AP526" s="866"/>
      <c r="AQ526" s="866"/>
      <c r="AR526" s="866"/>
      <c r="AS526" s="866"/>
      <c r="AT526" s="866"/>
      <c r="AU526" s="866"/>
      <c r="AV526" s="866"/>
      <c r="AW526" s="866"/>
      <c r="AX526" s="866"/>
      <c r="AY526" s="866"/>
      <c r="AZ526" s="866"/>
      <c r="BA526" s="183"/>
    </row>
    <row r="527" spans="1:53" s="8" customFormat="1" ht="65.25" customHeight="1" x14ac:dyDescent="0.25">
      <c r="A527" s="119"/>
      <c r="B527" s="874"/>
      <c r="C527" s="874"/>
      <c r="D527" s="874"/>
      <c r="E527" s="874"/>
      <c r="F527" s="874"/>
      <c r="G527" s="874"/>
      <c r="H527" s="874"/>
      <c r="I527" s="874"/>
      <c r="J527" s="874"/>
      <c r="K527" s="875"/>
      <c r="L527" s="897"/>
      <c r="M527" s="875"/>
      <c r="N527" s="1048" t="s">
        <v>210</v>
      </c>
      <c r="O527" s="1049"/>
      <c r="P527" s="1050"/>
      <c r="Q527" s="1051" t="s">
        <v>217</v>
      </c>
      <c r="R527" s="1052"/>
      <c r="S527" s="1052"/>
      <c r="T527" s="1053"/>
      <c r="U527" s="1048" t="s">
        <v>211</v>
      </c>
      <c r="V527" s="1049"/>
      <c r="W527" s="1050"/>
      <c r="X527" s="1048" t="s">
        <v>212</v>
      </c>
      <c r="Y527" s="1049"/>
      <c r="Z527" s="1050"/>
      <c r="AA527" s="1048" t="s">
        <v>210</v>
      </c>
      <c r="AB527" s="1049"/>
      <c r="AC527" s="1050"/>
      <c r="AD527" s="1051" t="s">
        <v>217</v>
      </c>
      <c r="AE527" s="1052"/>
      <c r="AF527" s="1052"/>
      <c r="AG527" s="1053"/>
      <c r="AH527" s="1048" t="s">
        <v>211</v>
      </c>
      <c r="AI527" s="1049"/>
      <c r="AJ527" s="1050"/>
      <c r="AK527" s="1048" t="s">
        <v>212</v>
      </c>
      <c r="AL527" s="1049"/>
      <c r="AM527" s="1050"/>
      <c r="AN527" s="1048" t="s">
        <v>210</v>
      </c>
      <c r="AO527" s="1049"/>
      <c r="AP527" s="1050"/>
      <c r="AQ527" s="1051" t="s">
        <v>217</v>
      </c>
      <c r="AR527" s="1052"/>
      <c r="AS527" s="1052"/>
      <c r="AT527" s="1053"/>
      <c r="AU527" s="1048" t="s">
        <v>211</v>
      </c>
      <c r="AV527" s="1049"/>
      <c r="AW527" s="1050"/>
      <c r="AX527" s="1048" t="s">
        <v>218</v>
      </c>
      <c r="AY527" s="1049"/>
      <c r="AZ527" s="1049"/>
      <c r="BA527" s="183"/>
    </row>
    <row r="528" spans="1:53" s="347" customFormat="1" ht="11.25" customHeight="1" thickBot="1" x14ac:dyDescent="0.25">
      <c r="A528" s="359"/>
      <c r="B528" s="1060">
        <v>1</v>
      </c>
      <c r="C528" s="1060"/>
      <c r="D528" s="1060"/>
      <c r="E528" s="1060"/>
      <c r="F528" s="1060"/>
      <c r="G528" s="1060"/>
      <c r="H528" s="1060"/>
      <c r="I528" s="1061"/>
      <c r="J528" s="1061"/>
      <c r="K528" s="1062"/>
      <c r="L528" s="1063">
        <v>2</v>
      </c>
      <c r="M528" s="1064"/>
      <c r="N528" s="1065">
        <v>3</v>
      </c>
      <c r="O528" s="1005"/>
      <c r="P528" s="1005"/>
      <c r="Q528" s="774">
        <v>4</v>
      </c>
      <c r="R528" s="774"/>
      <c r="S528" s="774"/>
      <c r="T528" s="774"/>
      <c r="U528" s="774">
        <v>5</v>
      </c>
      <c r="V528" s="774"/>
      <c r="W528" s="774"/>
      <c r="X528" s="774">
        <v>6</v>
      </c>
      <c r="Y528" s="774"/>
      <c r="Z528" s="774"/>
      <c r="AA528" s="774">
        <v>7</v>
      </c>
      <c r="AB528" s="774"/>
      <c r="AC528" s="774"/>
      <c r="AD528" s="774">
        <v>8</v>
      </c>
      <c r="AE528" s="774"/>
      <c r="AF528" s="774"/>
      <c r="AG528" s="774"/>
      <c r="AH528" s="774">
        <v>9</v>
      </c>
      <c r="AI528" s="774"/>
      <c r="AJ528" s="774"/>
      <c r="AK528" s="774">
        <v>10</v>
      </c>
      <c r="AL528" s="774"/>
      <c r="AM528" s="774"/>
      <c r="AN528" s="774">
        <v>11</v>
      </c>
      <c r="AO528" s="774"/>
      <c r="AP528" s="774"/>
      <c r="AQ528" s="774">
        <v>12</v>
      </c>
      <c r="AR528" s="774"/>
      <c r="AS528" s="774"/>
      <c r="AT528" s="774"/>
      <c r="AU528" s="774">
        <v>13</v>
      </c>
      <c r="AV528" s="774"/>
      <c r="AW528" s="774"/>
      <c r="AX528" s="774">
        <v>14</v>
      </c>
      <c r="AY528" s="774"/>
      <c r="AZ528" s="775"/>
      <c r="BA528" s="358"/>
    </row>
    <row r="529" spans="1:53" s="8" customFormat="1" ht="18" customHeight="1" x14ac:dyDescent="0.25">
      <c r="A529" s="119"/>
      <c r="B529" s="915"/>
      <c r="C529" s="915"/>
      <c r="D529" s="915"/>
      <c r="E529" s="915"/>
      <c r="F529" s="915"/>
      <c r="G529" s="915"/>
      <c r="H529" s="915"/>
      <c r="I529" s="915"/>
      <c r="J529" s="915"/>
      <c r="K529" s="1043"/>
      <c r="L529" s="954" t="s">
        <v>21</v>
      </c>
      <c r="M529" s="955"/>
      <c r="N529" s="1045"/>
      <c r="O529" s="1045"/>
      <c r="P529" s="1045"/>
      <c r="Q529" s="1046"/>
      <c r="R529" s="1046"/>
      <c r="S529" s="1046"/>
      <c r="T529" s="1046"/>
      <c r="U529" s="1046"/>
      <c r="V529" s="1046"/>
      <c r="W529" s="1046"/>
      <c r="X529" s="1046"/>
      <c r="Y529" s="1046"/>
      <c r="Z529" s="1046"/>
      <c r="AA529" s="1046"/>
      <c r="AB529" s="1046"/>
      <c r="AC529" s="1046"/>
      <c r="AD529" s="1046"/>
      <c r="AE529" s="1046"/>
      <c r="AF529" s="1046"/>
      <c r="AG529" s="1046"/>
      <c r="AH529" s="1046"/>
      <c r="AI529" s="1046"/>
      <c r="AJ529" s="1046"/>
      <c r="AK529" s="1046"/>
      <c r="AL529" s="1046"/>
      <c r="AM529" s="1046"/>
      <c r="AN529" s="1046"/>
      <c r="AO529" s="1046"/>
      <c r="AP529" s="1046"/>
      <c r="AQ529" s="1046"/>
      <c r="AR529" s="1046"/>
      <c r="AS529" s="1046"/>
      <c r="AT529" s="1046"/>
      <c r="AU529" s="1046"/>
      <c r="AV529" s="1046"/>
      <c r="AW529" s="1046"/>
      <c r="AX529" s="1046"/>
      <c r="AY529" s="1046"/>
      <c r="AZ529" s="1047"/>
      <c r="BA529" s="183"/>
    </row>
    <row r="530" spans="1:53" s="8" customFormat="1" ht="18" customHeight="1" x14ac:dyDescent="0.25">
      <c r="A530" s="119"/>
      <c r="B530" s="915"/>
      <c r="C530" s="915"/>
      <c r="D530" s="915"/>
      <c r="E530" s="915"/>
      <c r="F530" s="915"/>
      <c r="G530" s="915"/>
      <c r="H530" s="915"/>
      <c r="I530" s="915"/>
      <c r="J530" s="915"/>
      <c r="K530" s="1043"/>
      <c r="L530" s="917" t="s">
        <v>22</v>
      </c>
      <c r="M530" s="918"/>
      <c r="N530" s="1007"/>
      <c r="O530" s="1007"/>
      <c r="P530" s="1007"/>
      <c r="Q530" s="892"/>
      <c r="R530" s="892"/>
      <c r="S530" s="892"/>
      <c r="T530" s="892"/>
      <c r="U530" s="892"/>
      <c r="V530" s="892"/>
      <c r="W530" s="892"/>
      <c r="X530" s="892"/>
      <c r="Y530" s="892"/>
      <c r="Z530" s="892"/>
      <c r="AA530" s="892"/>
      <c r="AB530" s="892"/>
      <c r="AC530" s="892"/>
      <c r="AD530" s="892"/>
      <c r="AE530" s="892"/>
      <c r="AF530" s="892"/>
      <c r="AG530" s="892"/>
      <c r="AH530" s="892"/>
      <c r="AI530" s="892"/>
      <c r="AJ530" s="892"/>
      <c r="AK530" s="892"/>
      <c r="AL530" s="892"/>
      <c r="AM530" s="892"/>
      <c r="AN530" s="892"/>
      <c r="AO530" s="892"/>
      <c r="AP530" s="892"/>
      <c r="AQ530" s="892"/>
      <c r="AR530" s="892"/>
      <c r="AS530" s="892"/>
      <c r="AT530" s="892"/>
      <c r="AU530" s="892"/>
      <c r="AV530" s="892"/>
      <c r="AW530" s="892"/>
      <c r="AX530" s="892"/>
      <c r="AY530" s="892"/>
      <c r="AZ530" s="1006"/>
      <c r="BA530" s="183"/>
    </row>
    <row r="531" spans="1:53" s="8" customFormat="1" ht="18" customHeight="1" x14ac:dyDescent="0.25">
      <c r="A531" s="119"/>
      <c r="B531" s="915"/>
      <c r="C531" s="915"/>
      <c r="D531" s="915"/>
      <c r="E531" s="915"/>
      <c r="F531" s="915"/>
      <c r="G531" s="915"/>
      <c r="H531" s="915"/>
      <c r="I531" s="915"/>
      <c r="J531" s="915"/>
      <c r="K531" s="1043"/>
      <c r="L531" s="917"/>
      <c r="M531" s="918"/>
      <c r="N531" s="1007"/>
      <c r="O531" s="1007"/>
      <c r="P531" s="1007"/>
      <c r="Q531" s="892"/>
      <c r="R531" s="892"/>
      <c r="S531" s="892"/>
      <c r="T531" s="892"/>
      <c r="U531" s="892"/>
      <c r="V531" s="892"/>
      <c r="W531" s="892"/>
      <c r="X531" s="892"/>
      <c r="Y531" s="892"/>
      <c r="Z531" s="892"/>
      <c r="AA531" s="892"/>
      <c r="AB531" s="892"/>
      <c r="AC531" s="892"/>
      <c r="AD531" s="892"/>
      <c r="AE531" s="892"/>
      <c r="AF531" s="892"/>
      <c r="AG531" s="892"/>
      <c r="AH531" s="892"/>
      <c r="AI531" s="892"/>
      <c r="AJ531" s="892"/>
      <c r="AK531" s="892"/>
      <c r="AL531" s="892"/>
      <c r="AM531" s="892"/>
      <c r="AN531" s="892"/>
      <c r="AO531" s="892"/>
      <c r="AP531" s="892"/>
      <c r="AQ531" s="892"/>
      <c r="AR531" s="892"/>
      <c r="AS531" s="892"/>
      <c r="AT531" s="892"/>
      <c r="AU531" s="892"/>
      <c r="AV531" s="892"/>
      <c r="AW531" s="892"/>
      <c r="AX531" s="892"/>
      <c r="AY531" s="892"/>
      <c r="AZ531" s="1006"/>
      <c r="BA531" s="183"/>
    </row>
    <row r="532" spans="1:53" s="8" customFormat="1" ht="18" customHeight="1" thickBot="1" x14ac:dyDescent="0.3">
      <c r="A532" s="119"/>
      <c r="B532" s="1054" t="s">
        <v>64</v>
      </c>
      <c r="C532" s="1054"/>
      <c r="D532" s="1054"/>
      <c r="E532" s="1054"/>
      <c r="F532" s="1054"/>
      <c r="G532" s="1054"/>
      <c r="H532" s="1054"/>
      <c r="I532" s="1054"/>
      <c r="J532" s="1054"/>
      <c r="K532" s="1054"/>
      <c r="L532" s="1055" t="s">
        <v>142</v>
      </c>
      <c r="M532" s="1056"/>
      <c r="N532" s="1057" t="s">
        <v>24</v>
      </c>
      <c r="O532" s="1057"/>
      <c r="P532" s="1057"/>
      <c r="Q532" s="1044" t="s">
        <v>24</v>
      </c>
      <c r="R532" s="1044"/>
      <c r="S532" s="1044"/>
      <c r="T532" s="1044"/>
      <c r="U532" s="1044" t="s">
        <v>24</v>
      </c>
      <c r="V532" s="1044"/>
      <c r="W532" s="1044"/>
      <c r="X532" s="1044"/>
      <c r="Y532" s="1044"/>
      <c r="Z532" s="1044"/>
      <c r="AA532" s="1044" t="s">
        <v>24</v>
      </c>
      <c r="AB532" s="1044"/>
      <c r="AC532" s="1044"/>
      <c r="AD532" s="1044" t="s">
        <v>24</v>
      </c>
      <c r="AE532" s="1044"/>
      <c r="AF532" s="1044"/>
      <c r="AG532" s="1044"/>
      <c r="AH532" s="1044" t="s">
        <v>24</v>
      </c>
      <c r="AI532" s="1044"/>
      <c r="AJ532" s="1044"/>
      <c r="AK532" s="1044"/>
      <c r="AL532" s="1044"/>
      <c r="AM532" s="1044"/>
      <c r="AN532" s="1044" t="s">
        <v>24</v>
      </c>
      <c r="AO532" s="1044"/>
      <c r="AP532" s="1044"/>
      <c r="AQ532" s="1044" t="s">
        <v>24</v>
      </c>
      <c r="AR532" s="1044"/>
      <c r="AS532" s="1044"/>
      <c r="AT532" s="1044"/>
      <c r="AU532" s="1044" t="s">
        <v>24</v>
      </c>
      <c r="AV532" s="1044"/>
      <c r="AW532" s="1044"/>
      <c r="AX532" s="1003"/>
      <c r="AY532" s="1003"/>
      <c r="AZ532" s="1004"/>
      <c r="BA532" s="183"/>
    </row>
    <row r="533" spans="1:53" s="8" customFormat="1" ht="8.25" customHeight="1" x14ac:dyDescent="0.25">
      <c r="A533" s="119"/>
      <c r="B533" s="319"/>
      <c r="C533" s="319"/>
      <c r="D533" s="319"/>
      <c r="E533" s="319"/>
      <c r="F533" s="319"/>
      <c r="G533" s="319"/>
      <c r="H533" s="319"/>
      <c r="I533" s="319"/>
      <c r="J533" s="290"/>
      <c r="K533" s="290"/>
      <c r="L533" s="290"/>
      <c r="M533" s="290"/>
      <c r="N533" s="290"/>
      <c r="O533" s="290"/>
      <c r="P533" s="290"/>
      <c r="Q533" s="290"/>
      <c r="R533" s="301"/>
      <c r="S533" s="301"/>
      <c r="T533" s="301"/>
      <c r="U533" s="301"/>
      <c r="V533" s="301"/>
      <c r="W533" s="183"/>
      <c r="X533" s="183"/>
      <c r="Y533" s="183"/>
      <c r="Z533" s="183"/>
      <c r="AA533" s="183"/>
      <c r="AB533" s="183"/>
      <c r="AC533" s="183"/>
      <c r="AD533" s="183"/>
      <c r="AE533" s="183"/>
      <c r="AF533" s="183"/>
      <c r="AG533" s="183"/>
      <c r="AH533" s="183"/>
      <c r="AI533" s="183"/>
      <c r="AJ533" s="183"/>
      <c r="AK533" s="183"/>
      <c r="AL533" s="183"/>
      <c r="AM533" s="183"/>
      <c r="AN533" s="183"/>
      <c r="AO533" s="183"/>
      <c r="AP533" s="183"/>
      <c r="AQ533" s="183"/>
      <c r="AR533" s="183"/>
      <c r="AS533" s="183"/>
      <c r="AT533" s="183"/>
      <c r="AU533" s="183"/>
      <c r="AV533" s="183"/>
      <c r="AW533" s="183"/>
      <c r="AX533" s="183"/>
      <c r="AY533" s="183"/>
      <c r="AZ533" s="183"/>
      <c r="BA533" s="183"/>
    </row>
    <row r="534" spans="1:53" s="8" customFormat="1" ht="17.25" customHeight="1" x14ac:dyDescent="0.25">
      <c r="A534" s="119"/>
      <c r="B534" s="1066" t="s">
        <v>620</v>
      </c>
      <c r="C534" s="1066"/>
      <c r="D534" s="1066"/>
      <c r="E534" s="1066"/>
      <c r="F534" s="1066"/>
      <c r="G534" s="1066"/>
      <c r="H534" s="1066"/>
      <c r="I534" s="1066"/>
      <c r="J534" s="1066"/>
      <c r="K534" s="1066"/>
      <c r="L534" s="1066"/>
      <c r="M534" s="1066"/>
      <c r="N534" s="1066"/>
      <c r="O534" s="1066"/>
      <c r="P534" s="1066"/>
      <c r="Q534" s="1066"/>
      <c r="R534" s="1066"/>
      <c r="S534" s="1066"/>
      <c r="T534" s="1066"/>
      <c r="U534" s="1066"/>
      <c r="V534" s="1066"/>
      <c r="W534" s="1066"/>
      <c r="X534" s="1066"/>
      <c r="Y534" s="1066"/>
      <c r="Z534" s="1066"/>
      <c r="AA534" s="1066"/>
      <c r="AB534" s="1066"/>
      <c r="AC534" s="1066"/>
      <c r="AD534" s="1066"/>
      <c r="AE534" s="1066"/>
      <c r="AF534" s="1066"/>
      <c r="AG534" s="1066"/>
      <c r="AH534" s="1066"/>
      <c r="AI534" s="1066"/>
      <c r="AJ534" s="1066"/>
      <c r="AK534" s="1066"/>
      <c r="AL534" s="1066"/>
      <c r="AM534" s="1066"/>
      <c r="AN534" s="1066"/>
      <c r="AO534" s="1066"/>
      <c r="AP534" s="1066"/>
      <c r="AQ534" s="1066"/>
      <c r="AR534" s="1066"/>
      <c r="AS534" s="1066"/>
      <c r="AT534" s="1066"/>
      <c r="AU534" s="1066"/>
      <c r="AV534" s="1066"/>
      <c r="AW534" s="1066"/>
      <c r="AX534" s="1066"/>
      <c r="AY534" s="1066"/>
      <c r="AZ534" s="1066"/>
      <c r="BA534" s="183"/>
    </row>
    <row r="535" spans="1:53" s="8" customFormat="1" ht="11.25" customHeight="1" x14ac:dyDescent="0.25">
      <c r="A535" s="119"/>
      <c r="B535" s="304"/>
      <c r="C535" s="304"/>
      <c r="D535" s="304"/>
      <c r="E535" s="304"/>
      <c r="F535" s="304"/>
      <c r="G535" s="304"/>
      <c r="H535" s="304"/>
      <c r="I535" s="304"/>
      <c r="J535" s="304"/>
      <c r="K535" s="304"/>
      <c r="L535" s="304"/>
      <c r="M535" s="304"/>
      <c r="N535" s="304"/>
      <c r="O535" s="304"/>
      <c r="P535" s="304"/>
      <c r="Q535" s="304"/>
      <c r="R535" s="304"/>
      <c r="S535" s="304"/>
      <c r="T535" s="304"/>
      <c r="U535" s="304"/>
      <c r="V535" s="304"/>
      <c r="W535" s="304"/>
      <c r="X535" s="304"/>
      <c r="Y535" s="304"/>
      <c r="Z535" s="304"/>
      <c r="AA535" s="304"/>
      <c r="AB535" s="304"/>
      <c r="AC535" s="304"/>
      <c r="AD535" s="304"/>
      <c r="AE535" s="304"/>
      <c r="AF535" s="304"/>
      <c r="AG535" s="304"/>
      <c r="AH535" s="304"/>
      <c r="AI535" s="304"/>
      <c r="AJ535" s="304"/>
      <c r="AK535" s="304"/>
      <c r="AL535" s="304"/>
      <c r="AM535" s="304"/>
      <c r="AN535" s="304"/>
      <c r="AO535" s="304"/>
      <c r="AP535" s="304"/>
      <c r="AQ535" s="304"/>
      <c r="AR535" s="304"/>
      <c r="AS535" s="304"/>
      <c r="AT535" s="304"/>
      <c r="AU535" s="304"/>
      <c r="AV535" s="304"/>
      <c r="AW535" s="304"/>
      <c r="AX535" s="304"/>
      <c r="AY535" s="304"/>
      <c r="AZ535" s="304"/>
      <c r="BA535" s="183"/>
    </row>
    <row r="536" spans="1:53" s="8" customFormat="1" ht="28.5" customHeight="1" x14ac:dyDescent="0.25">
      <c r="A536" s="119"/>
      <c r="B536" s="870" t="s">
        <v>170</v>
      </c>
      <c r="C536" s="870"/>
      <c r="D536" s="870"/>
      <c r="E536" s="870"/>
      <c r="F536" s="870"/>
      <c r="G536" s="870"/>
      <c r="H536" s="870"/>
      <c r="I536" s="870"/>
      <c r="J536" s="870"/>
      <c r="K536" s="871"/>
      <c r="L536" s="895" t="s">
        <v>513</v>
      </c>
      <c r="M536" s="871"/>
      <c r="N536" s="870" t="s">
        <v>34</v>
      </c>
      <c r="O536" s="870"/>
      <c r="P536" s="870"/>
      <c r="Q536" s="870"/>
      <c r="R536" s="870"/>
      <c r="S536" s="870"/>
      <c r="T536" s="870"/>
      <c r="U536" s="870"/>
      <c r="V536" s="870"/>
      <c r="W536" s="870"/>
      <c r="X536" s="870"/>
      <c r="Y536" s="870"/>
      <c r="Z536" s="870"/>
      <c r="AA536" s="865" t="s">
        <v>65</v>
      </c>
      <c r="AB536" s="866"/>
      <c r="AC536" s="866"/>
      <c r="AD536" s="866"/>
      <c r="AE536" s="866"/>
      <c r="AF536" s="866"/>
      <c r="AG536" s="866"/>
      <c r="AH536" s="866"/>
      <c r="AI536" s="866"/>
      <c r="AJ536" s="866"/>
      <c r="AK536" s="866"/>
      <c r="AL536" s="866"/>
      <c r="AM536" s="866"/>
      <c r="AN536" s="865" t="s">
        <v>66</v>
      </c>
      <c r="AO536" s="866"/>
      <c r="AP536" s="866"/>
      <c r="AQ536" s="866"/>
      <c r="AR536" s="866"/>
      <c r="AS536" s="866"/>
      <c r="AT536" s="866"/>
      <c r="AU536" s="866"/>
      <c r="AV536" s="866"/>
      <c r="AW536" s="866"/>
      <c r="AX536" s="866"/>
      <c r="AY536" s="866"/>
      <c r="AZ536" s="866"/>
      <c r="BA536" s="183"/>
    </row>
    <row r="537" spans="1:53" s="8" customFormat="1" ht="66.75" customHeight="1" x14ac:dyDescent="0.25">
      <c r="A537" s="119"/>
      <c r="B537" s="874"/>
      <c r="C537" s="874"/>
      <c r="D537" s="874"/>
      <c r="E537" s="874"/>
      <c r="F537" s="874"/>
      <c r="G537" s="874"/>
      <c r="H537" s="874"/>
      <c r="I537" s="874"/>
      <c r="J537" s="874"/>
      <c r="K537" s="875"/>
      <c r="L537" s="897"/>
      <c r="M537" s="875"/>
      <c r="N537" s="1048" t="s">
        <v>210</v>
      </c>
      <c r="O537" s="1049"/>
      <c r="P537" s="1050"/>
      <c r="Q537" s="1051" t="s">
        <v>217</v>
      </c>
      <c r="R537" s="1052"/>
      <c r="S537" s="1052"/>
      <c r="T537" s="1053"/>
      <c r="U537" s="1048" t="s">
        <v>211</v>
      </c>
      <c r="V537" s="1049"/>
      <c r="W537" s="1050"/>
      <c r="X537" s="1048" t="s">
        <v>212</v>
      </c>
      <c r="Y537" s="1049"/>
      <c r="Z537" s="1050"/>
      <c r="AA537" s="1048" t="s">
        <v>210</v>
      </c>
      <c r="AB537" s="1049"/>
      <c r="AC537" s="1050"/>
      <c r="AD537" s="1051" t="s">
        <v>217</v>
      </c>
      <c r="AE537" s="1052"/>
      <c r="AF537" s="1052"/>
      <c r="AG537" s="1053"/>
      <c r="AH537" s="1048" t="s">
        <v>211</v>
      </c>
      <c r="AI537" s="1049"/>
      <c r="AJ537" s="1050"/>
      <c r="AK537" s="1048" t="s">
        <v>212</v>
      </c>
      <c r="AL537" s="1049"/>
      <c r="AM537" s="1050"/>
      <c r="AN537" s="1048" t="s">
        <v>210</v>
      </c>
      <c r="AO537" s="1049"/>
      <c r="AP537" s="1050"/>
      <c r="AQ537" s="1051" t="s">
        <v>217</v>
      </c>
      <c r="AR537" s="1052"/>
      <c r="AS537" s="1052"/>
      <c r="AT537" s="1053"/>
      <c r="AU537" s="1048" t="s">
        <v>211</v>
      </c>
      <c r="AV537" s="1049"/>
      <c r="AW537" s="1050"/>
      <c r="AX537" s="1048" t="s">
        <v>218</v>
      </c>
      <c r="AY537" s="1049"/>
      <c r="AZ537" s="1049"/>
      <c r="BA537" s="183"/>
    </row>
    <row r="538" spans="1:53" s="347" customFormat="1" ht="11.25" customHeight="1" thickBot="1" x14ac:dyDescent="0.25">
      <c r="A538" s="359"/>
      <c r="B538" s="1060">
        <v>1</v>
      </c>
      <c r="C538" s="1060"/>
      <c r="D538" s="1060"/>
      <c r="E538" s="1060"/>
      <c r="F538" s="1060"/>
      <c r="G538" s="1060"/>
      <c r="H538" s="1060"/>
      <c r="I538" s="1061"/>
      <c r="J538" s="1061"/>
      <c r="K538" s="1062"/>
      <c r="L538" s="1063">
        <v>2</v>
      </c>
      <c r="M538" s="1064"/>
      <c r="N538" s="1065">
        <v>3</v>
      </c>
      <c r="O538" s="1005"/>
      <c r="P538" s="1005"/>
      <c r="Q538" s="774">
        <v>4</v>
      </c>
      <c r="R538" s="774"/>
      <c r="S538" s="774"/>
      <c r="T538" s="774"/>
      <c r="U538" s="774">
        <v>5</v>
      </c>
      <c r="V538" s="774"/>
      <c r="W538" s="774"/>
      <c r="X538" s="774">
        <v>6</v>
      </c>
      <c r="Y538" s="774"/>
      <c r="Z538" s="774"/>
      <c r="AA538" s="774">
        <v>7</v>
      </c>
      <c r="AB538" s="774"/>
      <c r="AC538" s="774"/>
      <c r="AD538" s="774">
        <v>8</v>
      </c>
      <c r="AE538" s="774"/>
      <c r="AF538" s="774"/>
      <c r="AG538" s="774"/>
      <c r="AH538" s="774">
        <v>9</v>
      </c>
      <c r="AI538" s="774"/>
      <c r="AJ538" s="774"/>
      <c r="AK538" s="774">
        <v>10</v>
      </c>
      <c r="AL538" s="774"/>
      <c r="AM538" s="774"/>
      <c r="AN538" s="774">
        <v>11</v>
      </c>
      <c r="AO538" s="774"/>
      <c r="AP538" s="774"/>
      <c r="AQ538" s="774">
        <v>12</v>
      </c>
      <c r="AR538" s="774"/>
      <c r="AS538" s="774"/>
      <c r="AT538" s="774"/>
      <c r="AU538" s="774">
        <v>13</v>
      </c>
      <c r="AV538" s="774"/>
      <c r="AW538" s="774"/>
      <c r="AX538" s="774">
        <v>14</v>
      </c>
      <c r="AY538" s="774"/>
      <c r="AZ538" s="775"/>
      <c r="BA538" s="358"/>
    </row>
    <row r="539" spans="1:53" s="8" customFormat="1" ht="18" customHeight="1" x14ac:dyDescent="0.25">
      <c r="A539" s="119"/>
      <c r="B539" s="915"/>
      <c r="C539" s="915"/>
      <c r="D539" s="915"/>
      <c r="E539" s="915"/>
      <c r="F539" s="915"/>
      <c r="G539" s="915"/>
      <c r="H539" s="915"/>
      <c r="I539" s="915"/>
      <c r="J539" s="915"/>
      <c r="K539" s="1043"/>
      <c r="L539" s="954" t="s">
        <v>21</v>
      </c>
      <c r="M539" s="955"/>
      <c r="N539" s="1045"/>
      <c r="O539" s="1045"/>
      <c r="P539" s="1045"/>
      <c r="Q539" s="1046"/>
      <c r="R539" s="1046"/>
      <c r="S539" s="1046"/>
      <c r="T539" s="1046"/>
      <c r="U539" s="1046"/>
      <c r="V539" s="1046"/>
      <c r="W539" s="1046"/>
      <c r="X539" s="1046"/>
      <c r="Y539" s="1046"/>
      <c r="Z539" s="1046"/>
      <c r="AA539" s="1046"/>
      <c r="AB539" s="1046"/>
      <c r="AC539" s="1046"/>
      <c r="AD539" s="1046"/>
      <c r="AE539" s="1046"/>
      <c r="AF539" s="1046"/>
      <c r="AG539" s="1046"/>
      <c r="AH539" s="1046"/>
      <c r="AI539" s="1046"/>
      <c r="AJ539" s="1046"/>
      <c r="AK539" s="1046"/>
      <c r="AL539" s="1046"/>
      <c r="AM539" s="1046"/>
      <c r="AN539" s="1046"/>
      <c r="AO539" s="1046"/>
      <c r="AP539" s="1046"/>
      <c r="AQ539" s="1046"/>
      <c r="AR539" s="1046"/>
      <c r="AS539" s="1046"/>
      <c r="AT539" s="1046"/>
      <c r="AU539" s="1046"/>
      <c r="AV539" s="1046"/>
      <c r="AW539" s="1046"/>
      <c r="AX539" s="1046"/>
      <c r="AY539" s="1046"/>
      <c r="AZ539" s="1047"/>
      <c r="BA539" s="183"/>
    </row>
    <row r="540" spans="1:53" s="8" customFormat="1" ht="18" customHeight="1" x14ac:dyDescent="0.25">
      <c r="A540" s="119"/>
      <c r="B540" s="915"/>
      <c r="C540" s="915"/>
      <c r="D540" s="915"/>
      <c r="E540" s="915"/>
      <c r="F540" s="915"/>
      <c r="G540" s="915"/>
      <c r="H540" s="915"/>
      <c r="I540" s="915"/>
      <c r="J540" s="915"/>
      <c r="K540" s="1043"/>
      <c r="L540" s="917" t="s">
        <v>22</v>
      </c>
      <c r="M540" s="918"/>
      <c r="N540" s="1007"/>
      <c r="O540" s="1007"/>
      <c r="P540" s="1007"/>
      <c r="Q540" s="892"/>
      <c r="R540" s="892"/>
      <c r="S540" s="892"/>
      <c r="T540" s="892"/>
      <c r="U540" s="892"/>
      <c r="V540" s="892"/>
      <c r="W540" s="892"/>
      <c r="X540" s="892"/>
      <c r="Y540" s="892"/>
      <c r="Z540" s="892"/>
      <c r="AA540" s="892"/>
      <c r="AB540" s="892"/>
      <c r="AC540" s="892"/>
      <c r="AD540" s="892"/>
      <c r="AE540" s="892"/>
      <c r="AF540" s="892"/>
      <c r="AG540" s="892"/>
      <c r="AH540" s="892"/>
      <c r="AI540" s="892"/>
      <c r="AJ540" s="892"/>
      <c r="AK540" s="892"/>
      <c r="AL540" s="892"/>
      <c r="AM540" s="892"/>
      <c r="AN540" s="892"/>
      <c r="AO540" s="892"/>
      <c r="AP540" s="892"/>
      <c r="AQ540" s="892"/>
      <c r="AR540" s="892"/>
      <c r="AS540" s="892"/>
      <c r="AT540" s="892"/>
      <c r="AU540" s="892"/>
      <c r="AV540" s="892"/>
      <c r="AW540" s="892"/>
      <c r="AX540" s="892"/>
      <c r="AY540" s="892"/>
      <c r="AZ540" s="1006"/>
      <c r="BA540" s="183"/>
    </row>
    <row r="541" spans="1:53" s="8" customFormat="1" ht="18" customHeight="1" x14ac:dyDescent="0.25">
      <c r="A541" s="119"/>
      <c r="B541" s="915"/>
      <c r="C541" s="915"/>
      <c r="D541" s="915"/>
      <c r="E541" s="915"/>
      <c r="F541" s="915"/>
      <c r="G541" s="915"/>
      <c r="H541" s="915"/>
      <c r="I541" s="915"/>
      <c r="J541" s="915"/>
      <c r="K541" s="1043"/>
      <c r="L541" s="917"/>
      <c r="M541" s="918"/>
      <c r="N541" s="1007"/>
      <c r="O541" s="1007"/>
      <c r="P541" s="1007"/>
      <c r="Q541" s="892"/>
      <c r="R541" s="892"/>
      <c r="S541" s="892"/>
      <c r="T541" s="892"/>
      <c r="U541" s="892"/>
      <c r="V541" s="892"/>
      <c r="W541" s="892"/>
      <c r="X541" s="892"/>
      <c r="Y541" s="892"/>
      <c r="Z541" s="892"/>
      <c r="AA541" s="892"/>
      <c r="AB541" s="892"/>
      <c r="AC541" s="892"/>
      <c r="AD541" s="892"/>
      <c r="AE541" s="892"/>
      <c r="AF541" s="892"/>
      <c r="AG541" s="892"/>
      <c r="AH541" s="892"/>
      <c r="AI541" s="892"/>
      <c r="AJ541" s="892"/>
      <c r="AK541" s="892"/>
      <c r="AL541" s="892"/>
      <c r="AM541" s="892"/>
      <c r="AN541" s="892"/>
      <c r="AO541" s="892"/>
      <c r="AP541" s="892"/>
      <c r="AQ541" s="892"/>
      <c r="AR541" s="892"/>
      <c r="AS541" s="892"/>
      <c r="AT541" s="892"/>
      <c r="AU541" s="892"/>
      <c r="AV541" s="892"/>
      <c r="AW541" s="892"/>
      <c r="AX541" s="892"/>
      <c r="AY541" s="892"/>
      <c r="AZ541" s="1006"/>
      <c r="BA541" s="183"/>
    </row>
    <row r="542" spans="1:53" s="8" customFormat="1" ht="18" customHeight="1" thickBot="1" x14ac:dyDescent="0.3">
      <c r="A542" s="119"/>
      <c r="B542" s="1054" t="s">
        <v>64</v>
      </c>
      <c r="C542" s="1054"/>
      <c r="D542" s="1054"/>
      <c r="E542" s="1054"/>
      <c r="F542" s="1054"/>
      <c r="G542" s="1054"/>
      <c r="H542" s="1054"/>
      <c r="I542" s="1054"/>
      <c r="J542" s="1054"/>
      <c r="K542" s="1054"/>
      <c r="L542" s="1055" t="s">
        <v>142</v>
      </c>
      <c r="M542" s="1056"/>
      <c r="N542" s="1057" t="s">
        <v>24</v>
      </c>
      <c r="O542" s="1057"/>
      <c r="P542" s="1057"/>
      <c r="Q542" s="1044" t="s">
        <v>24</v>
      </c>
      <c r="R542" s="1044"/>
      <c r="S542" s="1044"/>
      <c r="T542" s="1044"/>
      <c r="U542" s="1044" t="s">
        <v>24</v>
      </c>
      <c r="V542" s="1044"/>
      <c r="W542" s="1044"/>
      <c r="X542" s="1044"/>
      <c r="Y542" s="1044"/>
      <c r="Z542" s="1044"/>
      <c r="AA542" s="1044" t="s">
        <v>24</v>
      </c>
      <c r="AB542" s="1044"/>
      <c r="AC542" s="1044"/>
      <c r="AD542" s="1044" t="s">
        <v>24</v>
      </c>
      <c r="AE542" s="1044"/>
      <c r="AF542" s="1044"/>
      <c r="AG542" s="1044"/>
      <c r="AH542" s="1044" t="s">
        <v>24</v>
      </c>
      <c r="AI542" s="1044"/>
      <c r="AJ542" s="1044"/>
      <c r="AK542" s="1044"/>
      <c r="AL542" s="1044"/>
      <c r="AM542" s="1044"/>
      <c r="AN542" s="1044" t="s">
        <v>24</v>
      </c>
      <c r="AO542" s="1044"/>
      <c r="AP542" s="1044"/>
      <c r="AQ542" s="1044" t="s">
        <v>24</v>
      </c>
      <c r="AR542" s="1044"/>
      <c r="AS542" s="1044"/>
      <c r="AT542" s="1044"/>
      <c r="AU542" s="1044" t="s">
        <v>24</v>
      </c>
      <c r="AV542" s="1044"/>
      <c r="AW542" s="1044"/>
      <c r="AX542" s="1003"/>
      <c r="AY542" s="1003"/>
      <c r="AZ542" s="1004"/>
      <c r="BA542" s="183"/>
    </row>
    <row r="543" spans="1:53" s="8" customFormat="1" ht="15" customHeight="1" x14ac:dyDescent="0.25">
      <c r="A543" s="119"/>
      <c r="B543" s="319"/>
      <c r="C543" s="319"/>
      <c r="D543" s="319"/>
      <c r="E543" s="319"/>
      <c r="F543" s="319"/>
      <c r="G543" s="319"/>
      <c r="H543" s="319"/>
      <c r="I543" s="319"/>
      <c r="J543" s="290"/>
      <c r="K543" s="290"/>
      <c r="L543" s="290"/>
      <c r="M543" s="290"/>
      <c r="N543" s="290"/>
      <c r="O543" s="290"/>
      <c r="P543" s="290"/>
      <c r="Q543" s="290"/>
      <c r="R543" s="301"/>
      <c r="S543" s="301"/>
      <c r="T543" s="301"/>
      <c r="U543" s="301"/>
      <c r="V543" s="301"/>
      <c r="W543" s="183"/>
      <c r="X543" s="183"/>
      <c r="Y543" s="183"/>
      <c r="Z543" s="183"/>
      <c r="AA543" s="183"/>
      <c r="AB543" s="183"/>
      <c r="AC543" s="183"/>
      <c r="AD543" s="183"/>
      <c r="AE543" s="183"/>
      <c r="AF543" s="183"/>
      <c r="AG543" s="183"/>
      <c r="AH543" s="183"/>
      <c r="AI543" s="183"/>
      <c r="AJ543" s="183"/>
      <c r="AK543" s="183"/>
      <c r="AL543" s="183"/>
      <c r="AM543" s="183"/>
      <c r="AN543" s="183"/>
      <c r="AO543" s="183"/>
      <c r="AP543" s="183"/>
      <c r="AQ543" s="183"/>
      <c r="AR543" s="183"/>
      <c r="AS543" s="183"/>
      <c r="AT543" s="183"/>
      <c r="AU543" s="183"/>
      <c r="AV543" s="183"/>
      <c r="AW543" s="183"/>
      <c r="AX543" s="183"/>
      <c r="AY543" s="183"/>
      <c r="AZ543" s="183"/>
      <c r="BA543" s="183"/>
    </row>
    <row r="544" spans="1:53" s="8" customFormat="1" ht="12.75" customHeight="1" x14ac:dyDescent="0.25">
      <c r="A544" s="287"/>
      <c r="B544" s="1059" t="s">
        <v>679</v>
      </c>
      <c r="C544" s="1059"/>
      <c r="D544" s="1059"/>
      <c r="E544" s="1059"/>
      <c r="F544" s="1059"/>
      <c r="G544" s="1059"/>
      <c r="H544" s="1059"/>
      <c r="I544" s="1059"/>
      <c r="J544" s="1059"/>
      <c r="K544" s="1059"/>
      <c r="L544" s="1059"/>
      <c r="M544" s="1059"/>
      <c r="N544" s="1059"/>
      <c r="O544" s="1059"/>
      <c r="P544" s="1059"/>
      <c r="Q544" s="1059"/>
      <c r="R544" s="1059"/>
      <c r="S544" s="1059"/>
      <c r="T544" s="1059"/>
      <c r="U544" s="1059"/>
      <c r="V544" s="1059"/>
      <c r="W544" s="1059"/>
      <c r="X544" s="1059"/>
      <c r="Y544" s="1059"/>
      <c r="Z544" s="1059"/>
      <c r="AA544" s="1059"/>
      <c r="AB544" s="1059"/>
      <c r="AC544" s="1059"/>
      <c r="AD544" s="1059"/>
      <c r="AE544" s="1059"/>
      <c r="AF544" s="1059"/>
      <c r="AG544" s="1059"/>
      <c r="AH544" s="1059"/>
      <c r="AI544" s="1059"/>
      <c r="AJ544" s="1059"/>
      <c r="AK544" s="1059"/>
      <c r="AL544" s="1059"/>
      <c r="AM544" s="1059"/>
      <c r="AN544" s="1059"/>
      <c r="AO544" s="1059"/>
      <c r="AP544" s="1059"/>
      <c r="AQ544" s="1059"/>
      <c r="AR544" s="1059"/>
      <c r="AS544" s="1059"/>
      <c r="AT544" s="1059"/>
      <c r="AU544" s="1059"/>
      <c r="AV544" s="1059"/>
      <c r="AW544" s="1059"/>
      <c r="AX544" s="1059"/>
      <c r="AY544" s="1059"/>
      <c r="AZ544" s="1059"/>
      <c r="BA544" s="183"/>
    </row>
    <row r="545" spans="1:53" s="8" customFormat="1" ht="12" customHeight="1" x14ac:dyDescent="0.25">
      <c r="A545" s="287"/>
      <c r="B545" s="282"/>
      <c r="C545" s="282"/>
      <c r="D545" s="282"/>
      <c r="E545" s="282"/>
      <c r="F545" s="282"/>
      <c r="G545" s="282"/>
      <c r="H545" s="282"/>
      <c r="I545" s="282"/>
      <c r="J545" s="282"/>
      <c r="K545" s="282"/>
      <c r="L545" s="282"/>
      <c r="M545" s="282"/>
      <c r="N545" s="282"/>
      <c r="O545" s="282"/>
      <c r="P545" s="282"/>
      <c r="Q545" s="282"/>
      <c r="R545" s="282"/>
      <c r="S545" s="282"/>
      <c r="T545" s="282"/>
      <c r="U545" s="282"/>
      <c r="V545" s="282"/>
      <c r="W545" s="282"/>
      <c r="X545" s="282"/>
      <c r="Y545" s="282"/>
      <c r="Z545" s="282"/>
      <c r="AA545" s="282"/>
      <c r="AB545" s="282"/>
      <c r="AC545" s="282"/>
      <c r="AD545" s="282"/>
      <c r="AE545" s="282"/>
      <c r="AF545" s="282"/>
      <c r="AG545" s="282"/>
      <c r="AH545" s="282"/>
      <c r="AI545" s="282"/>
      <c r="AJ545" s="282"/>
      <c r="AK545" s="282"/>
      <c r="AL545" s="282"/>
      <c r="AM545" s="282"/>
      <c r="AN545" s="282"/>
      <c r="AO545" s="282"/>
      <c r="AP545" s="282"/>
      <c r="AQ545" s="282"/>
      <c r="AR545" s="282"/>
      <c r="AS545" s="282"/>
      <c r="AT545" s="282"/>
      <c r="AU545" s="282"/>
      <c r="AV545" s="282"/>
      <c r="AW545" s="282"/>
      <c r="AX545" s="282"/>
      <c r="AY545" s="282"/>
      <c r="AZ545" s="282"/>
      <c r="BA545" s="183"/>
    </row>
    <row r="546" spans="1:53" s="8" customFormat="1" ht="15.75" customHeight="1" x14ac:dyDescent="0.25">
      <c r="A546" s="287"/>
      <c r="B546" s="867" t="s">
        <v>2</v>
      </c>
      <c r="C546" s="892"/>
      <c r="D546" s="892"/>
      <c r="E546" s="892"/>
      <c r="F546" s="892"/>
      <c r="G546" s="892"/>
      <c r="H546" s="892"/>
      <c r="I546" s="892"/>
      <c r="J546" s="892"/>
      <c r="K546" s="892"/>
      <c r="L546" s="892"/>
      <c r="M546" s="892"/>
      <c r="N546" s="892"/>
      <c r="O546" s="892"/>
      <c r="P546" s="892"/>
      <c r="Q546" s="892"/>
      <c r="R546" s="892"/>
      <c r="S546" s="892"/>
      <c r="T546" s="892"/>
      <c r="U546" s="892"/>
      <c r="V546" s="892"/>
      <c r="W546" s="895" t="s">
        <v>502</v>
      </c>
      <c r="X546" s="870"/>
      <c r="Y546" s="871"/>
      <c r="Z546" s="870" t="s">
        <v>33</v>
      </c>
      <c r="AA546" s="870"/>
      <c r="AB546" s="871"/>
      <c r="AC546" s="865" t="s">
        <v>99</v>
      </c>
      <c r="AD546" s="866"/>
      <c r="AE546" s="866"/>
      <c r="AF546" s="866"/>
      <c r="AG546" s="866"/>
      <c r="AH546" s="866"/>
      <c r="AI546" s="866"/>
      <c r="AJ546" s="866"/>
      <c r="AK546" s="866"/>
      <c r="AL546" s="866"/>
      <c r="AM546" s="866"/>
      <c r="AN546" s="866"/>
      <c r="AO546" s="866"/>
      <c r="AP546" s="866"/>
      <c r="AQ546" s="866"/>
      <c r="AR546" s="866"/>
      <c r="AS546" s="866"/>
      <c r="AT546" s="866"/>
      <c r="AU546" s="866"/>
      <c r="AV546" s="866"/>
      <c r="AW546" s="866"/>
      <c r="AX546" s="866"/>
      <c r="AY546" s="866"/>
      <c r="AZ546" s="866"/>
      <c r="BA546" s="183"/>
    </row>
    <row r="547" spans="1:53" s="8" customFormat="1" ht="26.25" customHeight="1" x14ac:dyDescent="0.25">
      <c r="A547" s="287"/>
      <c r="B547" s="867"/>
      <c r="C547" s="892"/>
      <c r="D547" s="892"/>
      <c r="E547" s="892"/>
      <c r="F547" s="892"/>
      <c r="G547" s="892"/>
      <c r="H547" s="892"/>
      <c r="I547" s="892"/>
      <c r="J547" s="892"/>
      <c r="K547" s="892"/>
      <c r="L547" s="892"/>
      <c r="M547" s="892"/>
      <c r="N547" s="892"/>
      <c r="O547" s="892"/>
      <c r="P547" s="892"/>
      <c r="Q547" s="892"/>
      <c r="R547" s="892"/>
      <c r="S547" s="892"/>
      <c r="T547" s="892"/>
      <c r="U547" s="892"/>
      <c r="V547" s="892"/>
      <c r="W547" s="896"/>
      <c r="X547" s="872"/>
      <c r="Y547" s="873"/>
      <c r="Z547" s="872"/>
      <c r="AA547" s="872"/>
      <c r="AB547" s="873"/>
      <c r="AC547" s="895" t="s">
        <v>271</v>
      </c>
      <c r="AD547" s="870"/>
      <c r="AE547" s="870"/>
      <c r="AF547" s="870"/>
      <c r="AG547" s="870"/>
      <c r="AH547" s="870"/>
      <c r="AI547" s="870"/>
      <c r="AJ547" s="871"/>
      <c r="AK547" s="892" t="s">
        <v>6</v>
      </c>
      <c r="AL547" s="892"/>
      <c r="AM547" s="892"/>
      <c r="AN547" s="892"/>
      <c r="AO547" s="892"/>
      <c r="AP547" s="892"/>
      <c r="AQ547" s="892"/>
      <c r="AR547" s="892"/>
      <c r="AS547" s="870" t="s">
        <v>35</v>
      </c>
      <c r="AT547" s="870"/>
      <c r="AU547" s="870"/>
      <c r="AV547" s="870"/>
      <c r="AW547" s="870"/>
      <c r="AX547" s="870"/>
      <c r="AY547" s="870"/>
      <c r="AZ547" s="870"/>
      <c r="BA547" s="183"/>
    </row>
    <row r="548" spans="1:53" s="8" customFormat="1" ht="14.25" customHeight="1" x14ac:dyDescent="0.25">
      <c r="A548" s="287"/>
      <c r="B548" s="867"/>
      <c r="C548" s="892"/>
      <c r="D548" s="892"/>
      <c r="E548" s="892"/>
      <c r="F548" s="892"/>
      <c r="G548" s="892"/>
      <c r="H548" s="892"/>
      <c r="I548" s="892"/>
      <c r="J548" s="892"/>
      <c r="K548" s="892"/>
      <c r="L548" s="892"/>
      <c r="M548" s="892"/>
      <c r="N548" s="892"/>
      <c r="O548" s="892"/>
      <c r="P548" s="892"/>
      <c r="Q548" s="892"/>
      <c r="R548" s="892"/>
      <c r="S548" s="892"/>
      <c r="T548" s="892"/>
      <c r="U548" s="892"/>
      <c r="V548" s="892"/>
      <c r="W548" s="897"/>
      <c r="X548" s="874"/>
      <c r="Y548" s="875"/>
      <c r="Z548" s="874"/>
      <c r="AA548" s="874"/>
      <c r="AB548" s="875"/>
      <c r="AC548" s="897"/>
      <c r="AD548" s="874"/>
      <c r="AE548" s="874"/>
      <c r="AF548" s="874"/>
      <c r="AG548" s="874"/>
      <c r="AH548" s="874"/>
      <c r="AI548" s="874"/>
      <c r="AJ548" s="875"/>
      <c r="AK548" s="892"/>
      <c r="AL548" s="892"/>
      <c r="AM548" s="892"/>
      <c r="AN548" s="892"/>
      <c r="AO548" s="892"/>
      <c r="AP548" s="892"/>
      <c r="AQ548" s="892"/>
      <c r="AR548" s="892"/>
      <c r="AS548" s="874"/>
      <c r="AT548" s="874"/>
      <c r="AU548" s="874"/>
      <c r="AV548" s="874"/>
      <c r="AW548" s="874"/>
      <c r="AX548" s="874"/>
      <c r="AY548" s="874"/>
      <c r="AZ548" s="874"/>
      <c r="BA548" s="183"/>
    </row>
    <row r="549" spans="1:53" s="347" customFormat="1" ht="11.25" customHeight="1" thickBot="1" x14ac:dyDescent="0.25">
      <c r="A549" s="346"/>
      <c r="B549" s="883">
        <v>1</v>
      </c>
      <c r="C549" s="898"/>
      <c r="D549" s="898"/>
      <c r="E549" s="898"/>
      <c r="F549" s="898"/>
      <c r="G549" s="898"/>
      <c r="H549" s="898"/>
      <c r="I549" s="898"/>
      <c r="J549" s="898"/>
      <c r="K549" s="898"/>
      <c r="L549" s="898"/>
      <c r="M549" s="898"/>
      <c r="N549" s="898"/>
      <c r="O549" s="898"/>
      <c r="P549" s="898"/>
      <c r="Q549" s="898"/>
      <c r="R549" s="898"/>
      <c r="S549" s="898"/>
      <c r="T549" s="898"/>
      <c r="U549" s="898"/>
      <c r="V549" s="898"/>
      <c r="W549" s="953" t="s">
        <v>36</v>
      </c>
      <c r="X549" s="884"/>
      <c r="Y549" s="885"/>
      <c r="Z549" s="884" t="s">
        <v>7</v>
      </c>
      <c r="AA549" s="884"/>
      <c r="AB549" s="885"/>
      <c r="AC549" s="953" t="s">
        <v>8</v>
      </c>
      <c r="AD549" s="884"/>
      <c r="AE549" s="884"/>
      <c r="AF549" s="884"/>
      <c r="AG549" s="884"/>
      <c r="AH549" s="884"/>
      <c r="AI549" s="884"/>
      <c r="AJ549" s="885"/>
      <c r="AK549" s="953" t="s">
        <v>9</v>
      </c>
      <c r="AL549" s="884"/>
      <c r="AM549" s="884"/>
      <c r="AN549" s="884"/>
      <c r="AO549" s="884"/>
      <c r="AP549" s="884"/>
      <c r="AQ549" s="884"/>
      <c r="AR549" s="885"/>
      <c r="AS549" s="953" t="s">
        <v>10</v>
      </c>
      <c r="AT549" s="884"/>
      <c r="AU549" s="884"/>
      <c r="AV549" s="884"/>
      <c r="AW549" s="884"/>
      <c r="AX549" s="884"/>
      <c r="AY549" s="884"/>
      <c r="AZ549" s="884"/>
      <c r="BA549" s="358"/>
    </row>
    <row r="550" spans="1:53" s="8" customFormat="1" ht="18" customHeight="1" x14ac:dyDescent="0.25">
      <c r="A550" s="287"/>
      <c r="B550" s="968"/>
      <c r="C550" s="969"/>
      <c r="D550" s="969"/>
      <c r="E550" s="969"/>
      <c r="F550" s="969"/>
      <c r="G550" s="969"/>
      <c r="H550" s="969"/>
      <c r="I550" s="969"/>
      <c r="J550" s="969"/>
      <c r="K550" s="969"/>
      <c r="L550" s="969"/>
      <c r="M550" s="969"/>
      <c r="N550" s="969"/>
      <c r="O550" s="969"/>
      <c r="P550" s="969"/>
      <c r="Q550" s="969"/>
      <c r="R550" s="969"/>
      <c r="S550" s="969"/>
      <c r="T550" s="969"/>
      <c r="U550" s="969"/>
      <c r="V550" s="970"/>
      <c r="W550" s="856"/>
      <c r="X550" s="857"/>
      <c r="Y550" s="857"/>
      <c r="Z550" s="971" t="s">
        <v>21</v>
      </c>
      <c r="AA550" s="857"/>
      <c r="AB550" s="972"/>
      <c r="AC550" s="858"/>
      <c r="AD550" s="859"/>
      <c r="AE550" s="859"/>
      <c r="AF550" s="859"/>
      <c r="AG550" s="859"/>
      <c r="AH550" s="859"/>
      <c r="AI550" s="859"/>
      <c r="AJ550" s="860"/>
      <c r="AK550" s="858"/>
      <c r="AL550" s="859"/>
      <c r="AM550" s="859"/>
      <c r="AN550" s="859"/>
      <c r="AO550" s="859"/>
      <c r="AP550" s="859"/>
      <c r="AQ550" s="859"/>
      <c r="AR550" s="860"/>
      <c r="AS550" s="858"/>
      <c r="AT550" s="859"/>
      <c r="AU550" s="859"/>
      <c r="AV550" s="859"/>
      <c r="AW550" s="859"/>
      <c r="AX550" s="859"/>
      <c r="AY550" s="859"/>
      <c r="AZ550" s="861"/>
      <c r="BA550" s="183"/>
    </row>
    <row r="551" spans="1:53" s="8" customFormat="1" ht="18" customHeight="1" x14ac:dyDescent="0.25">
      <c r="A551" s="287"/>
      <c r="B551" s="867"/>
      <c r="C551" s="892"/>
      <c r="D551" s="892"/>
      <c r="E551" s="892"/>
      <c r="F551" s="892"/>
      <c r="G551" s="892"/>
      <c r="H551" s="892"/>
      <c r="I551" s="892"/>
      <c r="J551" s="892"/>
      <c r="K551" s="892"/>
      <c r="L551" s="892"/>
      <c r="M551" s="892"/>
      <c r="N551" s="892"/>
      <c r="O551" s="892"/>
      <c r="P551" s="892"/>
      <c r="Q551" s="892"/>
      <c r="R551" s="892"/>
      <c r="S551" s="892"/>
      <c r="T551" s="892"/>
      <c r="U551" s="892"/>
      <c r="V551" s="865"/>
      <c r="W551" s="893"/>
      <c r="X551" s="866"/>
      <c r="Y551" s="866"/>
      <c r="Z551" s="894" t="s">
        <v>22</v>
      </c>
      <c r="AA551" s="842"/>
      <c r="AB551" s="843"/>
      <c r="AC551" s="865"/>
      <c r="AD551" s="866"/>
      <c r="AE551" s="866"/>
      <c r="AF551" s="866"/>
      <c r="AG551" s="866"/>
      <c r="AH551" s="866"/>
      <c r="AI551" s="866"/>
      <c r="AJ551" s="867"/>
      <c r="AK551" s="865"/>
      <c r="AL551" s="866"/>
      <c r="AM551" s="866"/>
      <c r="AN551" s="866"/>
      <c r="AO551" s="866"/>
      <c r="AP551" s="866"/>
      <c r="AQ551" s="866"/>
      <c r="AR551" s="867"/>
      <c r="AS551" s="865"/>
      <c r="AT551" s="866"/>
      <c r="AU551" s="866"/>
      <c r="AV551" s="866"/>
      <c r="AW551" s="866"/>
      <c r="AX551" s="866"/>
      <c r="AY551" s="866"/>
      <c r="AZ551" s="868"/>
      <c r="BA551" s="183"/>
    </row>
    <row r="552" spans="1:53" s="8" customFormat="1" ht="18" customHeight="1" thickBot="1" x14ac:dyDescent="0.3">
      <c r="A552" s="287"/>
      <c r="B552" s="968"/>
      <c r="C552" s="969"/>
      <c r="D552" s="969"/>
      <c r="E552" s="969"/>
      <c r="F552" s="969"/>
      <c r="G552" s="969"/>
      <c r="H552" s="969"/>
      <c r="I552" s="969"/>
      <c r="J552" s="969"/>
      <c r="K552" s="969"/>
      <c r="L552" s="969"/>
      <c r="M552" s="969"/>
      <c r="N552" s="969"/>
      <c r="O552" s="969"/>
      <c r="P552" s="969"/>
      <c r="Q552" s="969"/>
      <c r="R552" s="969"/>
      <c r="S552" s="969"/>
      <c r="T552" s="969"/>
      <c r="U552" s="969"/>
      <c r="V552" s="970"/>
      <c r="W552" s="974"/>
      <c r="X552" s="975"/>
      <c r="Y552" s="975"/>
      <c r="Z552" s="976"/>
      <c r="AA552" s="848"/>
      <c r="AB552" s="849"/>
      <c r="AC552" s="850"/>
      <c r="AD552" s="851"/>
      <c r="AE552" s="851"/>
      <c r="AF552" s="851"/>
      <c r="AG552" s="851"/>
      <c r="AH552" s="851"/>
      <c r="AI552" s="851"/>
      <c r="AJ552" s="852"/>
      <c r="AK552" s="850"/>
      <c r="AL552" s="851"/>
      <c r="AM552" s="851"/>
      <c r="AN552" s="851"/>
      <c r="AO552" s="851"/>
      <c r="AP552" s="851"/>
      <c r="AQ552" s="851"/>
      <c r="AR552" s="852"/>
      <c r="AS552" s="850"/>
      <c r="AT552" s="851"/>
      <c r="AU552" s="851"/>
      <c r="AV552" s="851"/>
      <c r="AW552" s="851"/>
      <c r="AX552" s="851"/>
      <c r="AY552" s="851"/>
      <c r="AZ552" s="853"/>
      <c r="BA552" s="183"/>
    </row>
    <row r="553" spans="1:53" s="8" customFormat="1" ht="18.75" customHeight="1" x14ac:dyDescent="0.25">
      <c r="A553" s="287"/>
      <c r="B553" s="248"/>
      <c r="C553" s="248"/>
      <c r="D553" s="248"/>
      <c r="E553" s="248"/>
      <c r="F553" s="248"/>
      <c r="G553" s="248"/>
      <c r="H553" s="248"/>
      <c r="I553" s="248"/>
      <c r="J553" s="248"/>
      <c r="K553" s="248"/>
      <c r="L553" s="248"/>
      <c r="M553" s="248"/>
      <c r="N553" s="248"/>
      <c r="O553" s="471"/>
      <c r="P553" s="471"/>
      <c r="Q553" s="248"/>
      <c r="R553" s="248"/>
      <c r="S553" s="248"/>
      <c r="T553" s="248"/>
      <c r="U553" s="248"/>
      <c r="V553" s="472"/>
      <c r="W553" s="472"/>
      <c r="X553" s="472"/>
      <c r="Y553" s="472"/>
      <c r="Z553" s="472"/>
      <c r="AA553" s="472"/>
      <c r="AB553" s="472"/>
      <c r="AC553" s="472"/>
      <c r="AD553" s="472"/>
      <c r="AE553" s="472"/>
      <c r="AF553" s="472"/>
      <c r="AG553" s="472"/>
      <c r="AH553" s="238"/>
      <c r="AI553" s="238"/>
      <c r="AJ553" s="238"/>
      <c r="AK553" s="238"/>
      <c r="AL553" s="238"/>
      <c r="AM553" s="238"/>
      <c r="AN553" s="248"/>
      <c r="AO553" s="248"/>
      <c r="AP553" s="248"/>
      <c r="AQ553" s="248"/>
      <c r="AR553" s="248"/>
      <c r="AS553" s="248"/>
      <c r="AT553" s="248"/>
      <c r="AU553" s="248"/>
      <c r="AV553" s="248"/>
      <c r="AW553" s="248"/>
      <c r="AX553" s="248"/>
      <c r="AY553" s="248"/>
      <c r="AZ553" s="248"/>
      <c r="BA553" s="183"/>
    </row>
    <row r="554" spans="1:53" s="8" customFormat="1" ht="38.25" customHeight="1" x14ac:dyDescent="0.25">
      <c r="A554" s="287"/>
      <c r="B554" s="1058" t="s">
        <v>911</v>
      </c>
      <c r="C554" s="1058"/>
      <c r="D554" s="1058"/>
      <c r="E554" s="1058"/>
      <c r="F554" s="1058"/>
      <c r="G554" s="1058"/>
      <c r="H554" s="1058"/>
      <c r="I554" s="1058"/>
      <c r="J554" s="1058"/>
      <c r="K554" s="1058"/>
      <c r="L554" s="1058"/>
      <c r="M554" s="1058"/>
      <c r="N554" s="1058"/>
      <c r="O554" s="1058"/>
      <c r="P554" s="1058"/>
      <c r="Q554" s="1058"/>
      <c r="R554" s="1058"/>
      <c r="S554" s="1058"/>
      <c r="T554" s="1058"/>
      <c r="U554" s="1058"/>
      <c r="V554" s="1058"/>
      <c r="W554" s="1058"/>
      <c r="X554" s="1058"/>
      <c r="Y554" s="1058"/>
      <c r="Z554" s="1058"/>
      <c r="AA554" s="1058"/>
      <c r="AB554" s="1058"/>
      <c r="AC554" s="1058"/>
      <c r="AD554" s="1058"/>
      <c r="AE554" s="1058"/>
      <c r="AF554" s="1058"/>
      <c r="AG554" s="1058"/>
      <c r="AH554" s="1058"/>
      <c r="AI554" s="1058"/>
      <c r="AJ554" s="1058"/>
      <c r="AK554" s="1058"/>
      <c r="AL554" s="1058"/>
      <c r="AM554" s="1058"/>
      <c r="AN554" s="1058"/>
      <c r="AO554" s="1058"/>
      <c r="AP554" s="1058"/>
      <c r="AQ554" s="1058"/>
      <c r="AR554" s="1058"/>
      <c r="AS554" s="1058"/>
      <c r="AT554" s="1058"/>
      <c r="AU554" s="1058"/>
      <c r="AV554" s="1058"/>
      <c r="AW554" s="1058"/>
      <c r="AX554" s="1058"/>
      <c r="AY554" s="1058"/>
      <c r="AZ554" s="1058"/>
      <c r="BA554" s="183"/>
    </row>
    <row r="555" spans="1:53" s="8" customFormat="1" ht="13.5" customHeight="1" x14ac:dyDescent="0.25">
      <c r="A555" s="425"/>
      <c r="B555" s="434"/>
      <c r="C555" s="434"/>
      <c r="D555" s="434"/>
      <c r="E555" s="434"/>
      <c r="F555" s="434"/>
      <c r="G555" s="434"/>
      <c r="H555" s="434"/>
      <c r="I555" s="434"/>
      <c r="J555" s="434"/>
      <c r="K555" s="434"/>
      <c r="L555" s="434"/>
      <c r="M555" s="434"/>
      <c r="N555" s="434"/>
      <c r="O555" s="434"/>
      <c r="P555" s="434"/>
      <c r="Q555" s="434"/>
      <c r="R555" s="434"/>
      <c r="S555" s="434"/>
      <c r="T555" s="434"/>
      <c r="U555" s="434"/>
      <c r="V555" s="434"/>
      <c r="W555" s="434"/>
      <c r="X555" s="434"/>
      <c r="Y555" s="434"/>
      <c r="Z555" s="434"/>
      <c r="AA555" s="434"/>
      <c r="AB555" s="434"/>
      <c r="AC555" s="434"/>
      <c r="AD555" s="434"/>
      <c r="AE555" s="434"/>
      <c r="AF555" s="434"/>
      <c r="AG555" s="434"/>
      <c r="AH555" s="434"/>
      <c r="AI555" s="434"/>
      <c r="AJ555" s="434"/>
      <c r="AK555" s="434"/>
      <c r="AL555" s="434"/>
      <c r="AM555" s="434"/>
      <c r="AN555" s="434"/>
      <c r="AO555" s="434"/>
      <c r="AP555" s="434"/>
      <c r="AQ555" s="434"/>
      <c r="AR555" s="434"/>
      <c r="AS555" s="434"/>
      <c r="AT555" s="434"/>
      <c r="AU555" s="434"/>
      <c r="AV555" s="434"/>
      <c r="AW555" s="434"/>
      <c r="AX555" s="434"/>
      <c r="AY555" s="434"/>
      <c r="AZ555" s="434"/>
      <c r="BA555" s="183"/>
    </row>
    <row r="556" spans="1:53" s="427" customFormat="1" x14ac:dyDescent="0.25">
      <c r="B556" s="869" t="s">
        <v>680</v>
      </c>
      <c r="C556" s="869"/>
      <c r="D556" s="869"/>
      <c r="E556" s="869"/>
      <c r="F556" s="869"/>
      <c r="G556" s="869"/>
      <c r="H556" s="869"/>
      <c r="I556" s="869"/>
      <c r="J556" s="869"/>
      <c r="K556" s="869"/>
      <c r="L556" s="869"/>
      <c r="M556" s="869"/>
      <c r="N556" s="869"/>
      <c r="O556" s="869"/>
      <c r="P556" s="869"/>
      <c r="Q556" s="869"/>
      <c r="R556" s="869"/>
      <c r="S556" s="869"/>
      <c r="T556" s="869"/>
      <c r="U556" s="869"/>
      <c r="V556" s="869"/>
      <c r="W556" s="869"/>
      <c r="X556" s="869"/>
      <c r="Y556" s="869"/>
      <c r="Z556" s="869"/>
      <c r="AA556" s="869"/>
      <c r="AB556" s="869"/>
      <c r="AC556" s="869"/>
      <c r="AD556" s="869"/>
      <c r="AE556" s="869"/>
      <c r="AF556" s="869"/>
      <c r="AG556" s="869"/>
      <c r="AH556" s="869"/>
      <c r="AI556" s="869"/>
      <c r="AJ556" s="869"/>
      <c r="AK556" s="869"/>
      <c r="AL556" s="869"/>
      <c r="AM556" s="869"/>
      <c r="AN556" s="869"/>
      <c r="AO556" s="869"/>
      <c r="AP556" s="869"/>
      <c r="AQ556" s="869"/>
      <c r="AR556" s="869"/>
      <c r="AS556" s="869"/>
      <c r="AT556" s="869"/>
      <c r="AU556" s="869"/>
      <c r="AV556" s="869"/>
      <c r="AW556" s="869"/>
      <c r="AX556" s="869"/>
      <c r="AY556" s="869"/>
      <c r="AZ556" s="869"/>
    </row>
    <row r="557" spans="1:53" s="427" customFormat="1" ht="6.75" customHeight="1" x14ac:dyDescent="0.25">
      <c r="B557" s="282"/>
      <c r="C557" s="282"/>
      <c r="D557" s="282"/>
      <c r="E557" s="282"/>
      <c r="F557" s="282"/>
      <c r="G557" s="282"/>
      <c r="H557" s="282"/>
      <c r="I557" s="282"/>
      <c r="J557" s="282"/>
      <c r="K557" s="282"/>
      <c r="L557" s="282"/>
      <c r="M557" s="282"/>
      <c r="N557" s="282"/>
      <c r="O557" s="282"/>
      <c r="P557" s="282"/>
      <c r="Q557" s="282"/>
      <c r="R557" s="282"/>
      <c r="S557" s="282"/>
      <c r="T557" s="282"/>
      <c r="U557" s="282"/>
      <c r="V557" s="282"/>
      <c r="W557" s="282"/>
      <c r="X557" s="282"/>
      <c r="Y557" s="282"/>
      <c r="Z557" s="282"/>
      <c r="AA557" s="282"/>
      <c r="AB557" s="282"/>
      <c r="AC557" s="282"/>
      <c r="AD557" s="282"/>
      <c r="AE557" s="282"/>
      <c r="AF557" s="282"/>
      <c r="AG557" s="282"/>
      <c r="AH557" s="282"/>
      <c r="AI557" s="282"/>
      <c r="AJ557" s="282"/>
      <c r="AK557" s="282"/>
      <c r="AL557" s="282"/>
      <c r="AM557" s="282"/>
      <c r="AN557" s="282"/>
      <c r="AO557" s="282"/>
      <c r="AP557" s="282"/>
      <c r="AQ557" s="282"/>
      <c r="AR557" s="282"/>
      <c r="AS557" s="282"/>
      <c r="AT557" s="282"/>
      <c r="AU557" s="282"/>
      <c r="AV557" s="282"/>
      <c r="AW557" s="282"/>
      <c r="AX557" s="282"/>
      <c r="AY557" s="282"/>
      <c r="AZ557" s="282"/>
    </row>
    <row r="558" spans="1:53" s="427" customFormat="1" x14ac:dyDescent="0.25">
      <c r="B558" s="870" t="s">
        <v>2</v>
      </c>
      <c r="C558" s="870"/>
      <c r="D558" s="870"/>
      <c r="E558" s="870"/>
      <c r="F558" s="870"/>
      <c r="G558" s="870"/>
      <c r="H558" s="870"/>
      <c r="I558" s="870"/>
      <c r="J558" s="870"/>
      <c r="K558" s="870"/>
      <c r="L558" s="870"/>
      <c r="M558" s="870"/>
      <c r="N558" s="870"/>
      <c r="O558" s="870"/>
      <c r="P558" s="870"/>
      <c r="Q558" s="870"/>
      <c r="R558" s="870"/>
      <c r="S558" s="870"/>
      <c r="T558" s="870"/>
      <c r="U558" s="870"/>
      <c r="V558" s="870"/>
      <c r="W558" s="870"/>
      <c r="X558" s="870"/>
      <c r="Y558" s="871"/>
      <c r="Z558" s="870" t="s">
        <v>33</v>
      </c>
      <c r="AA558" s="870"/>
      <c r="AB558" s="871"/>
      <c r="AC558" s="865" t="s">
        <v>99</v>
      </c>
      <c r="AD558" s="866"/>
      <c r="AE558" s="866"/>
      <c r="AF558" s="866"/>
      <c r="AG558" s="866"/>
      <c r="AH558" s="866"/>
      <c r="AI558" s="866"/>
      <c r="AJ558" s="866"/>
      <c r="AK558" s="866"/>
      <c r="AL558" s="866"/>
      <c r="AM558" s="866"/>
      <c r="AN558" s="866"/>
      <c r="AO558" s="866"/>
      <c r="AP558" s="866"/>
      <c r="AQ558" s="866"/>
      <c r="AR558" s="866"/>
      <c r="AS558" s="866"/>
      <c r="AT558" s="866"/>
      <c r="AU558" s="866"/>
      <c r="AV558" s="866"/>
      <c r="AW558" s="866"/>
      <c r="AX558" s="866"/>
      <c r="AY558" s="866"/>
      <c r="AZ558" s="866"/>
    </row>
    <row r="559" spans="1:53" s="427" customFormat="1" x14ac:dyDescent="0.25">
      <c r="B559" s="872"/>
      <c r="C559" s="872"/>
      <c r="D559" s="872"/>
      <c r="E559" s="872"/>
      <c r="F559" s="872"/>
      <c r="G559" s="872"/>
      <c r="H559" s="872"/>
      <c r="I559" s="872"/>
      <c r="J559" s="872"/>
      <c r="K559" s="872"/>
      <c r="L559" s="872"/>
      <c r="M559" s="872"/>
      <c r="N559" s="872"/>
      <c r="O559" s="872"/>
      <c r="P559" s="872"/>
      <c r="Q559" s="872"/>
      <c r="R559" s="872"/>
      <c r="S559" s="872"/>
      <c r="T559" s="872"/>
      <c r="U559" s="872"/>
      <c r="V559" s="872"/>
      <c r="W559" s="872"/>
      <c r="X559" s="872"/>
      <c r="Y559" s="873"/>
      <c r="Z559" s="872"/>
      <c r="AA559" s="872"/>
      <c r="AB559" s="873"/>
      <c r="AC559" s="895" t="s">
        <v>271</v>
      </c>
      <c r="AD559" s="870"/>
      <c r="AE559" s="870"/>
      <c r="AF559" s="870"/>
      <c r="AG559" s="870"/>
      <c r="AH559" s="870"/>
      <c r="AI559" s="870"/>
      <c r="AJ559" s="871"/>
      <c r="AK559" s="892" t="s">
        <v>6</v>
      </c>
      <c r="AL559" s="892"/>
      <c r="AM559" s="892"/>
      <c r="AN559" s="892"/>
      <c r="AO559" s="892"/>
      <c r="AP559" s="892"/>
      <c r="AQ559" s="892"/>
      <c r="AR559" s="892"/>
      <c r="AS559" s="870" t="s">
        <v>35</v>
      </c>
      <c r="AT559" s="870"/>
      <c r="AU559" s="870"/>
      <c r="AV559" s="870"/>
      <c r="AW559" s="870"/>
      <c r="AX559" s="870"/>
      <c r="AY559" s="870"/>
      <c r="AZ559" s="870"/>
    </row>
    <row r="560" spans="1:53" s="427" customFormat="1" ht="23.25" customHeight="1" x14ac:dyDescent="0.25">
      <c r="B560" s="874"/>
      <c r="C560" s="874"/>
      <c r="D560" s="874"/>
      <c r="E560" s="874"/>
      <c r="F560" s="874"/>
      <c r="G560" s="874"/>
      <c r="H560" s="874"/>
      <c r="I560" s="874"/>
      <c r="J560" s="874"/>
      <c r="K560" s="874"/>
      <c r="L560" s="874"/>
      <c r="M560" s="874"/>
      <c r="N560" s="874"/>
      <c r="O560" s="874"/>
      <c r="P560" s="874"/>
      <c r="Q560" s="874"/>
      <c r="R560" s="874"/>
      <c r="S560" s="874"/>
      <c r="T560" s="874"/>
      <c r="U560" s="874"/>
      <c r="V560" s="874"/>
      <c r="W560" s="874"/>
      <c r="X560" s="874"/>
      <c r="Y560" s="875"/>
      <c r="Z560" s="874"/>
      <c r="AA560" s="874"/>
      <c r="AB560" s="875"/>
      <c r="AC560" s="897"/>
      <c r="AD560" s="874"/>
      <c r="AE560" s="874"/>
      <c r="AF560" s="874"/>
      <c r="AG560" s="874"/>
      <c r="AH560" s="874"/>
      <c r="AI560" s="874"/>
      <c r="AJ560" s="875"/>
      <c r="AK560" s="892"/>
      <c r="AL560" s="892"/>
      <c r="AM560" s="892"/>
      <c r="AN560" s="892"/>
      <c r="AO560" s="892"/>
      <c r="AP560" s="892"/>
      <c r="AQ560" s="892"/>
      <c r="AR560" s="892"/>
      <c r="AS560" s="874"/>
      <c r="AT560" s="874"/>
      <c r="AU560" s="874"/>
      <c r="AV560" s="874"/>
      <c r="AW560" s="874"/>
      <c r="AX560" s="874"/>
      <c r="AY560" s="874"/>
      <c r="AZ560" s="874"/>
    </row>
    <row r="561" spans="1:53" s="348" customFormat="1" ht="12" thickBot="1" x14ac:dyDescent="0.25">
      <c r="B561" s="882">
        <v>1</v>
      </c>
      <c r="C561" s="882"/>
      <c r="D561" s="882"/>
      <c r="E561" s="882"/>
      <c r="F561" s="882"/>
      <c r="G561" s="882"/>
      <c r="H561" s="882"/>
      <c r="I561" s="882"/>
      <c r="J561" s="882"/>
      <c r="K561" s="882"/>
      <c r="L561" s="882"/>
      <c r="M561" s="882"/>
      <c r="N561" s="882"/>
      <c r="O561" s="882"/>
      <c r="P561" s="882"/>
      <c r="Q561" s="882"/>
      <c r="R561" s="882"/>
      <c r="S561" s="882"/>
      <c r="T561" s="882"/>
      <c r="U561" s="882"/>
      <c r="V561" s="882"/>
      <c r="W561" s="882"/>
      <c r="X561" s="882"/>
      <c r="Y561" s="883"/>
      <c r="Z561" s="884" t="s">
        <v>7</v>
      </c>
      <c r="AA561" s="884"/>
      <c r="AB561" s="885"/>
      <c r="AC561" s="886" t="s">
        <v>8</v>
      </c>
      <c r="AD561" s="887"/>
      <c r="AE561" s="887"/>
      <c r="AF561" s="887"/>
      <c r="AG561" s="887"/>
      <c r="AH561" s="887"/>
      <c r="AI561" s="887"/>
      <c r="AJ561" s="888"/>
      <c r="AK561" s="886" t="s">
        <v>9</v>
      </c>
      <c r="AL561" s="887"/>
      <c r="AM561" s="887"/>
      <c r="AN561" s="887"/>
      <c r="AO561" s="887"/>
      <c r="AP561" s="887"/>
      <c r="AQ561" s="887"/>
      <c r="AR561" s="888"/>
      <c r="AS561" s="886" t="s">
        <v>10</v>
      </c>
      <c r="AT561" s="887"/>
      <c r="AU561" s="887"/>
      <c r="AV561" s="887"/>
      <c r="AW561" s="887"/>
      <c r="AX561" s="887"/>
      <c r="AY561" s="887"/>
      <c r="AZ561" s="887"/>
    </row>
    <row r="562" spans="1:53" s="427" customFormat="1" ht="26.25" customHeight="1" x14ac:dyDescent="0.25">
      <c r="B562" s="854" t="s">
        <v>771</v>
      </c>
      <c r="C562" s="854"/>
      <c r="D562" s="854"/>
      <c r="E562" s="854"/>
      <c r="F562" s="854"/>
      <c r="G562" s="854"/>
      <c r="H562" s="854"/>
      <c r="I562" s="854"/>
      <c r="J562" s="854"/>
      <c r="K562" s="854"/>
      <c r="L562" s="854"/>
      <c r="M562" s="854"/>
      <c r="N562" s="854"/>
      <c r="O562" s="854"/>
      <c r="P562" s="854"/>
      <c r="Q562" s="854"/>
      <c r="R562" s="854"/>
      <c r="S562" s="854"/>
      <c r="T562" s="854"/>
      <c r="U562" s="854"/>
      <c r="V562" s="854"/>
      <c r="W562" s="854"/>
      <c r="X562" s="854"/>
      <c r="Y562" s="855"/>
      <c r="Z562" s="927" t="s">
        <v>21</v>
      </c>
      <c r="AA562" s="928"/>
      <c r="AB562" s="928"/>
      <c r="AC562" s="858"/>
      <c r="AD562" s="859"/>
      <c r="AE562" s="859"/>
      <c r="AF562" s="859"/>
      <c r="AG562" s="859"/>
      <c r="AH562" s="859"/>
      <c r="AI562" s="859"/>
      <c r="AJ562" s="860"/>
      <c r="AK562" s="858"/>
      <c r="AL562" s="859"/>
      <c r="AM562" s="859"/>
      <c r="AN562" s="859"/>
      <c r="AO562" s="859"/>
      <c r="AP562" s="859"/>
      <c r="AQ562" s="859"/>
      <c r="AR562" s="860"/>
      <c r="AS562" s="858"/>
      <c r="AT562" s="859"/>
      <c r="AU562" s="859"/>
      <c r="AV562" s="859"/>
      <c r="AW562" s="859"/>
      <c r="AX562" s="859"/>
      <c r="AY562" s="859"/>
      <c r="AZ562" s="861"/>
    </row>
    <row r="563" spans="1:53" s="427" customFormat="1" ht="15" customHeight="1" x14ac:dyDescent="0.25">
      <c r="B563" s="839" t="s">
        <v>765</v>
      </c>
      <c r="C563" s="839"/>
      <c r="D563" s="839"/>
      <c r="E563" s="839"/>
      <c r="F563" s="839"/>
      <c r="G563" s="839"/>
      <c r="H563" s="839"/>
      <c r="I563" s="839"/>
      <c r="J563" s="839"/>
      <c r="K563" s="839"/>
      <c r="L563" s="839"/>
      <c r="M563" s="839"/>
      <c r="N563" s="839"/>
      <c r="O563" s="839"/>
      <c r="P563" s="839"/>
      <c r="Q563" s="839"/>
      <c r="R563" s="839"/>
      <c r="S563" s="839"/>
      <c r="T563" s="839"/>
      <c r="U563" s="839"/>
      <c r="V563" s="839"/>
      <c r="W563" s="839"/>
      <c r="X563" s="839"/>
      <c r="Y563" s="840"/>
      <c r="Z563" s="841" t="s">
        <v>22</v>
      </c>
      <c r="AA563" s="842"/>
      <c r="AB563" s="843"/>
      <c r="AC563" s="865"/>
      <c r="AD563" s="866"/>
      <c r="AE563" s="866"/>
      <c r="AF563" s="866"/>
      <c r="AG563" s="866"/>
      <c r="AH563" s="866"/>
      <c r="AI563" s="866"/>
      <c r="AJ563" s="867"/>
      <c r="AK563" s="865"/>
      <c r="AL563" s="866"/>
      <c r="AM563" s="866"/>
      <c r="AN563" s="866"/>
      <c r="AO563" s="866"/>
      <c r="AP563" s="866"/>
      <c r="AQ563" s="866"/>
      <c r="AR563" s="867"/>
      <c r="AS563" s="865"/>
      <c r="AT563" s="866"/>
      <c r="AU563" s="866"/>
      <c r="AV563" s="866"/>
      <c r="AW563" s="866"/>
      <c r="AX563" s="866"/>
      <c r="AY563" s="866"/>
      <c r="AZ563" s="868"/>
    </row>
    <row r="564" spans="1:53" s="427" customFormat="1" ht="15.75" customHeight="1" x14ac:dyDescent="0.25">
      <c r="B564" s="839" t="s">
        <v>766</v>
      </c>
      <c r="C564" s="839"/>
      <c r="D564" s="839"/>
      <c r="E564" s="839"/>
      <c r="F564" s="839"/>
      <c r="G564" s="839"/>
      <c r="H564" s="839"/>
      <c r="I564" s="839"/>
      <c r="J564" s="839"/>
      <c r="K564" s="839"/>
      <c r="L564" s="839"/>
      <c r="M564" s="839"/>
      <c r="N564" s="839"/>
      <c r="O564" s="839"/>
      <c r="P564" s="839"/>
      <c r="Q564" s="839"/>
      <c r="R564" s="839"/>
      <c r="S564" s="839"/>
      <c r="T564" s="839"/>
      <c r="U564" s="839"/>
      <c r="V564" s="839"/>
      <c r="W564" s="839"/>
      <c r="X564" s="839"/>
      <c r="Y564" s="840"/>
      <c r="Z564" s="841" t="s">
        <v>23</v>
      </c>
      <c r="AA564" s="842"/>
      <c r="AB564" s="843"/>
      <c r="AC564" s="474"/>
      <c r="AD564" s="473"/>
      <c r="AE564" s="473"/>
      <c r="AF564" s="473"/>
      <c r="AG564" s="473"/>
      <c r="AH564" s="473"/>
      <c r="AI564" s="473"/>
      <c r="AJ564" s="475"/>
      <c r="AK564" s="474"/>
      <c r="AL564" s="473"/>
      <c r="AM564" s="473"/>
      <c r="AN564" s="473"/>
      <c r="AO564" s="473"/>
      <c r="AP564" s="473"/>
      <c r="AQ564" s="473"/>
      <c r="AR564" s="475"/>
      <c r="AS564" s="474"/>
      <c r="AT564" s="473"/>
      <c r="AU564" s="473"/>
      <c r="AV564" s="473"/>
      <c r="AW564" s="473"/>
      <c r="AX564" s="473"/>
      <c r="AY564" s="473"/>
      <c r="AZ564" s="476"/>
    </row>
    <row r="565" spans="1:53" s="427" customFormat="1" ht="17.25" customHeight="1" x14ac:dyDescent="0.25">
      <c r="B565" s="839" t="s">
        <v>767</v>
      </c>
      <c r="C565" s="839"/>
      <c r="D565" s="839"/>
      <c r="E565" s="839"/>
      <c r="F565" s="839"/>
      <c r="G565" s="839"/>
      <c r="H565" s="839"/>
      <c r="I565" s="839"/>
      <c r="J565" s="839"/>
      <c r="K565" s="839"/>
      <c r="L565" s="839"/>
      <c r="M565" s="839"/>
      <c r="N565" s="839"/>
      <c r="O565" s="839"/>
      <c r="P565" s="839"/>
      <c r="Q565" s="839"/>
      <c r="R565" s="839"/>
      <c r="S565" s="839"/>
      <c r="T565" s="839"/>
      <c r="U565" s="839"/>
      <c r="V565" s="839"/>
      <c r="W565" s="839"/>
      <c r="X565" s="839"/>
      <c r="Y565" s="840"/>
      <c r="Z565" s="844" t="s">
        <v>460</v>
      </c>
      <c r="AA565" s="845"/>
      <c r="AB565" s="846"/>
      <c r="AC565" s="474"/>
      <c r="AD565" s="473"/>
      <c r="AE565" s="473"/>
      <c r="AF565" s="473"/>
      <c r="AG565" s="473"/>
      <c r="AH565" s="473"/>
      <c r="AI565" s="473"/>
      <c r="AJ565" s="475"/>
      <c r="AK565" s="474"/>
      <c r="AL565" s="473"/>
      <c r="AM565" s="473"/>
      <c r="AN565" s="473"/>
      <c r="AO565" s="473"/>
      <c r="AP565" s="473"/>
      <c r="AQ565" s="473"/>
      <c r="AR565" s="475"/>
      <c r="AS565" s="474"/>
      <c r="AT565" s="473"/>
      <c r="AU565" s="473"/>
      <c r="AV565" s="473"/>
      <c r="AW565" s="473"/>
      <c r="AX565" s="473"/>
      <c r="AY565" s="473"/>
      <c r="AZ565" s="476"/>
    </row>
    <row r="566" spans="1:53" s="427" customFormat="1" ht="15.75" customHeight="1" thickBot="1" x14ac:dyDescent="0.3">
      <c r="B566" s="839" t="s">
        <v>768</v>
      </c>
      <c r="C566" s="839"/>
      <c r="D566" s="839"/>
      <c r="E566" s="839"/>
      <c r="F566" s="839"/>
      <c r="G566" s="839"/>
      <c r="H566" s="839"/>
      <c r="I566" s="839"/>
      <c r="J566" s="839"/>
      <c r="K566" s="839"/>
      <c r="L566" s="839"/>
      <c r="M566" s="839"/>
      <c r="N566" s="839"/>
      <c r="O566" s="839"/>
      <c r="P566" s="839"/>
      <c r="Q566" s="839"/>
      <c r="R566" s="839"/>
      <c r="S566" s="839"/>
      <c r="T566" s="839"/>
      <c r="U566" s="839"/>
      <c r="V566" s="839"/>
      <c r="W566" s="839"/>
      <c r="X566" s="839"/>
      <c r="Y566" s="840"/>
      <c r="Z566" s="847" t="s">
        <v>461</v>
      </c>
      <c r="AA566" s="848"/>
      <c r="AB566" s="849"/>
      <c r="AC566" s="850"/>
      <c r="AD566" s="851"/>
      <c r="AE566" s="851"/>
      <c r="AF566" s="851"/>
      <c r="AG566" s="851"/>
      <c r="AH566" s="851"/>
      <c r="AI566" s="851"/>
      <c r="AJ566" s="852"/>
      <c r="AK566" s="850"/>
      <c r="AL566" s="851"/>
      <c r="AM566" s="851"/>
      <c r="AN566" s="851"/>
      <c r="AO566" s="851"/>
      <c r="AP566" s="851"/>
      <c r="AQ566" s="851"/>
      <c r="AR566" s="852"/>
      <c r="AS566" s="850"/>
      <c r="AT566" s="851"/>
      <c r="AU566" s="851"/>
      <c r="AV566" s="851"/>
      <c r="AW566" s="851"/>
      <c r="AX566" s="851"/>
      <c r="AY566" s="851"/>
      <c r="AZ566" s="853"/>
    </row>
    <row r="567" spans="1:53" s="427" customFormat="1" ht="10.5" customHeight="1" x14ac:dyDescent="0.25">
      <c r="B567" s="820"/>
      <c r="C567" s="1041"/>
      <c r="D567" s="1041"/>
      <c r="E567" s="1041"/>
      <c r="F567" s="1041"/>
      <c r="G567" s="1041"/>
      <c r="H567" s="1041"/>
      <c r="I567" s="1041"/>
      <c r="J567" s="1041"/>
      <c r="K567" s="1041"/>
      <c r="L567" s="1041"/>
      <c r="M567" s="1041"/>
      <c r="N567" s="1041"/>
      <c r="O567" s="1041"/>
      <c r="P567" s="1041"/>
      <c r="Q567" s="1041"/>
      <c r="R567" s="1041"/>
      <c r="S567" s="1041"/>
      <c r="T567" s="1041"/>
      <c r="U567" s="1041"/>
      <c r="V567" s="1041"/>
      <c r="W567" s="1041"/>
      <c r="X567" s="1041"/>
      <c r="Y567" s="1041"/>
      <c r="Z567" s="1041"/>
      <c r="AA567" s="1041"/>
      <c r="AB567" s="1041"/>
      <c r="AC567" s="1041"/>
      <c r="AD567" s="1041"/>
      <c r="AE567" s="1041"/>
      <c r="AF567" s="1041"/>
      <c r="AG567" s="1041"/>
      <c r="AH567" s="1041"/>
      <c r="AI567" s="1041"/>
      <c r="AJ567" s="1041"/>
      <c r="AK567" s="1041"/>
      <c r="AL567" s="1041"/>
      <c r="AM567" s="1041"/>
      <c r="AN567" s="1041"/>
      <c r="AO567" s="1041"/>
      <c r="AP567" s="1041"/>
      <c r="AQ567" s="1041"/>
      <c r="AR567" s="1041"/>
      <c r="AS567" s="1041"/>
      <c r="AT567" s="1041"/>
      <c r="AU567" s="1041"/>
      <c r="AV567" s="1041"/>
      <c r="AW567" s="1041"/>
      <c r="AX567" s="1041"/>
      <c r="AY567" s="1041"/>
      <c r="AZ567" s="1041"/>
    </row>
    <row r="568" spans="1:53" s="427" customFormat="1" ht="27" customHeight="1" x14ac:dyDescent="0.25">
      <c r="B568" s="1042" t="s">
        <v>910</v>
      </c>
      <c r="C568" s="1042"/>
      <c r="D568" s="1042"/>
      <c r="E568" s="1042"/>
      <c r="F568" s="1042"/>
      <c r="G568" s="1042"/>
      <c r="H568" s="1042"/>
      <c r="I568" s="1042"/>
      <c r="J568" s="1042"/>
      <c r="K568" s="1042"/>
      <c r="L568" s="1042"/>
      <c r="M568" s="1042"/>
      <c r="N568" s="1042"/>
      <c r="O568" s="1042"/>
      <c r="P568" s="1042"/>
      <c r="Q568" s="1042"/>
      <c r="R568" s="1042"/>
      <c r="S568" s="1042"/>
      <c r="T568" s="1042"/>
      <c r="U568" s="1042"/>
      <c r="V568" s="1042"/>
      <c r="W568" s="1042"/>
      <c r="X568" s="1042"/>
      <c r="Y568" s="1042"/>
      <c r="Z568" s="1042"/>
      <c r="AA568" s="1042"/>
      <c r="AB568" s="1042"/>
      <c r="AC568" s="1042"/>
      <c r="AD568" s="1042"/>
      <c r="AE568" s="1042"/>
      <c r="AF568" s="1042"/>
      <c r="AG568" s="1042"/>
      <c r="AH568" s="1042"/>
      <c r="AI568" s="1042"/>
      <c r="AJ568" s="1042"/>
      <c r="AK568" s="1042"/>
      <c r="AL568" s="1042"/>
      <c r="AM568" s="1042"/>
      <c r="AN568" s="1042"/>
      <c r="AO568" s="1042"/>
      <c r="AP568" s="1042"/>
      <c r="AQ568" s="1042"/>
      <c r="AR568" s="1042"/>
      <c r="AS568" s="1042"/>
      <c r="AT568" s="1042"/>
      <c r="AU568" s="1042"/>
      <c r="AV568" s="1042"/>
      <c r="AW568" s="1042"/>
      <c r="AX568" s="1042"/>
      <c r="AY568" s="1042"/>
      <c r="AZ568" s="1042"/>
    </row>
    <row r="569" spans="1:53" s="8" customFormat="1" ht="38.25" customHeight="1" x14ac:dyDescent="0.25">
      <c r="A569" s="425"/>
      <c r="B569" s="434"/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4"/>
      <c r="Z569" s="434"/>
      <c r="AA569" s="434"/>
      <c r="AB569" s="434"/>
      <c r="AC569" s="434"/>
      <c r="AD569" s="434"/>
      <c r="AE569" s="434"/>
      <c r="AF569" s="434"/>
      <c r="AG569" s="434"/>
      <c r="AH569" s="434"/>
      <c r="AI569" s="434"/>
      <c r="AJ569" s="434"/>
      <c r="AK569" s="434"/>
      <c r="AL569" s="434"/>
      <c r="AM569" s="434"/>
      <c r="AN569" s="434"/>
      <c r="AO569" s="434"/>
      <c r="AP569" s="434"/>
      <c r="AQ569" s="434"/>
      <c r="AR569" s="434"/>
      <c r="AS569" s="434"/>
      <c r="AT569" s="434"/>
      <c r="AU569" s="434"/>
      <c r="AV569" s="434"/>
      <c r="AW569" s="434"/>
      <c r="AX569" s="434"/>
      <c r="AY569" s="434"/>
      <c r="AZ569" s="434"/>
      <c r="BA569" s="183"/>
    </row>
    <row r="570" spans="1:53" s="8" customFormat="1" ht="48.75" customHeight="1" x14ac:dyDescent="0.25">
      <c r="A570" s="91"/>
      <c r="B570" s="167"/>
      <c r="C570" s="167"/>
      <c r="D570" s="167"/>
      <c r="E570" s="167"/>
      <c r="F570" s="167"/>
      <c r="G570" s="167"/>
      <c r="H570" s="167"/>
      <c r="I570" s="167"/>
      <c r="J570" s="165"/>
      <c r="K570" s="165"/>
      <c r="L570" s="165"/>
      <c r="M570" s="165"/>
      <c r="N570" s="165"/>
      <c r="O570" s="165"/>
      <c r="P570" s="165"/>
      <c r="Q570" s="165"/>
      <c r="R570" s="166"/>
      <c r="S570" s="166"/>
      <c r="T570" s="166"/>
      <c r="U570" s="166"/>
      <c r="V570" s="166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  <c r="AN570" s="99"/>
      <c r="AO570" s="99"/>
      <c r="AP570" s="99"/>
      <c r="AQ570" s="99"/>
      <c r="AR570" s="99"/>
      <c r="AS570" s="99"/>
      <c r="AT570" s="99"/>
      <c r="AU570" s="99"/>
      <c r="AV570" s="99"/>
      <c r="AW570" s="99"/>
      <c r="AX570" s="99"/>
      <c r="AY570" s="99"/>
      <c r="AZ570" s="99"/>
      <c r="BA570" s="99"/>
    </row>
    <row r="571" spans="1:53" s="8" customFormat="1" ht="48.75" customHeight="1" x14ac:dyDescent="0.25">
      <c r="A571" s="91"/>
      <c r="B571" s="167"/>
      <c r="C571" s="167"/>
      <c r="D571" s="167"/>
      <c r="E571" s="167"/>
      <c r="F571" s="167"/>
      <c r="G571" s="167"/>
      <c r="H571" s="167"/>
      <c r="I571" s="167"/>
      <c r="J571" s="165"/>
      <c r="K571" s="165"/>
      <c r="L571" s="165"/>
      <c r="M571" s="165"/>
      <c r="N571" s="165"/>
      <c r="O571" s="165"/>
      <c r="P571" s="165"/>
      <c r="Q571" s="165"/>
      <c r="R571" s="166"/>
      <c r="S571" s="166"/>
      <c r="T571" s="166"/>
      <c r="U571" s="166"/>
      <c r="V571" s="166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  <c r="AN571" s="99"/>
      <c r="AO571" s="99"/>
      <c r="AP571" s="99"/>
      <c r="AQ571" s="99"/>
      <c r="AR571" s="99"/>
      <c r="AS571" s="99"/>
      <c r="AT571" s="99"/>
      <c r="AU571" s="99"/>
      <c r="AV571" s="99"/>
      <c r="AW571" s="99"/>
      <c r="AX571" s="99"/>
      <c r="AY571" s="99"/>
      <c r="AZ571" s="99"/>
      <c r="BA571" s="99"/>
    </row>
    <row r="572" spans="1:53" s="8" customFormat="1" ht="48.75" customHeight="1" x14ac:dyDescent="0.25">
      <c r="A572" s="91"/>
      <c r="B572" s="167"/>
      <c r="C572" s="167"/>
      <c r="D572" s="167"/>
      <c r="E572" s="167"/>
      <c r="F572" s="167"/>
      <c r="G572" s="167"/>
      <c r="H572" s="167"/>
      <c r="I572" s="167"/>
      <c r="J572" s="165"/>
      <c r="K572" s="165"/>
      <c r="L572" s="165"/>
      <c r="M572" s="165"/>
      <c r="N572" s="165"/>
      <c r="O572" s="165"/>
      <c r="P572" s="165"/>
      <c r="Q572" s="165"/>
      <c r="R572" s="166"/>
      <c r="S572" s="166"/>
      <c r="T572" s="166"/>
      <c r="U572" s="166"/>
      <c r="V572" s="166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  <c r="AN572" s="99"/>
      <c r="AO572" s="99"/>
      <c r="AP572" s="99"/>
      <c r="AQ572" s="99"/>
      <c r="AR572" s="99"/>
      <c r="AS572" s="99"/>
      <c r="AT572" s="99"/>
      <c r="AU572" s="99"/>
      <c r="AV572" s="99"/>
      <c r="AW572" s="99"/>
      <c r="AX572" s="99"/>
      <c r="AY572" s="99"/>
      <c r="AZ572" s="99"/>
      <c r="BA572" s="99"/>
    </row>
    <row r="573" spans="1:53" s="8" customFormat="1" ht="48.75" customHeight="1" x14ac:dyDescent="0.25">
      <c r="A573" s="91"/>
      <c r="B573" s="167"/>
      <c r="C573" s="167"/>
      <c r="D573" s="167"/>
      <c r="E573" s="167"/>
      <c r="F573" s="167"/>
      <c r="G573" s="167"/>
      <c r="H573" s="167"/>
      <c r="I573" s="167"/>
      <c r="J573" s="165"/>
      <c r="K573" s="165"/>
      <c r="L573" s="165"/>
      <c r="M573" s="165"/>
      <c r="N573" s="165"/>
      <c r="O573" s="165"/>
      <c r="P573" s="165"/>
      <c r="Q573" s="165"/>
      <c r="R573" s="166"/>
      <c r="S573" s="166"/>
      <c r="T573" s="166"/>
      <c r="U573" s="166"/>
      <c r="V573" s="166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  <c r="AN573" s="99"/>
      <c r="AO573" s="99"/>
      <c r="AP573" s="99"/>
      <c r="AQ573" s="99"/>
      <c r="AR573" s="99"/>
      <c r="AS573" s="99"/>
      <c r="AT573" s="99"/>
      <c r="AU573" s="99"/>
      <c r="AV573" s="99"/>
      <c r="AW573" s="99"/>
      <c r="AX573" s="99"/>
      <c r="AY573" s="99"/>
      <c r="AZ573" s="99"/>
      <c r="BA573" s="99"/>
    </row>
    <row r="574" spans="1:53" s="8" customFormat="1" ht="8.1" customHeight="1" x14ac:dyDescent="0.25">
      <c r="A574" s="91"/>
      <c r="B574" s="167"/>
      <c r="C574" s="167"/>
      <c r="D574" s="167"/>
      <c r="E574" s="167"/>
      <c r="F574" s="167"/>
      <c r="G574" s="167"/>
      <c r="H574" s="167"/>
      <c r="I574" s="167"/>
      <c r="J574" s="165"/>
      <c r="K574" s="165"/>
      <c r="L574" s="165"/>
      <c r="M574" s="165"/>
      <c r="N574" s="165"/>
      <c r="O574" s="165"/>
      <c r="P574" s="165"/>
      <c r="Q574" s="165"/>
      <c r="R574" s="166"/>
      <c r="S574" s="166"/>
      <c r="T574" s="166"/>
      <c r="U574" s="166"/>
      <c r="V574" s="166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  <c r="AN574" s="99"/>
      <c r="AO574" s="99"/>
      <c r="AP574" s="99"/>
      <c r="AQ574" s="99"/>
      <c r="AR574" s="99"/>
      <c r="AS574" s="99"/>
      <c r="AT574" s="99"/>
      <c r="AU574" s="99"/>
      <c r="AV574" s="99"/>
      <c r="AW574" s="99"/>
      <c r="AX574" s="99"/>
      <c r="AY574" s="99"/>
      <c r="AZ574" s="99"/>
      <c r="BA574" s="99"/>
    </row>
    <row r="575" spans="1:53" s="8" customFormat="1" ht="8.1" customHeight="1" x14ac:dyDescent="0.25">
      <c r="A575" s="91"/>
      <c r="B575" s="167"/>
      <c r="C575" s="167"/>
      <c r="D575" s="167"/>
      <c r="E575" s="167"/>
      <c r="F575" s="167"/>
      <c r="G575" s="167"/>
      <c r="H575" s="167"/>
      <c r="I575" s="167"/>
      <c r="J575" s="165"/>
      <c r="K575" s="165"/>
      <c r="L575" s="165"/>
      <c r="M575" s="165"/>
      <c r="N575" s="165"/>
      <c r="O575" s="165"/>
      <c r="P575" s="165"/>
      <c r="Q575" s="165"/>
      <c r="R575" s="166"/>
      <c r="S575" s="166"/>
      <c r="T575" s="166"/>
      <c r="U575" s="166"/>
      <c r="V575" s="166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  <c r="AN575" s="99"/>
      <c r="AO575" s="99"/>
      <c r="AP575" s="99"/>
      <c r="AQ575" s="99"/>
      <c r="AR575" s="99"/>
      <c r="AS575" s="99"/>
      <c r="AT575" s="99"/>
      <c r="AU575" s="99"/>
      <c r="AV575" s="99"/>
      <c r="AW575" s="99"/>
      <c r="AX575" s="99"/>
      <c r="AY575" s="99"/>
      <c r="AZ575" s="99"/>
      <c r="BA575" s="99"/>
    </row>
    <row r="576" spans="1:53" s="8" customFormat="1" ht="8.1" customHeight="1" x14ac:dyDescent="0.25">
      <c r="A576" s="91"/>
      <c r="B576" s="167"/>
      <c r="C576" s="167"/>
      <c r="D576" s="167"/>
      <c r="E576" s="167"/>
      <c r="F576" s="167"/>
      <c r="G576" s="167"/>
      <c r="H576" s="167"/>
      <c r="I576" s="167"/>
      <c r="J576" s="165"/>
      <c r="K576" s="165"/>
      <c r="L576" s="165"/>
      <c r="M576" s="165"/>
      <c r="N576" s="165"/>
      <c r="O576" s="165"/>
      <c r="P576" s="165"/>
      <c r="Q576" s="165"/>
      <c r="R576" s="166"/>
      <c r="S576" s="166"/>
      <c r="T576" s="166"/>
      <c r="U576" s="166"/>
      <c r="V576" s="166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  <c r="AN576" s="99"/>
      <c r="AO576" s="99"/>
      <c r="AP576" s="99"/>
      <c r="AQ576" s="99"/>
      <c r="AR576" s="99"/>
      <c r="AS576" s="99"/>
      <c r="AT576" s="99"/>
      <c r="AU576" s="99"/>
      <c r="AV576" s="99"/>
      <c r="AW576" s="99"/>
      <c r="AX576" s="99"/>
      <c r="AY576" s="99"/>
      <c r="AZ576" s="99"/>
      <c r="BA576" s="99"/>
    </row>
    <row r="577" spans="1:53" s="8" customFormat="1" ht="8.1" customHeight="1" x14ac:dyDescent="0.25">
      <c r="A577" s="91"/>
      <c r="B577" s="167"/>
      <c r="C577" s="167"/>
      <c r="D577" s="167"/>
      <c r="E577" s="167"/>
      <c r="F577" s="167"/>
      <c r="G577" s="167"/>
      <c r="H577" s="167"/>
      <c r="I577" s="167"/>
      <c r="J577" s="165"/>
      <c r="K577" s="165"/>
      <c r="L577" s="165"/>
      <c r="M577" s="165"/>
      <c r="N577" s="165"/>
      <c r="O577" s="165"/>
      <c r="P577" s="165"/>
      <c r="Q577" s="165"/>
      <c r="R577" s="166"/>
      <c r="S577" s="166"/>
      <c r="T577" s="166"/>
      <c r="U577" s="166"/>
      <c r="V577" s="166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  <c r="AN577" s="99"/>
      <c r="AO577" s="99"/>
      <c r="AP577" s="99"/>
      <c r="AQ577" s="99"/>
      <c r="AR577" s="99"/>
      <c r="AS577" s="99"/>
      <c r="AT577" s="99"/>
      <c r="AU577" s="99"/>
      <c r="AV577" s="99"/>
      <c r="AW577" s="99"/>
      <c r="AX577" s="99"/>
      <c r="AY577" s="99"/>
      <c r="AZ577" s="99"/>
      <c r="BA577" s="99"/>
    </row>
    <row r="578" spans="1:53" s="8" customFormat="1" ht="8.1" customHeight="1" x14ac:dyDescent="0.25">
      <c r="A578" s="91"/>
      <c r="B578" s="167"/>
      <c r="C578" s="167"/>
      <c r="D578" s="167"/>
      <c r="E578" s="167"/>
      <c r="F578" s="167"/>
      <c r="G578" s="167"/>
      <c r="H578" s="167"/>
      <c r="I578" s="167"/>
      <c r="J578" s="165"/>
      <c r="K578" s="165"/>
      <c r="L578" s="165"/>
      <c r="M578" s="165"/>
      <c r="N578" s="165"/>
      <c r="O578" s="165"/>
      <c r="P578" s="165"/>
      <c r="Q578" s="165"/>
      <c r="R578" s="166"/>
      <c r="S578" s="166"/>
      <c r="T578" s="166"/>
      <c r="U578" s="166"/>
      <c r="V578" s="166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  <c r="AN578" s="99"/>
      <c r="AO578" s="99"/>
      <c r="AP578" s="99"/>
      <c r="AQ578" s="99"/>
      <c r="AR578" s="99"/>
      <c r="AS578" s="99"/>
      <c r="AT578" s="99"/>
      <c r="AU578" s="99"/>
      <c r="AV578" s="99"/>
      <c r="AW578" s="99"/>
      <c r="AX578" s="99"/>
      <c r="AY578" s="99"/>
      <c r="AZ578" s="99"/>
      <c r="BA578" s="99"/>
    </row>
    <row r="579" spans="1:53" s="8" customFormat="1" ht="8.1" customHeight="1" x14ac:dyDescent="0.25">
      <c r="A579" s="91"/>
      <c r="B579" s="167"/>
      <c r="C579" s="167"/>
      <c r="D579" s="167"/>
      <c r="E579" s="167"/>
      <c r="F579" s="167"/>
      <c r="G579" s="167"/>
      <c r="H579" s="167"/>
      <c r="I579" s="167"/>
      <c r="J579" s="165"/>
      <c r="K579" s="165"/>
      <c r="L579" s="165"/>
      <c r="M579" s="165"/>
      <c r="N579" s="165"/>
      <c r="O579" s="165"/>
      <c r="P579" s="165"/>
      <c r="Q579" s="165"/>
      <c r="R579" s="166"/>
      <c r="S579" s="166"/>
      <c r="T579" s="166"/>
      <c r="U579" s="166"/>
      <c r="V579" s="166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  <c r="AN579" s="99"/>
      <c r="AO579" s="99"/>
      <c r="AP579" s="99"/>
      <c r="AQ579" s="99"/>
      <c r="AR579" s="99"/>
      <c r="AS579" s="99"/>
      <c r="AT579" s="99"/>
      <c r="AU579" s="99"/>
      <c r="AV579" s="99"/>
      <c r="AW579" s="99"/>
      <c r="AX579" s="99"/>
      <c r="AY579" s="99"/>
      <c r="AZ579" s="99"/>
      <c r="BA579" s="99"/>
    </row>
    <row r="580" spans="1:53" s="8" customFormat="1" ht="8.1" customHeight="1" x14ac:dyDescent="0.25">
      <c r="A580" s="91"/>
      <c r="B580" s="167"/>
      <c r="C580" s="167"/>
      <c r="D580" s="167"/>
      <c r="E580" s="167"/>
      <c r="F580" s="167"/>
      <c r="G580" s="167"/>
      <c r="H580" s="167"/>
      <c r="I580" s="167"/>
      <c r="J580" s="165"/>
      <c r="K580" s="165"/>
      <c r="L580" s="165"/>
      <c r="M580" s="165"/>
      <c r="N580" s="165"/>
      <c r="O580" s="165"/>
      <c r="P580" s="165"/>
      <c r="Q580" s="165"/>
      <c r="R580" s="166"/>
      <c r="S580" s="166"/>
      <c r="T580" s="166"/>
      <c r="U580" s="166"/>
      <c r="V580" s="166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  <c r="AN580" s="99"/>
      <c r="AO580" s="99"/>
      <c r="AP580" s="99"/>
      <c r="AQ580" s="99"/>
      <c r="AR580" s="99"/>
      <c r="AS580" s="99"/>
      <c r="AT580" s="99"/>
      <c r="AU580" s="99"/>
      <c r="AV580" s="99"/>
      <c r="AW580" s="99"/>
      <c r="AX580" s="99"/>
      <c r="AY580" s="99"/>
      <c r="AZ580" s="99"/>
      <c r="BA580" s="99"/>
    </row>
    <row r="581" spans="1:53" s="8" customFormat="1" ht="8.1" customHeight="1" x14ac:dyDescent="0.25">
      <c r="A581" s="91"/>
      <c r="B581" s="167"/>
      <c r="C581" s="167"/>
      <c r="D581" s="167"/>
      <c r="E581" s="167"/>
      <c r="F581" s="167"/>
      <c r="G581" s="167"/>
      <c r="H581" s="167"/>
      <c r="I581" s="167"/>
      <c r="J581" s="165"/>
      <c r="K581" s="165"/>
      <c r="L581" s="165"/>
      <c r="M581" s="165"/>
      <c r="N581" s="165"/>
      <c r="O581" s="165"/>
      <c r="P581" s="165"/>
      <c r="Q581" s="165"/>
      <c r="R581" s="166"/>
      <c r="S581" s="166"/>
      <c r="T581" s="166"/>
      <c r="U581" s="166"/>
      <c r="V581" s="166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  <c r="AN581" s="99"/>
      <c r="AO581" s="99"/>
      <c r="AP581" s="99"/>
      <c r="AQ581" s="99"/>
      <c r="AR581" s="99"/>
      <c r="AS581" s="99"/>
      <c r="AT581" s="99"/>
      <c r="AU581" s="99"/>
      <c r="AV581" s="99"/>
      <c r="AW581" s="99"/>
      <c r="AX581" s="99"/>
      <c r="AY581" s="99"/>
      <c r="AZ581" s="99"/>
      <c r="BA581" s="99"/>
    </row>
    <row r="582" spans="1:53" s="8" customFormat="1" ht="8.1" customHeight="1" x14ac:dyDescent="0.25">
      <c r="A582" s="91"/>
      <c r="B582" s="167"/>
      <c r="C582" s="167"/>
      <c r="D582" s="167"/>
      <c r="E582" s="167"/>
      <c r="F582" s="167"/>
      <c r="G582" s="167"/>
      <c r="H582" s="167"/>
      <c r="I582" s="167"/>
      <c r="J582" s="165"/>
      <c r="K582" s="165"/>
      <c r="L582" s="165"/>
      <c r="M582" s="165"/>
      <c r="N582" s="165"/>
      <c r="O582" s="165"/>
      <c r="P582" s="165"/>
      <c r="Q582" s="165"/>
      <c r="R582" s="166"/>
      <c r="S582" s="166"/>
      <c r="T582" s="166"/>
      <c r="U582" s="166"/>
      <c r="V582" s="166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  <c r="AN582" s="99"/>
      <c r="AO582" s="99"/>
      <c r="AP582" s="99"/>
      <c r="AQ582" s="99"/>
      <c r="AR582" s="99"/>
      <c r="AS582" s="99"/>
      <c r="AT582" s="99"/>
      <c r="AU582" s="99"/>
      <c r="AV582" s="99"/>
      <c r="AW582" s="99"/>
      <c r="AX582" s="99"/>
      <c r="AY582" s="99"/>
      <c r="AZ582" s="99"/>
      <c r="BA582" s="99"/>
    </row>
    <row r="583" spans="1:53" s="8" customFormat="1" ht="8.1" customHeight="1" x14ac:dyDescent="0.25">
      <c r="A583" s="91"/>
      <c r="B583" s="167"/>
      <c r="C583" s="167"/>
      <c r="D583" s="167"/>
      <c r="E583" s="167"/>
      <c r="F583" s="167"/>
      <c r="G583" s="167"/>
      <c r="H583" s="167"/>
      <c r="I583" s="167"/>
      <c r="J583" s="165"/>
      <c r="K583" s="165"/>
      <c r="L583" s="165"/>
      <c r="M583" s="165"/>
      <c r="N583" s="165"/>
      <c r="O583" s="165"/>
      <c r="P583" s="165"/>
      <c r="Q583" s="165"/>
      <c r="R583" s="166"/>
      <c r="S583" s="166"/>
      <c r="T583" s="166"/>
      <c r="U583" s="166"/>
      <c r="V583" s="166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  <c r="AN583" s="99"/>
      <c r="AO583" s="99"/>
      <c r="AP583" s="99"/>
      <c r="AQ583" s="99"/>
      <c r="AR583" s="99"/>
      <c r="AS583" s="99"/>
      <c r="AT583" s="99"/>
      <c r="AU583" s="99"/>
      <c r="AV583" s="99"/>
      <c r="AW583" s="99"/>
      <c r="AX583" s="99"/>
      <c r="AY583" s="99"/>
      <c r="AZ583" s="99"/>
      <c r="BA583" s="99"/>
    </row>
    <row r="584" spans="1:53" s="8" customFormat="1" ht="8.1" customHeight="1" x14ac:dyDescent="0.25">
      <c r="A584" s="91"/>
      <c r="B584" s="167"/>
      <c r="C584" s="167"/>
      <c r="D584" s="167"/>
      <c r="E584" s="167"/>
      <c r="F584" s="167"/>
      <c r="G584" s="167"/>
      <c r="H584" s="167"/>
      <c r="I584" s="167"/>
      <c r="J584" s="165"/>
      <c r="K584" s="165"/>
      <c r="L584" s="165"/>
      <c r="M584" s="165"/>
      <c r="N584" s="165"/>
      <c r="O584" s="165"/>
      <c r="P584" s="165"/>
      <c r="Q584" s="165"/>
      <c r="R584" s="166"/>
      <c r="S584" s="166"/>
      <c r="T584" s="166"/>
      <c r="U584" s="166"/>
      <c r="V584" s="166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  <c r="AN584" s="99"/>
      <c r="AO584" s="99"/>
      <c r="AP584" s="99"/>
      <c r="AQ584" s="99"/>
      <c r="AR584" s="99"/>
      <c r="AS584" s="99"/>
      <c r="AT584" s="99"/>
      <c r="AU584" s="99"/>
      <c r="AV584" s="99"/>
      <c r="AW584" s="99"/>
      <c r="AX584" s="99"/>
      <c r="AY584" s="99"/>
      <c r="AZ584" s="99"/>
      <c r="BA584" s="99"/>
    </row>
    <row r="585" spans="1:53" s="8" customFormat="1" ht="8.1" customHeight="1" x14ac:dyDescent="0.25">
      <c r="A585" s="91"/>
      <c r="B585" s="167"/>
      <c r="C585" s="167"/>
      <c r="D585" s="167"/>
      <c r="E585" s="167"/>
      <c r="F585" s="167"/>
      <c r="G585" s="167"/>
      <c r="H585" s="167"/>
      <c r="I585" s="167"/>
      <c r="J585" s="165"/>
      <c r="K585" s="165"/>
      <c r="L585" s="165"/>
      <c r="M585" s="165"/>
      <c r="N585" s="165"/>
      <c r="O585" s="165"/>
      <c r="P585" s="165"/>
      <c r="Q585" s="165"/>
      <c r="R585" s="166"/>
      <c r="S585" s="166"/>
      <c r="T585" s="166"/>
      <c r="U585" s="166"/>
      <c r="V585" s="166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  <c r="AN585" s="99"/>
      <c r="AO585" s="99"/>
      <c r="AP585" s="99"/>
      <c r="AQ585" s="99"/>
      <c r="AR585" s="99"/>
      <c r="AS585" s="99"/>
      <c r="AT585" s="99"/>
      <c r="AU585" s="99"/>
      <c r="AV585" s="99"/>
      <c r="AW585" s="99"/>
      <c r="AX585" s="99"/>
      <c r="AY585" s="99"/>
      <c r="AZ585" s="99"/>
      <c r="BA585" s="99"/>
    </row>
    <row r="586" spans="1:53" s="8" customFormat="1" ht="8.1" customHeight="1" x14ac:dyDescent="0.25">
      <c r="A586" s="91"/>
      <c r="B586" s="167"/>
      <c r="C586" s="167"/>
      <c r="D586" s="167"/>
      <c r="E586" s="167"/>
      <c r="F586" s="167"/>
      <c r="G586" s="167"/>
      <c r="H586" s="167"/>
      <c r="I586" s="167"/>
      <c r="J586" s="165"/>
      <c r="K586" s="165"/>
      <c r="L586" s="165"/>
      <c r="M586" s="165"/>
      <c r="N586" s="165"/>
      <c r="O586" s="165"/>
      <c r="P586" s="165"/>
      <c r="Q586" s="165"/>
      <c r="R586" s="166"/>
      <c r="S586" s="166"/>
      <c r="T586" s="166"/>
      <c r="U586" s="166"/>
      <c r="V586" s="166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  <c r="AN586" s="99"/>
      <c r="AO586" s="99"/>
      <c r="AP586" s="99"/>
      <c r="AQ586" s="99"/>
      <c r="AR586" s="99"/>
      <c r="AS586" s="99"/>
      <c r="AT586" s="99"/>
      <c r="AU586" s="99"/>
      <c r="AV586" s="99"/>
      <c r="AW586" s="99"/>
      <c r="AX586" s="99"/>
      <c r="AY586" s="99"/>
      <c r="AZ586" s="99"/>
      <c r="BA586" s="99"/>
    </row>
    <row r="587" spans="1:53" s="8" customFormat="1" ht="8.1" customHeight="1" x14ac:dyDescent="0.25">
      <c r="A587" s="91"/>
      <c r="B587" s="167"/>
      <c r="C587" s="167"/>
      <c r="D587" s="167"/>
      <c r="E587" s="167"/>
      <c r="F587" s="167"/>
      <c r="G587" s="167"/>
      <c r="H587" s="167"/>
      <c r="I587" s="167"/>
      <c r="J587" s="165"/>
      <c r="K587" s="165"/>
      <c r="L587" s="165"/>
      <c r="M587" s="165"/>
      <c r="N587" s="165"/>
      <c r="O587" s="165"/>
      <c r="P587" s="165"/>
      <c r="Q587" s="165"/>
      <c r="R587" s="166"/>
      <c r="S587" s="166"/>
      <c r="T587" s="166"/>
      <c r="U587" s="166"/>
      <c r="V587" s="166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  <c r="AN587" s="99"/>
      <c r="AO587" s="99"/>
      <c r="AP587" s="99"/>
      <c r="AQ587" s="99"/>
      <c r="AR587" s="99"/>
      <c r="AS587" s="99"/>
      <c r="AT587" s="99"/>
      <c r="AU587" s="99"/>
      <c r="AV587" s="99"/>
      <c r="AW587" s="99"/>
      <c r="AX587" s="99"/>
      <c r="AY587" s="99"/>
      <c r="AZ587" s="99"/>
      <c r="BA587" s="99"/>
    </row>
    <row r="588" spans="1:53" s="8" customFormat="1" ht="8.1" customHeight="1" x14ac:dyDescent="0.25">
      <c r="A588" s="91"/>
      <c r="B588" s="167"/>
      <c r="C588" s="167"/>
      <c r="D588" s="167"/>
      <c r="E588" s="167"/>
      <c r="F588" s="167"/>
      <c r="G588" s="167"/>
      <c r="H588" s="167"/>
      <c r="I588" s="167"/>
      <c r="J588" s="165"/>
      <c r="K588" s="165"/>
      <c r="L588" s="165"/>
      <c r="M588" s="165"/>
      <c r="N588" s="165"/>
      <c r="O588" s="165"/>
      <c r="P588" s="165"/>
      <c r="Q588" s="165"/>
      <c r="R588" s="166"/>
      <c r="S588" s="166"/>
      <c r="T588" s="166"/>
      <c r="U588" s="166"/>
      <c r="V588" s="166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  <c r="AN588" s="99"/>
      <c r="AO588" s="99"/>
      <c r="AP588" s="99"/>
      <c r="AQ588" s="99"/>
      <c r="AR588" s="99"/>
      <c r="AS588" s="99"/>
      <c r="AT588" s="99"/>
      <c r="AU588" s="99"/>
      <c r="AV588" s="99"/>
      <c r="AW588" s="99"/>
      <c r="AX588" s="99"/>
      <c r="AY588" s="99"/>
      <c r="AZ588" s="99"/>
      <c r="BA588" s="99"/>
    </row>
    <row r="589" spans="1:53" s="8" customFormat="1" ht="8.1" customHeight="1" x14ac:dyDescent="0.25">
      <c r="A589" s="91"/>
      <c r="B589" s="167"/>
      <c r="C589" s="167"/>
      <c r="D589" s="167"/>
      <c r="E589" s="167"/>
      <c r="F589" s="167"/>
      <c r="G589" s="167"/>
      <c r="H589" s="167"/>
      <c r="I589" s="167"/>
      <c r="J589" s="165"/>
      <c r="K589" s="165"/>
      <c r="L589" s="165"/>
      <c r="M589" s="165"/>
      <c r="N589" s="165"/>
      <c r="O589" s="165"/>
      <c r="P589" s="165"/>
      <c r="Q589" s="165"/>
      <c r="R589" s="166"/>
      <c r="S589" s="166"/>
      <c r="T589" s="166"/>
      <c r="U589" s="166"/>
      <c r="V589" s="166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  <c r="AN589" s="99"/>
      <c r="AO589" s="99"/>
      <c r="AP589" s="99"/>
      <c r="AQ589" s="99"/>
      <c r="AR589" s="99"/>
      <c r="AS589" s="99"/>
      <c r="AT589" s="99"/>
      <c r="AU589" s="99"/>
      <c r="AV589" s="99"/>
      <c r="AW589" s="99"/>
      <c r="AX589" s="99"/>
      <c r="AY589" s="99"/>
      <c r="AZ589" s="99"/>
      <c r="BA589" s="99"/>
    </row>
    <row r="590" spans="1:53" s="8" customFormat="1" ht="8.1" customHeight="1" x14ac:dyDescent="0.25">
      <c r="A590" s="91"/>
      <c r="B590" s="167"/>
      <c r="C590" s="167"/>
      <c r="D590" s="167"/>
      <c r="E590" s="167"/>
      <c r="F590" s="167"/>
      <c r="G590" s="167"/>
      <c r="H590" s="167"/>
      <c r="I590" s="167"/>
      <c r="J590" s="165"/>
      <c r="K590" s="165"/>
      <c r="L590" s="165"/>
      <c r="M590" s="165"/>
      <c r="N590" s="165"/>
      <c r="O590" s="165"/>
      <c r="P590" s="165"/>
      <c r="Q590" s="165"/>
      <c r="R590" s="166"/>
      <c r="S590" s="166"/>
      <c r="T590" s="166"/>
      <c r="U590" s="166"/>
      <c r="V590" s="166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  <c r="AN590" s="99"/>
      <c r="AO590" s="99"/>
      <c r="AP590" s="99"/>
      <c r="AQ590" s="99"/>
      <c r="AR590" s="99"/>
      <c r="AS590" s="99"/>
      <c r="AT590" s="99"/>
      <c r="AU590" s="99"/>
      <c r="AV590" s="99"/>
      <c r="AW590" s="99"/>
      <c r="AX590" s="99"/>
      <c r="AY590" s="99"/>
      <c r="AZ590" s="99"/>
      <c r="BA590" s="99"/>
    </row>
    <row r="591" spans="1:53" s="8" customFormat="1" ht="8.1" customHeight="1" x14ac:dyDescent="0.25">
      <c r="A591" s="91"/>
      <c r="B591" s="167"/>
      <c r="C591" s="167"/>
      <c r="D591" s="167"/>
      <c r="E591" s="167"/>
      <c r="F591" s="167"/>
      <c r="G591" s="167"/>
      <c r="H591" s="167"/>
      <c r="I591" s="167"/>
      <c r="J591" s="165"/>
      <c r="K591" s="165"/>
      <c r="L591" s="165"/>
      <c r="M591" s="165"/>
      <c r="N591" s="165"/>
      <c r="O591" s="165"/>
      <c r="P591" s="165"/>
      <c r="Q591" s="165"/>
      <c r="R591" s="166"/>
      <c r="S591" s="166"/>
      <c r="T591" s="166"/>
      <c r="U591" s="166"/>
      <c r="V591" s="166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  <c r="AN591" s="99"/>
      <c r="AO591" s="99"/>
      <c r="AP591" s="99"/>
      <c r="AQ591" s="99"/>
      <c r="AR591" s="99"/>
      <c r="AS591" s="99"/>
      <c r="AT591" s="99"/>
      <c r="AU591" s="99"/>
      <c r="AV591" s="99"/>
      <c r="AW591" s="99"/>
      <c r="AX591" s="99"/>
      <c r="AY591" s="99"/>
      <c r="AZ591" s="99"/>
      <c r="BA591" s="99"/>
    </row>
    <row r="592" spans="1:53" s="8" customFormat="1" ht="8.1" customHeight="1" x14ac:dyDescent="0.25">
      <c r="A592" s="91"/>
      <c r="B592" s="167"/>
      <c r="C592" s="167"/>
      <c r="D592" s="167"/>
      <c r="E592" s="167"/>
      <c r="F592" s="167"/>
      <c r="G592" s="167"/>
      <c r="H592" s="167"/>
      <c r="I592" s="167"/>
      <c r="J592" s="165"/>
      <c r="K592" s="165"/>
      <c r="L592" s="165"/>
      <c r="M592" s="165"/>
      <c r="N592" s="165"/>
      <c r="O592" s="165"/>
      <c r="P592" s="165"/>
      <c r="Q592" s="165"/>
      <c r="R592" s="166"/>
      <c r="S592" s="166"/>
      <c r="T592" s="166"/>
      <c r="U592" s="166"/>
      <c r="V592" s="166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  <c r="AN592" s="99"/>
      <c r="AO592" s="99"/>
      <c r="AP592" s="99"/>
      <c r="AQ592" s="99"/>
      <c r="AR592" s="99"/>
      <c r="AS592" s="99"/>
      <c r="AT592" s="99"/>
      <c r="AU592" s="99"/>
      <c r="AV592" s="99"/>
      <c r="AW592" s="99"/>
      <c r="AX592" s="99"/>
      <c r="AY592" s="99"/>
      <c r="AZ592" s="99"/>
      <c r="BA592" s="99"/>
    </row>
    <row r="593" spans="1:53" s="8" customFormat="1" ht="8.1" customHeight="1" x14ac:dyDescent="0.25">
      <c r="A593" s="91"/>
      <c r="B593" s="167"/>
      <c r="C593" s="167"/>
      <c r="D593" s="167"/>
      <c r="E593" s="167"/>
      <c r="F593" s="167"/>
      <c r="G593" s="167"/>
      <c r="H593" s="167"/>
      <c r="I593" s="167"/>
      <c r="J593" s="165"/>
      <c r="K593" s="165"/>
      <c r="L593" s="165"/>
      <c r="M593" s="165"/>
      <c r="N593" s="165"/>
      <c r="O593" s="165"/>
      <c r="P593" s="165"/>
      <c r="Q593" s="165"/>
      <c r="R593" s="166"/>
      <c r="S593" s="166"/>
      <c r="T593" s="166"/>
      <c r="U593" s="166"/>
      <c r="V593" s="166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  <c r="AN593" s="99"/>
      <c r="AO593" s="99"/>
      <c r="AP593" s="99"/>
      <c r="AQ593" s="99"/>
      <c r="AR593" s="99"/>
      <c r="AS593" s="99"/>
      <c r="AT593" s="99"/>
      <c r="AU593" s="99"/>
      <c r="AV593" s="99"/>
      <c r="AW593" s="99"/>
      <c r="AX593" s="99"/>
      <c r="AY593" s="99"/>
      <c r="AZ593" s="99"/>
      <c r="BA593" s="99"/>
    </row>
    <row r="594" spans="1:53" s="8" customFormat="1" ht="8.1" customHeight="1" x14ac:dyDescent="0.25">
      <c r="A594" s="91"/>
      <c r="B594" s="167"/>
      <c r="C594" s="167"/>
      <c r="D594" s="167"/>
      <c r="E594" s="167"/>
      <c r="F594" s="167"/>
      <c r="G594" s="167"/>
      <c r="H594" s="167"/>
      <c r="I594" s="167"/>
      <c r="J594" s="165"/>
      <c r="K594" s="165"/>
      <c r="L594" s="165"/>
      <c r="M594" s="165"/>
      <c r="N594" s="165"/>
      <c r="O594" s="165"/>
      <c r="P594" s="165"/>
      <c r="Q594" s="165"/>
      <c r="R594" s="166"/>
      <c r="S594" s="166"/>
      <c r="T594" s="166"/>
      <c r="U594" s="166"/>
      <c r="V594" s="166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  <c r="AN594" s="99"/>
      <c r="AO594" s="99"/>
      <c r="AP594" s="99"/>
      <c r="AQ594" s="99"/>
      <c r="AR594" s="99"/>
      <c r="AS594" s="99"/>
      <c r="AT594" s="99"/>
      <c r="AU594" s="99"/>
      <c r="AV594" s="99"/>
      <c r="AW594" s="99"/>
      <c r="AX594" s="99"/>
      <c r="AY594" s="99"/>
      <c r="AZ594" s="99"/>
      <c r="BA594" s="99"/>
    </row>
    <row r="595" spans="1:53" s="8" customFormat="1" ht="8.1" customHeight="1" x14ac:dyDescent="0.25">
      <c r="A595" s="91"/>
      <c r="B595" s="167"/>
      <c r="C595" s="167"/>
      <c r="D595" s="167"/>
      <c r="E595" s="167"/>
      <c r="F595" s="167"/>
      <c r="G595" s="167"/>
      <c r="H595" s="167"/>
      <c r="I595" s="167"/>
      <c r="J595" s="165"/>
      <c r="K595" s="165"/>
      <c r="L595" s="165"/>
      <c r="M595" s="165"/>
      <c r="N595" s="165"/>
      <c r="O595" s="165"/>
      <c r="P595" s="165"/>
      <c r="Q595" s="165"/>
      <c r="R595" s="166"/>
      <c r="S595" s="166"/>
      <c r="T595" s="166"/>
      <c r="U595" s="166"/>
      <c r="V595" s="166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  <c r="AN595" s="99"/>
      <c r="AO595" s="99"/>
      <c r="AP595" s="99"/>
      <c r="AQ595" s="99"/>
      <c r="AR595" s="99"/>
      <c r="AS595" s="99"/>
      <c r="AT595" s="99"/>
      <c r="AU595" s="99"/>
      <c r="AV595" s="99"/>
      <c r="AW595" s="99"/>
      <c r="AX595" s="99"/>
      <c r="AY595" s="99"/>
      <c r="AZ595" s="99"/>
      <c r="BA595" s="99"/>
    </row>
    <row r="596" spans="1:53" s="8" customFormat="1" ht="8.1" customHeight="1" x14ac:dyDescent="0.25">
      <c r="A596" s="91"/>
      <c r="B596" s="167"/>
      <c r="C596" s="167"/>
      <c r="D596" s="167"/>
      <c r="E596" s="167"/>
      <c r="F596" s="167"/>
      <c r="G596" s="167"/>
      <c r="H596" s="167"/>
      <c r="I596" s="167"/>
      <c r="J596" s="165"/>
      <c r="K596" s="165"/>
      <c r="L596" s="165"/>
      <c r="M596" s="165"/>
      <c r="N596" s="165"/>
      <c r="O596" s="165"/>
      <c r="P596" s="165"/>
      <c r="Q596" s="165"/>
      <c r="R596" s="166"/>
      <c r="S596" s="166"/>
      <c r="T596" s="166"/>
      <c r="U596" s="166"/>
      <c r="V596" s="166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  <c r="AN596" s="99"/>
      <c r="AO596" s="99"/>
      <c r="AP596" s="99"/>
      <c r="AQ596" s="99"/>
      <c r="AR596" s="99"/>
      <c r="AS596" s="99"/>
      <c r="AT596" s="99"/>
      <c r="AU596" s="99"/>
      <c r="AV596" s="99"/>
      <c r="AW596" s="99"/>
      <c r="AX596" s="99"/>
      <c r="AY596" s="99"/>
      <c r="AZ596" s="99"/>
      <c r="BA596" s="99"/>
    </row>
    <row r="597" spans="1:53" s="8" customFormat="1" ht="8.1" customHeight="1" x14ac:dyDescent="0.25">
      <c r="A597" s="91"/>
      <c r="B597" s="167"/>
      <c r="C597" s="167"/>
      <c r="D597" s="167"/>
      <c r="E597" s="167"/>
      <c r="F597" s="167"/>
      <c r="G597" s="167"/>
      <c r="H597" s="167"/>
      <c r="I597" s="167"/>
      <c r="J597" s="165"/>
      <c r="K597" s="165"/>
      <c r="L597" s="165"/>
      <c r="M597" s="165"/>
      <c r="N597" s="165"/>
      <c r="O597" s="165"/>
      <c r="P597" s="165"/>
      <c r="Q597" s="165"/>
      <c r="R597" s="166"/>
      <c r="S597" s="166"/>
      <c r="T597" s="166"/>
      <c r="U597" s="166"/>
      <c r="V597" s="166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  <c r="AN597" s="99"/>
      <c r="AO597" s="99"/>
      <c r="AP597" s="99"/>
      <c r="AQ597" s="99"/>
      <c r="AR597" s="99"/>
      <c r="AS597" s="99"/>
      <c r="AT597" s="99"/>
      <c r="AU597" s="99"/>
      <c r="AV597" s="99"/>
      <c r="AW597" s="99"/>
      <c r="AX597" s="99"/>
      <c r="AY597" s="99"/>
      <c r="AZ597" s="99"/>
      <c r="BA597" s="99"/>
    </row>
    <row r="598" spans="1:53" s="8" customFormat="1" ht="8.1" customHeight="1" x14ac:dyDescent="0.25">
      <c r="A598" s="91"/>
      <c r="B598" s="167"/>
      <c r="C598" s="167"/>
      <c r="D598" s="167"/>
      <c r="E598" s="167"/>
      <c r="F598" s="167"/>
      <c r="G598" s="167"/>
      <c r="H598" s="167"/>
      <c r="I598" s="167"/>
      <c r="J598" s="165"/>
      <c r="K598" s="165"/>
      <c r="L598" s="165"/>
      <c r="M598" s="165"/>
      <c r="N598" s="165"/>
      <c r="O598" s="165"/>
      <c r="P598" s="165"/>
      <c r="Q598" s="165"/>
      <c r="R598" s="166"/>
      <c r="S598" s="166"/>
      <c r="T598" s="166"/>
      <c r="U598" s="166"/>
      <c r="V598" s="166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  <c r="AN598" s="99"/>
      <c r="AO598" s="99"/>
      <c r="AP598" s="99"/>
      <c r="AQ598" s="99"/>
      <c r="AR598" s="99"/>
      <c r="AS598" s="99"/>
      <c r="AT598" s="99"/>
      <c r="AU598" s="99"/>
      <c r="AV598" s="99"/>
      <c r="AW598" s="99"/>
      <c r="AX598" s="99"/>
      <c r="AY598" s="99"/>
      <c r="AZ598" s="99"/>
      <c r="BA598" s="99"/>
    </row>
    <row r="599" spans="1:53" s="8" customFormat="1" ht="8.1" customHeight="1" x14ac:dyDescent="0.25">
      <c r="A599" s="91"/>
      <c r="B599" s="167"/>
      <c r="C599" s="167"/>
      <c r="D599" s="167"/>
      <c r="E599" s="167"/>
      <c r="F599" s="167"/>
      <c r="G599" s="167"/>
      <c r="H599" s="167"/>
      <c r="I599" s="167"/>
      <c r="J599" s="165"/>
      <c r="K599" s="165"/>
      <c r="L599" s="165"/>
      <c r="M599" s="165"/>
      <c r="N599" s="165"/>
      <c r="O599" s="165"/>
      <c r="P599" s="165"/>
      <c r="Q599" s="165"/>
      <c r="R599" s="166"/>
      <c r="S599" s="166"/>
      <c r="T599" s="166"/>
      <c r="U599" s="166"/>
      <c r="V599" s="166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  <c r="AN599" s="99"/>
      <c r="AO599" s="99"/>
      <c r="AP599" s="99"/>
      <c r="AQ599" s="99"/>
      <c r="AR599" s="99"/>
      <c r="AS599" s="99"/>
      <c r="AT599" s="99"/>
      <c r="AU599" s="99"/>
      <c r="AV599" s="99"/>
      <c r="AW599" s="99"/>
      <c r="AX599" s="99"/>
      <c r="AY599" s="99"/>
      <c r="AZ599" s="99"/>
      <c r="BA599" s="99"/>
    </row>
    <row r="600" spans="1:53" s="8" customFormat="1" ht="8.1" customHeight="1" x14ac:dyDescent="0.25">
      <c r="A600" s="91"/>
      <c r="B600" s="167"/>
      <c r="C600" s="167"/>
      <c r="D600" s="167"/>
      <c r="E600" s="167"/>
      <c r="F600" s="167"/>
      <c r="G600" s="167"/>
      <c r="H600" s="167"/>
      <c r="I600" s="167"/>
      <c r="J600" s="165"/>
      <c r="K600" s="165"/>
      <c r="L600" s="165"/>
      <c r="M600" s="165"/>
      <c r="N600" s="165"/>
      <c r="O600" s="165"/>
      <c r="P600" s="165"/>
      <c r="Q600" s="165"/>
      <c r="R600" s="166"/>
      <c r="S600" s="166"/>
      <c r="T600" s="166"/>
      <c r="U600" s="166"/>
      <c r="V600" s="166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  <c r="AN600" s="99"/>
      <c r="AO600" s="99"/>
      <c r="AP600" s="99"/>
      <c r="AQ600" s="99"/>
      <c r="AR600" s="99"/>
      <c r="AS600" s="99"/>
      <c r="AT600" s="99"/>
      <c r="AU600" s="99"/>
      <c r="AV600" s="99"/>
      <c r="AW600" s="99"/>
      <c r="AX600" s="99"/>
      <c r="AY600" s="99"/>
      <c r="AZ600" s="99"/>
      <c r="BA600" s="99"/>
    </row>
    <row r="601" spans="1:53" s="8" customFormat="1" ht="8.1" customHeight="1" x14ac:dyDescent="0.25">
      <c r="A601" s="91"/>
      <c r="B601" s="167"/>
      <c r="C601" s="167"/>
      <c r="D601" s="167"/>
      <c r="E601" s="167"/>
      <c r="F601" s="167"/>
      <c r="G601" s="167"/>
      <c r="H601" s="167"/>
      <c r="I601" s="167"/>
      <c r="J601" s="165"/>
      <c r="K601" s="165"/>
      <c r="L601" s="165"/>
      <c r="M601" s="165"/>
      <c r="N601" s="165"/>
      <c r="O601" s="165"/>
      <c r="P601" s="165"/>
      <c r="Q601" s="165"/>
      <c r="R601" s="166"/>
      <c r="S601" s="166"/>
      <c r="T601" s="166"/>
      <c r="U601" s="166"/>
      <c r="V601" s="166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  <c r="AN601" s="99"/>
      <c r="AO601" s="99"/>
      <c r="AP601" s="99"/>
      <c r="AQ601" s="99"/>
      <c r="AR601" s="99"/>
      <c r="AS601" s="99"/>
      <c r="AT601" s="99"/>
      <c r="AU601" s="99"/>
      <c r="AV601" s="99"/>
      <c r="AW601" s="99"/>
      <c r="AX601" s="99"/>
      <c r="AY601" s="99"/>
      <c r="AZ601" s="99"/>
      <c r="BA601" s="99"/>
    </row>
    <row r="602" spans="1:53" s="8" customFormat="1" ht="8.1" customHeight="1" x14ac:dyDescent="0.25">
      <c r="A602" s="91"/>
      <c r="B602" s="167"/>
      <c r="C602" s="167"/>
      <c r="D602" s="167"/>
      <c r="E602" s="167"/>
      <c r="F602" s="167"/>
      <c r="G602" s="167"/>
      <c r="H602" s="167"/>
      <c r="I602" s="167"/>
      <c r="J602" s="165"/>
      <c r="K602" s="165"/>
      <c r="L602" s="165"/>
      <c r="M602" s="165"/>
      <c r="N602" s="165"/>
      <c r="O602" s="165"/>
      <c r="P602" s="165"/>
      <c r="Q602" s="165"/>
      <c r="R602" s="166"/>
      <c r="S602" s="166"/>
      <c r="T602" s="166"/>
      <c r="U602" s="166"/>
      <c r="V602" s="166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  <c r="AN602" s="99"/>
      <c r="AO602" s="99"/>
      <c r="AP602" s="99"/>
      <c r="AQ602" s="99"/>
      <c r="AR602" s="99"/>
      <c r="AS602" s="99"/>
      <c r="AT602" s="99"/>
      <c r="AU602" s="99"/>
      <c r="AV602" s="99"/>
      <c r="AW602" s="99"/>
      <c r="AX602" s="99"/>
      <c r="AY602" s="99"/>
      <c r="AZ602" s="99"/>
      <c r="BA602" s="99"/>
    </row>
    <row r="603" spans="1:53" s="8" customFormat="1" ht="8.1" customHeight="1" x14ac:dyDescent="0.25">
      <c r="A603" s="91"/>
      <c r="B603" s="167"/>
      <c r="C603" s="167"/>
      <c r="D603" s="167"/>
      <c r="E603" s="167"/>
      <c r="F603" s="167"/>
      <c r="G603" s="167"/>
      <c r="H603" s="167"/>
      <c r="I603" s="167"/>
      <c r="J603" s="165"/>
      <c r="K603" s="165"/>
      <c r="L603" s="165"/>
      <c r="M603" s="165"/>
      <c r="N603" s="165"/>
      <c r="O603" s="165"/>
      <c r="P603" s="165"/>
      <c r="Q603" s="165"/>
      <c r="R603" s="166"/>
      <c r="S603" s="166"/>
      <c r="T603" s="166"/>
      <c r="U603" s="166"/>
      <c r="V603" s="166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  <c r="AN603" s="99"/>
      <c r="AO603" s="99"/>
      <c r="AP603" s="99"/>
      <c r="AQ603" s="99"/>
      <c r="AR603" s="99"/>
      <c r="AS603" s="99"/>
      <c r="AT603" s="99"/>
      <c r="AU603" s="99"/>
      <c r="AV603" s="99"/>
      <c r="AW603" s="99"/>
      <c r="AX603" s="99"/>
      <c r="AY603" s="99"/>
      <c r="AZ603" s="99"/>
      <c r="BA603" s="99"/>
    </row>
    <row r="604" spans="1:53" s="8" customFormat="1" ht="8.1" customHeight="1" x14ac:dyDescent="0.25">
      <c r="A604" s="91"/>
      <c r="B604" s="167"/>
      <c r="C604" s="167"/>
      <c r="D604" s="167"/>
      <c r="E604" s="167"/>
      <c r="F604" s="167"/>
      <c r="G604" s="167"/>
      <c r="H604" s="167"/>
      <c r="I604" s="167"/>
      <c r="J604" s="165"/>
      <c r="K604" s="165"/>
      <c r="L604" s="165"/>
      <c r="M604" s="165"/>
      <c r="N604" s="165"/>
      <c r="O604" s="165"/>
      <c r="P604" s="165"/>
      <c r="Q604" s="165"/>
      <c r="R604" s="166"/>
      <c r="S604" s="166"/>
      <c r="T604" s="166"/>
      <c r="U604" s="166"/>
      <c r="V604" s="166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  <c r="AN604" s="99"/>
      <c r="AO604" s="99"/>
      <c r="AP604" s="99"/>
      <c r="AQ604" s="99"/>
      <c r="AR604" s="99"/>
      <c r="AS604" s="99"/>
      <c r="AT604" s="99"/>
      <c r="AU604" s="99"/>
      <c r="AV604" s="99"/>
      <c r="AW604" s="99"/>
      <c r="AX604" s="99"/>
      <c r="AY604" s="99"/>
      <c r="AZ604" s="99"/>
      <c r="BA604" s="99"/>
    </row>
    <row r="605" spans="1:53" s="8" customFormat="1" ht="8.1" customHeight="1" x14ac:dyDescent="0.25">
      <c r="A605" s="91"/>
      <c r="B605" s="167"/>
      <c r="C605" s="167"/>
      <c r="D605" s="167"/>
      <c r="E605" s="167"/>
      <c r="F605" s="167"/>
      <c r="G605" s="167"/>
      <c r="H605" s="167"/>
      <c r="I605" s="167"/>
      <c r="J605" s="165"/>
      <c r="K605" s="165"/>
      <c r="L605" s="165"/>
      <c r="M605" s="165"/>
      <c r="N605" s="165"/>
      <c r="O605" s="165"/>
      <c r="P605" s="165"/>
      <c r="Q605" s="165"/>
      <c r="R605" s="166"/>
      <c r="S605" s="166"/>
      <c r="T605" s="166"/>
      <c r="U605" s="166"/>
      <c r="V605" s="166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  <c r="AN605" s="99"/>
      <c r="AO605" s="99"/>
      <c r="AP605" s="99"/>
      <c r="AQ605" s="99"/>
      <c r="AR605" s="99"/>
      <c r="AS605" s="99"/>
      <c r="AT605" s="99"/>
      <c r="AU605" s="99"/>
      <c r="AV605" s="99"/>
      <c r="AW605" s="99"/>
      <c r="AX605" s="99"/>
      <c r="AY605" s="99"/>
      <c r="AZ605" s="99"/>
      <c r="BA605" s="99"/>
    </row>
    <row r="606" spans="1:53" s="8" customFormat="1" ht="8.1" customHeight="1" x14ac:dyDescent="0.25">
      <c r="A606" s="91"/>
      <c r="B606" s="167"/>
      <c r="C606" s="167"/>
      <c r="D606" s="167"/>
      <c r="E606" s="167"/>
      <c r="F606" s="167"/>
      <c r="G606" s="167"/>
      <c r="H606" s="167"/>
      <c r="I606" s="167"/>
      <c r="J606" s="165"/>
      <c r="K606" s="165"/>
      <c r="L606" s="165"/>
      <c r="M606" s="165"/>
      <c r="N606" s="165"/>
      <c r="O606" s="165"/>
      <c r="P606" s="165"/>
      <c r="Q606" s="165"/>
      <c r="R606" s="166"/>
      <c r="S606" s="166"/>
      <c r="T606" s="166"/>
      <c r="U606" s="166"/>
      <c r="V606" s="166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  <c r="AN606" s="99"/>
      <c r="AO606" s="99"/>
      <c r="AP606" s="99"/>
      <c r="AQ606" s="99"/>
      <c r="AR606" s="99"/>
      <c r="AS606" s="99"/>
      <c r="AT606" s="99"/>
      <c r="AU606" s="99"/>
      <c r="AV606" s="99"/>
      <c r="AW606" s="99"/>
      <c r="AX606" s="99"/>
      <c r="AY606" s="99"/>
      <c r="AZ606" s="99"/>
      <c r="BA606" s="99"/>
    </row>
    <row r="607" spans="1:53" s="8" customFormat="1" ht="8.1" customHeight="1" x14ac:dyDescent="0.25">
      <c r="A607" s="91"/>
      <c r="B607" s="167"/>
      <c r="C607" s="167"/>
      <c r="D607" s="167"/>
      <c r="E607" s="167"/>
      <c r="F607" s="167"/>
      <c r="G607" s="167"/>
      <c r="H607" s="167"/>
      <c r="I607" s="167"/>
      <c r="J607" s="165"/>
      <c r="K607" s="165"/>
      <c r="L607" s="165"/>
      <c r="M607" s="165"/>
      <c r="N607" s="165"/>
      <c r="O607" s="165"/>
      <c r="P607" s="165"/>
      <c r="Q607" s="165"/>
      <c r="R607" s="166"/>
      <c r="S607" s="166"/>
      <c r="T607" s="166"/>
      <c r="U607" s="166"/>
      <c r="V607" s="166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  <c r="AN607" s="99"/>
      <c r="AO607" s="99"/>
      <c r="AP607" s="99"/>
      <c r="AQ607" s="99"/>
      <c r="AR607" s="99"/>
      <c r="AS607" s="99"/>
      <c r="AT607" s="99"/>
      <c r="AU607" s="99"/>
      <c r="AV607" s="99"/>
      <c r="AW607" s="99"/>
      <c r="AX607" s="99"/>
      <c r="AY607" s="99"/>
      <c r="AZ607" s="99"/>
      <c r="BA607" s="99"/>
    </row>
    <row r="608" spans="1:53" s="8" customFormat="1" ht="8.1" customHeight="1" x14ac:dyDescent="0.25">
      <c r="A608" s="91"/>
      <c r="B608" s="167"/>
      <c r="C608" s="167"/>
      <c r="D608" s="167"/>
      <c r="E608" s="167"/>
      <c r="F608" s="167"/>
      <c r="G608" s="167"/>
      <c r="H608" s="167"/>
      <c r="I608" s="167"/>
      <c r="J608" s="165"/>
      <c r="K608" s="165"/>
      <c r="L608" s="165"/>
      <c r="M608" s="165"/>
      <c r="N608" s="165"/>
      <c r="O608" s="165"/>
      <c r="P608" s="165"/>
      <c r="Q608" s="165"/>
      <c r="R608" s="166"/>
      <c r="S608" s="166"/>
      <c r="T608" s="166"/>
      <c r="U608" s="166"/>
      <c r="V608" s="166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  <c r="AN608" s="99"/>
      <c r="AO608" s="99"/>
      <c r="AP608" s="99"/>
      <c r="AQ608" s="99"/>
      <c r="AR608" s="99"/>
      <c r="AS608" s="99"/>
      <c r="AT608" s="99"/>
      <c r="AU608" s="99"/>
      <c r="AV608" s="99"/>
      <c r="AW608" s="99"/>
      <c r="AX608" s="99"/>
      <c r="AY608" s="99"/>
      <c r="AZ608" s="99"/>
      <c r="BA608" s="99"/>
    </row>
    <row r="609" spans="1:53" s="8" customFormat="1" ht="8.1" customHeight="1" x14ac:dyDescent="0.25">
      <c r="A609" s="91"/>
      <c r="B609" s="167"/>
      <c r="C609" s="167"/>
      <c r="D609" s="167"/>
      <c r="E609" s="167"/>
      <c r="F609" s="167"/>
      <c r="G609" s="167"/>
      <c r="H609" s="167"/>
      <c r="I609" s="167"/>
      <c r="J609" s="165"/>
      <c r="K609" s="165"/>
      <c r="L609" s="165"/>
      <c r="M609" s="165"/>
      <c r="N609" s="165"/>
      <c r="O609" s="165"/>
      <c r="P609" s="165"/>
      <c r="Q609" s="165"/>
      <c r="R609" s="166"/>
      <c r="S609" s="166"/>
      <c r="T609" s="166"/>
      <c r="U609" s="166"/>
      <c r="V609" s="166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  <c r="AN609" s="99"/>
      <c r="AO609" s="99"/>
      <c r="AP609" s="99"/>
      <c r="AQ609" s="99"/>
      <c r="AR609" s="99"/>
      <c r="AS609" s="99"/>
      <c r="AT609" s="99"/>
      <c r="AU609" s="99"/>
      <c r="AV609" s="99"/>
      <c r="AW609" s="99"/>
      <c r="AX609" s="99"/>
      <c r="AY609" s="99"/>
      <c r="AZ609" s="99"/>
      <c r="BA609" s="99"/>
    </row>
    <row r="610" spans="1:53" s="8" customFormat="1" ht="8.1" customHeight="1" x14ac:dyDescent="0.25">
      <c r="A610" s="91"/>
      <c r="B610" s="167"/>
      <c r="C610" s="167"/>
      <c r="D610" s="167"/>
      <c r="E610" s="167"/>
      <c r="F610" s="167"/>
      <c r="G610" s="167"/>
      <c r="H610" s="167"/>
      <c r="I610" s="167"/>
      <c r="J610" s="165"/>
      <c r="K610" s="165"/>
      <c r="L610" s="165"/>
      <c r="M610" s="165"/>
      <c r="N610" s="165"/>
      <c r="O610" s="165"/>
      <c r="P610" s="165"/>
      <c r="Q610" s="165"/>
      <c r="R610" s="166"/>
      <c r="S610" s="166"/>
      <c r="T610" s="166"/>
      <c r="U610" s="166"/>
      <c r="V610" s="166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  <c r="AN610" s="99"/>
      <c r="AO610" s="99"/>
      <c r="AP610" s="99"/>
      <c r="AQ610" s="99"/>
      <c r="AR610" s="99"/>
      <c r="AS610" s="99"/>
      <c r="AT610" s="99"/>
      <c r="AU610" s="99"/>
      <c r="AV610" s="99"/>
      <c r="AW610" s="99"/>
      <c r="AX610" s="99"/>
      <c r="AY610" s="99"/>
      <c r="AZ610" s="99"/>
      <c r="BA610" s="99"/>
    </row>
    <row r="611" spans="1:53" s="8" customFormat="1" ht="8.1" customHeight="1" x14ac:dyDescent="0.25">
      <c r="A611" s="91"/>
      <c r="B611" s="167"/>
      <c r="C611" s="167"/>
      <c r="D611" s="167"/>
      <c r="E611" s="167"/>
      <c r="F611" s="167"/>
      <c r="G611" s="167"/>
      <c r="H611" s="167"/>
      <c r="I611" s="167"/>
      <c r="J611" s="165"/>
      <c r="K611" s="165"/>
      <c r="L611" s="165"/>
      <c r="M611" s="165"/>
      <c r="N611" s="165"/>
      <c r="O611" s="165"/>
      <c r="P611" s="165"/>
      <c r="Q611" s="165"/>
      <c r="R611" s="166"/>
      <c r="S611" s="166"/>
      <c r="T611" s="166"/>
      <c r="U611" s="166"/>
      <c r="V611" s="166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  <c r="AN611" s="99"/>
      <c r="AO611" s="99"/>
      <c r="AP611" s="99"/>
      <c r="AQ611" s="99"/>
      <c r="AR611" s="99"/>
      <c r="AS611" s="99"/>
      <c r="AT611" s="99"/>
      <c r="AU611" s="99"/>
      <c r="AV611" s="99"/>
      <c r="AW611" s="99"/>
      <c r="AX611" s="99"/>
      <c r="AY611" s="99"/>
      <c r="AZ611" s="99"/>
      <c r="BA611" s="99"/>
    </row>
    <row r="612" spans="1:53" s="8" customFormat="1" ht="8.1" customHeight="1" x14ac:dyDescent="0.25">
      <c r="A612" s="91"/>
      <c r="B612" s="167"/>
      <c r="C612" s="167"/>
      <c r="D612" s="167"/>
      <c r="E612" s="167"/>
      <c r="F612" s="167"/>
      <c r="G612" s="167"/>
      <c r="H612" s="167"/>
      <c r="I612" s="167"/>
      <c r="J612" s="165"/>
      <c r="K612" s="165"/>
      <c r="L612" s="165"/>
      <c r="M612" s="165"/>
      <c r="N612" s="165"/>
      <c r="O612" s="165"/>
      <c r="P612" s="165"/>
      <c r="Q612" s="165"/>
      <c r="R612" s="166"/>
      <c r="S612" s="166"/>
      <c r="T612" s="166"/>
      <c r="U612" s="166"/>
      <c r="V612" s="166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  <c r="AN612" s="99"/>
      <c r="AO612" s="99"/>
      <c r="AP612" s="99"/>
      <c r="AQ612" s="99"/>
      <c r="AR612" s="99"/>
      <c r="AS612" s="99"/>
      <c r="AT612" s="99"/>
      <c r="AU612" s="99"/>
      <c r="AV612" s="99"/>
      <c r="AW612" s="99"/>
      <c r="AX612" s="99"/>
      <c r="AY612" s="99"/>
      <c r="AZ612" s="99"/>
      <c r="BA612" s="99"/>
    </row>
    <row r="613" spans="1:53" s="8" customFormat="1" ht="8.1" customHeight="1" x14ac:dyDescent="0.25">
      <c r="A613" s="91"/>
      <c r="B613" s="167"/>
      <c r="C613" s="167"/>
      <c r="D613" s="167"/>
      <c r="E613" s="167"/>
      <c r="F613" s="167"/>
      <c r="G613" s="167"/>
      <c r="H613" s="167"/>
      <c r="I613" s="167"/>
      <c r="J613" s="165"/>
      <c r="K613" s="165"/>
      <c r="L613" s="165"/>
      <c r="M613" s="165"/>
      <c r="N613" s="165"/>
      <c r="O613" s="165"/>
      <c r="P613" s="165"/>
      <c r="Q613" s="165"/>
      <c r="R613" s="166"/>
      <c r="S613" s="166"/>
      <c r="T613" s="166"/>
      <c r="U613" s="166"/>
      <c r="V613" s="166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  <c r="AN613" s="99"/>
      <c r="AO613" s="99"/>
      <c r="AP613" s="99"/>
      <c r="AQ613" s="99"/>
      <c r="AR613" s="99"/>
      <c r="AS613" s="99"/>
      <c r="AT613" s="99"/>
      <c r="AU613" s="99"/>
      <c r="AV613" s="99"/>
      <c r="AW613" s="99"/>
      <c r="AX613" s="99"/>
      <c r="AY613" s="99"/>
      <c r="AZ613" s="99"/>
      <c r="BA613" s="99"/>
    </row>
    <row r="614" spans="1:53" s="8" customFormat="1" ht="8.1" customHeight="1" x14ac:dyDescent="0.25">
      <c r="A614" s="91"/>
      <c r="B614" s="167"/>
      <c r="C614" s="167"/>
      <c r="D614" s="167"/>
      <c r="E614" s="167"/>
      <c r="F614" s="167"/>
      <c r="G614" s="167"/>
      <c r="H614" s="167"/>
      <c r="I614" s="167"/>
      <c r="J614" s="165"/>
      <c r="K614" s="165"/>
      <c r="L614" s="165"/>
      <c r="M614" s="165"/>
      <c r="N614" s="165"/>
      <c r="O614" s="165"/>
      <c r="P614" s="165"/>
      <c r="Q614" s="165"/>
      <c r="R614" s="166"/>
      <c r="S614" s="166"/>
      <c r="T614" s="166"/>
      <c r="U614" s="166"/>
      <c r="V614" s="166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  <c r="AN614" s="99"/>
      <c r="AO614" s="99"/>
      <c r="AP614" s="99"/>
      <c r="AQ614" s="99"/>
      <c r="AR614" s="99"/>
      <c r="AS614" s="99"/>
      <c r="AT614" s="99"/>
      <c r="AU614" s="99"/>
      <c r="AV614" s="99"/>
      <c r="AW614" s="99"/>
      <c r="AX614" s="99"/>
      <c r="AY614" s="99"/>
      <c r="AZ614" s="99"/>
      <c r="BA614" s="99"/>
    </row>
    <row r="615" spans="1:53" s="8" customFormat="1" ht="8.1" customHeight="1" x14ac:dyDescent="0.25">
      <c r="A615" s="91"/>
      <c r="B615" s="167"/>
      <c r="C615" s="167"/>
      <c r="D615" s="167"/>
      <c r="E615" s="167"/>
      <c r="F615" s="167"/>
      <c r="G615" s="167"/>
      <c r="H615" s="167"/>
      <c r="I615" s="167"/>
      <c r="J615" s="165"/>
      <c r="K615" s="165"/>
      <c r="L615" s="165"/>
      <c r="M615" s="165"/>
      <c r="N615" s="165"/>
      <c r="O615" s="165"/>
      <c r="P615" s="165"/>
      <c r="Q615" s="165"/>
      <c r="R615" s="166"/>
      <c r="S615" s="166"/>
      <c r="T615" s="166"/>
      <c r="U615" s="166"/>
      <c r="V615" s="166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  <c r="AN615" s="99"/>
      <c r="AO615" s="99"/>
      <c r="AP615" s="99"/>
      <c r="AQ615" s="99"/>
      <c r="AR615" s="99"/>
      <c r="AS615" s="99"/>
      <c r="AT615" s="99"/>
      <c r="AU615" s="99"/>
      <c r="AV615" s="99"/>
      <c r="AW615" s="99"/>
      <c r="AX615" s="99"/>
      <c r="AY615" s="99"/>
      <c r="AZ615" s="99"/>
      <c r="BA615" s="99"/>
    </row>
    <row r="616" spans="1:53" s="8" customFormat="1" ht="8.1" customHeight="1" x14ac:dyDescent="0.25">
      <c r="A616" s="91"/>
      <c r="B616" s="167"/>
      <c r="C616" s="167"/>
      <c r="D616" s="167"/>
      <c r="E616" s="167"/>
      <c r="F616" s="167"/>
      <c r="G616" s="167"/>
      <c r="H616" s="167"/>
      <c r="I616" s="167"/>
      <c r="J616" s="165"/>
      <c r="K616" s="165"/>
      <c r="L616" s="165"/>
      <c r="M616" s="165"/>
      <c r="N616" s="165"/>
      <c r="O616" s="165"/>
      <c r="P616" s="165"/>
      <c r="Q616" s="165"/>
      <c r="R616" s="166"/>
      <c r="S616" s="166"/>
      <c r="T616" s="166"/>
      <c r="U616" s="166"/>
      <c r="V616" s="166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  <c r="AN616" s="99"/>
      <c r="AO616" s="99"/>
      <c r="AP616" s="99"/>
      <c r="AQ616" s="99"/>
      <c r="AR616" s="99"/>
      <c r="AS616" s="99"/>
      <c r="AT616" s="99"/>
      <c r="AU616" s="99"/>
      <c r="AV616" s="99"/>
      <c r="AW616" s="99"/>
      <c r="AX616" s="99"/>
      <c r="AY616" s="99"/>
      <c r="AZ616" s="99"/>
      <c r="BA616" s="99"/>
    </row>
    <row r="617" spans="1:53" s="8" customFormat="1" ht="8.1" customHeight="1" x14ac:dyDescent="0.25">
      <c r="A617" s="91"/>
      <c r="B617" s="167"/>
      <c r="C617" s="167"/>
      <c r="D617" s="167"/>
      <c r="E617" s="167"/>
      <c r="F617" s="167"/>
      <c r="G617" s="167"/>
      <c r="H617" s="167"/>
      <c r="I617" s="167"/>
      <c r="J617" s="165"/>
      <c r="K617" s="165"/>
      <c r="L617" s="165"/>
      <c r="M617" s="165"/>
      <c r="N617" s="165"/>
      <c r="O617" s="165"/>
      <c r="P617" s="165"/>
      <c r="Q617" s="165"/>
      <c r="R617" s="166"/>
      <c r="S617" s="166"/>
      <c r="T617" s="166"/>
      <c r="U617" s="166"/>
      <c r="V617" s="166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  <c r="AN617" s="99"/>
      <c r="AO617" s="99"/>
      <c r="AP617" s="99"/>
      <c r="AQ617" s="99"/>
      <c r="AR617" s="99"/>
      <c r="AS617" s="99"/>
      <c r="AT617" s="99"/>
      <c r="AU617" s="99"/>
      <c r="AV617" s="99"/>
      <c r="AW617" s="99"/>
      <c r="AX617" s="99"/>
      <c r="AY617" s="99"/>
      <c r="AZ617" s="99"/>
      <c r="BA617" s="99"/>
    </row>
    <row r="618" spans="1:53" s="8" customFormat="1" ht="8.1" customHeight="1" x14ac:dyDescent="0.25">
      <c r="A618" s="91"/>
      <c r="B618" s="167"/>
      <c r="C618" s="167"/>
      <c r="D618" s="167"/>
      <c r="E618" s="167"/>
      <c r="F618" s="167"/>
      <c r="G618" s="167"/>
      <c r="H618" s="167"/>
      <c r="I618" s="167"/>
      <c r="J618" s="165"/>
      <c r="K618" s="165"/>
      <c r="L618" s="165"/>
      <c r="M618" s="165"/>
      <c r="N618" s="165"/>
      <c r="O618" s="165"/>
      <c r="P618" s="165"/>
      <c r="Q618" s="165"/>
      <c r="R618" s="166"/>
      <c r="S618" s="166"/>
      <c r="T618" s="166"/>
      <c r="U618" s="166"/>
      <c r="V618" s="166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  <c r="AN618" s="99"/>
      <c r="AO618" s="99"/>
      <c r="AP618" s="99"/>
      <c r="AQ618" s="99"/>
      <c r="AR618" s="99"/>
      <c r="AS618" s="99"/>
      <c r="AT618" s="99"/>
      <c r="AU618" s="99"/>
      <c r="AV618" s="99"/>
      <c r="AW618" s="99"/>
      <c r="AX618" s="99"/>
      <c r="AY618" s="99"/>
      <c r="AZ618" s="99"/>
      <c r="BA618" s="99"/>
    </row>
    <row r="619" spans="1:53" s="8" customFormat="1" ht="8.1" customHeight="1" x14ac:dyDescent="0.25">
      <c r="A619" s="91"/>
      <c r="B619" s="167"/>
      <c r="C619" s="167"/>
      <c r="D619" s="167"/>
      <c r="E619" s="167"/>
      <c r="F619" s="167"/>
      <c r="G619" s="167"/>
      <c r="H619" s="167"/>
      <c r="I619" s="167"/>
      <c r="J619" s="165"/>
      <c r="K619" s="165"/>
      <c r="L619" s="165"/>
      <c r="M619" s="165"/>
      <c r="N619" s="165"/>
      <c r="O619" s="165"/>
      <c r="P619" s="165"/>
      <c r="Q619" s="165"/>
      <c r="R619" s="166"/>
      <c r="S619" s="166"/>
      <c r="T619" s="166"/>
      <c r="U619" s="166"/>
      <c r="V619" s="166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  <c r="AN619" s="99"/>
      <c r="AO619" s="99"/>
      <c r="AP619" s="99"/>
      <c r="AQ619" s="99"/>
      <c r="AR619" s="99"/>
      <c r="AS619" s="99"/>
      <c r="AT619" s="99"/>
      <c r="AU619" s="99"/>
      <c r="AV619" s="99"/>
      <c r="AW619" s="99"/>
      <c r="AX619" s="99"/>
      <c r="AY619" s="99"/>
      <c r="AZ619" s="99"/>
      <c r="BA619" s="99"/>
    </row>
    <row r="620" spans="1:53" s="8" customFormat="1" ht="8.1" customHeight="1" x14ac:dyDescent="0.25">
      <c r="A620" s="91"/>
      <c r="B620" s="167"/>
      <c r="C620" s="167"/>
      <c r="D620" s="167"/>
      <c r="E620" s="167"/>
      <c r="F620" s="167"/>
      <c r="G620" s="167"/>
      <c r="H620" s="167"/>
      <c r="I620" s="167"/>
      <c r="J620" s="165"/>
      <c r="K620" s="165"/>
      <c r="L620" s="165"/>
      <c r="M620" s="165"/>
      <c r="N620" s="165"/>
      <c r="O620" s="165"/>
      <c r="P620" s="165"/>
      <c r="Q620" s="165"/>
      <c r="R620" s="166"/>
      <c r="S620" s="166"/>
      <c r="T620" s="166"/>
      <c r="U620" s="166"/>
      <c r="V620" s="166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  <c r="AN620" s="99"/>
      <c r="AO620" s="99"/>
      <c r="AP620" s="99"/>
      <c r="AQ620" s="99"/>
      <c r="AR620" s="99"/>
      <c r="AS620" s="99"/>
      <c r="AT620" s="99"/>
      <c r="AU620" s="99"/>
      <c r="AV620" s="99"/>
      <c r="AW620" s="99"/>
      <c r="AX620" s="99"/>
      <c r="AY620" s="99"/>
      <c r="AZ620" s="99"/>
      <c r="BA620" s="99"/>
    </row>
    <row r="621" spans="1:53" s="8" customFormat="1" ht="8.1" customHeight="1" x14ac:dyDescent="0.25">
      <c r="A621" s="91"/>
      <c r="B621" s="167"/>
      <c r="C621" s="167"/>
      <c r="D621" s="167"/>
      <c r="E621" s="167"/>
      <c r="F621" s="167"/>
      <c r="G621" s="167"/>
      <c r="H621" s="167"/>
      <c r="I621" s="167"/>
      <c r="J621" s="165"/>
      <c r="K621" s="165"/>
      <c r="L621" s="165"/>
      <c r="M621" s="165"/>
      <c r="N621" s="165"/>
      <c r="O621" s="165"/>
      <c r="P621" s="165"/>
      <c r="Q621" s="165"/>
      <c r="R621" s="166"/>
      <c r="S621" s="166"/>
      <c r="T621" s="166"/>
      <c r="U621" s="166"/>
      <c r="V621" s="166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  <c r="AN621" s="99"/>
      <c r="AO621" s="99"/>
      <c r="AP621" s="99"/>
      <c r="AQ621" s="99"/>
      <c r="AR621" s="99"/>
      <c r="AS621" s="99"/>
      <c r="AT621" s="99"/>
      <c r="AU621" s="99"/>
      <c r="AV621" s="99"/>
      <c r="AW621" s="99"/>
      <c r="AX621" s="99"/>
      <c r="AY621" s="99"/>
      <c r="AZ621" s="99"/>
      <c r="BA621" s="99"/>
    </row>
    <row r="622" spans="1:53" s="8" customFormat="1" ht="8.1" customHeight="1" x14ac:dyDescent="0.25">
      <c r="A622" s="91"/>
      <c r="B622" s="167"/>
      <c r="C622" s="167"/>
      <c r="D622" s="167"/>
      <c r="E622" s="167"/>
      <c r="F622" s="167"/>
      <c r="G622" s="167"/>
      <c r="H622" s="167"/>
      <c r="I622" s="167"/>
      <c r="J622" s="165"/>
      <c r="K622" s="165"/>
      <c r="L622" s="165"/>
      <c r="M622" s="165"/>
      <c r="N622" s="165"/>
      <c r="O622" s="165"/>
      <c r="P622" s="165"/>
      <c r="Q622" s="165"/>
      <c r="R622" s="166"/>
      <c r="S622" s="166"/>
      <c r="T622" s="166"/>
      <c r="U622" s="166"/>
      <c r="V622" s="166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  <c r="AN622" s="99"/>
      <c r="AO622" s="99"/>
      <c r="AP622" s="99"/>
      <c r="AQ622" s="99"/>
      <c r="AR622" s="99"/>
      <c r="AS622" s="99"/>
      <c r="AT622" s="99"/>
      <c r="AU622" s="99"/>
      <c r="AV622" s="99"/>
      <c r="AW622" s="99"/>
      <c r="AX622" s="99"/>
      <c r="AY622" s="99"/>
      <c r="AZ622" s="99"/>
      <c r="BA622" s="99"/>
    </row>
    <row r="623" spans="1:53" s="8" customFormat="1" ht="8.1" customHeight="1" x14ac:dyDescent="0.25">
      <c r="A623" s="91"/>
      <c r="B623" s="167"/>
      <c r="C623" s="167"/>
      <c r="D623" s="167"/>
      <c r="E623" s="167"/>
      <c r="F623" s="167"/>
      <c r="G623" s="167"/>
      <c r="H623" s="167"/>
      <c r="I623" s="167"/>
      <c r="J623" s="165"/>
      <c r="K623" s="165"/>
      <c r="L623" s="165"/>
      <c r="M623" s="165"/>
      <c r="N623" s="165"/>
      <c r="O623" s="165"/>
      <c r="P623" s="165"/>
      <c r="Q623" s="165"/>
      <c r="R623" s="166"/>
      <c r="S623" s="166"/>
      <c r="T623" s="166"/>
      <c r="U623" s="166"/>
      <c r="V623" s="166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  <c r="AN623" s="99"/>
      <c r="AO623" s="99"/>
      <c r="AP623" s="99"/>
      <c r="AQ623" s="99"/>
      <c r="AR623" s="99"/>
      <c r="AS623" s="99"/>
      <c r="AT623" s="99"/>
      <c r="AU623" s="99"/>
      <c r="AV623" s="99"/>
      <c r="AW623" s="99"/>
      <c r="AX623" s="99"/>
      <c r="AY623" s="99"/>
      <c r="AZ623" s="99"/>
      <c r="BA623" s="99"/>
    </row>
    <row r="624" spans="1:53" s="8" customFormat="1" ht="8.1" customHeight="1" x14ac:dyDescent="0.25">
      <c r="A624" s="91"/>
      <c r="B624" s="167"/>
      <c r="C624" s="167"/>
      <c r="D624" s="167"/>
      <c r="E624" s="167"/>
      <c r="F624" s="167"/>
      <c r="G624" s="167"/>
      <c r="H624" s="167"/>
      <c r="I624" s="167"/>
      <c r="J624" s="165"/>
      <c r="K624" s="165"/>
      <c r="L624" s="165"/>
      <c r="M624" s="165"/>
      <c r="N624" s="165"/>
      <c r="O624" s="165"/>
      <c r="P624" s="165"/>
      <c r="Q624" s="165"/>
      <c r="R624" s="166"/>
      <c r="S624" s="166"/>
      <c r="T624" s="166"/>
      <c r="U624" s="166"/>
      <c r="V624" s="166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  <c r="AN624" s="99"/>
      <c r="AO624" s="99"/>
      <c r="AP624" s="99"/>
      <c r="AQ624" s="99"/>
      <c r="AR624" s="99"/>
      <c r="AS624" s="99"/>
      <c r="AT624" s="99"/>
      <c r="AU624" s="99"/>
      <c r="AV624" s="99"/>
      <c r="AW624" s="99"/>
      <c r="AX624" s="99"/>
      <c r="AY624" s="99"/>
      <c r="AZ624" s="99"/>
      <c r="BA624" s="99"/>
    </row>
    <row r="625" spans="1:53" s="8" customFormat="1" ht="8.1" customHeight="1" x14ac:dyDescent="0.25">
      <c r="A625" s="91"/>
      <c r="B625" s="167"/>
      <c r="C625" s="167"/>
      <c r="D625" s="167"/>
      <c r="E625" s="167"/>
      <c r="F625" s="167"/>
      <c r="G625" s="167"/>
      <c r="H625" s="167"/>
      <c r="I625" s="167"/>
      <c r="J625" s="165"/>
      <c r="K625" s="165"/>
      <c r="L625" s="165"/>
      <c r="M625" s="165"/>
      <c r="N625" s="165"/>
      <c r="O625" s="165"/>
      <c r="P625" s="165"/>
      <c r="Q625" s="165"/>
      <c r="R625" s="166"/>
      <c r="S625" s="166"/>
      <c r="T625" s="166"/>
      <c r="U625" s="166"/>
      <c r="V625" s="166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  <c r="AN625" s="99"/>
      <c r="AO625" s="99"/>
      <c r="AP625" s="99"/>
      <c r="AQ625" s="99"/>
      <c r="AR625" s="99"/>
      <c r="AS625" s="99"/>
      <c r="AT625" s="99"/>
      <c r="AU625" s="99"/>
      <c r="AV625" s="99"/>
      <c r="AW625" s="99"/>
      <c r="AX625" s="99"/>
      <c r="AY625" s="99"/>
      <c r="AZ625" s="99"/>
      <c r="BA625" s="99"/>
    </row>
    <row r="626" spans="1:53" s="8" customFormat="1" ht="8.1" customHeight="1" x14ac:dyDescent="0.25">
      <c r="A626" s="91"/>
      <c r="B626" s="167"/>
      <c r="C626" s="167"/>
      <c r="D626" s="167"/>
      <c r="E626" s="167"/>
      <c r="F626" s="167"/>
      <c r="G626" s="167"/>
      <c r="H626" s="167"/>
      <c r="I626" s="167"/>
      <c r="J626" s="165"/>
      <c r="K626" s="165"/>
      <c r="L626" s="165"/>
      <c r="M626" s="165"/>
      <c r="N626" s="165"/>
      <c r="O626" s="165"/>
      <c r="P626" s="165"/>
      <c r="Q626" s="165"/>
      <c r="R626" s="166"/>
      <c r="S626" s="166"/>
      <c r="T626" s="166"/>
      <c r="U626" s="166"/>
      <c r="V626" s="166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  <c r="AN626" s="99"/>
      <c r="AO626" s="99"/>
      <c r="AP626" s="99"/>
      <c r="AQ626" s="99"/>
      <c r="AR626" s="99"/>
      <c r="AS626" s="99"/>
      <c r="AT626" s="99"/>
      <c r="AU626" s="99"/>
      <c r="AV626" s="99"/>
      <c r="AW626" s="99"/>
      <c r="AX626" s="99"/>
      <c r="AY626" s="99"/>
      <c r="AZ626" s="99"/>
      <c r="BA626" s="99"/>
    </row>
    <row r="627" spans="1:53" s="8" customFormat="1" ht="8.1" customHeight="1" x14ac:dyDescent="0.25">
      <c r="A627" s="91"/>
      <c r="B627" s="167"/>
      <c r="C627" s="167"/>
      <c r="D627" s="167"/>
      <c r="E627" s="167"/>
      <c r="F627" s="167"/>
      <c r="G627" s="167"/>
      <c r="H627" s="167"/>
      <c r="I627" s="167"/>
      <c r="J627" s="165"/>
      <c r="K627" s="165"/>
      <c r="L627" s="165"/>
      <c r="M627" s="165"/>
      <c r="N627" s="165"/>
      <c r="O627" s="165"/>
      <c r="P627" s="165"/>
      <c r="Q627" s="165"/>
      <c r="R627" s="166"/>
      <c r="S627" s="166"/>
      <c r="T627" s="166"/>
      <c r="U627" s="166"/>
      <c r="V627" s="166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  <c r="AN627" s="99"/>
      <c r="AO627" s="99"/>
      <c r="AP627" s="99"/>
      <c r="AQ627" s="99"/>
      <c r="AR627" s="99"/>
      <c r="AS627" s="99"/>
      <c r="AT627" s="99"/>
      <c r="AU627" s="99"/>
      <c r="AV627" s="99"/>
      <c r="AW627" s="99"/>
      <c r="AX627" s="99"/>
      <c r="AY627" s="99"/>
      <c r="AZ627" s="99"/>
      <c r="BA627" s="99"/>
    </row>
    <row r="628" spans="1:53" s="8" customFormat="1" ht="8.1" customHeight="1" x14ac:dyDescent="0.25">
      <c r="A628" s="91"/>
      <c r="B628" s="167"/>
      <c r="C628" s="167"/>
      <c r="D628" s="167"/>
      <c r="E628" s="167"/>
      <c r="F628" s="167"/>
      <c r="G628" s="167"/>
      <c r="H628" s="167"/>
      <c r="I628" s="167"/>
      <c r="J628" s="165"/>
      <c r="K628" s="165"/>
      <c r="L628" s="165"/>
      <c r="M628" s="165"/>
      <c r="N628" s="165"/>
      <c r="O628" s="165"/>
      <c r="P628" s="165"/>
      <c r="Q628" s="165"/>
      <c r="R628" s="166"/>
      <c r="S628" s="166"/>
      <c r="T628" s="166"/>
      <c r="U628" s="166"/>
      <c r="V628" s="166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  <c r="AN628" s="99"/>
      <c r="AO628" s="99"/>
      <c r="AP628" s="99"/>
      <c r="AQ628" s="99"/>
      <c r="AR628" s="99"/>
      <c r="AS628" s="99"/>
      <c r="AT628" s="99"/>
      <c r="AU628" s="99"/>
      <c r="AV628" s="99"/>
      <c r="AW628" s="99"/>
      <c r="AX628" s="99"/>
      <c r="AY628" s="99"/>
      <c r="AZ628" s="99"/>
      <c r="BA628" s="99"/>
    </row>
    <row r="629" spans="1:53" s="8" customFormat="1" ht="8.1" customHeight="1" x14ac:dyDescent="0.25">
      <c r="A629" s="91"/>
      <c r="B629" s="167"/>
      <c r="C629" s="167"/>
      <c r="D629" s="167"/>
      <c r="E629" s="167"/>
      <c r="F629" s="167"/>
      <c r="G629" s="167"/>
      <c r="H629" s="167"/>
      <c r="I629" s="167"/>
      <c r="J629" s="165"/>
      <c r="K629" s="165"/>
      <c r="L629" s="165"/>
      <c r="M629" s="165"/>
      <c r="N629" s="165"/>
      <c r="O629" s="165"/>
      <c r="P629" s="165"/>
      <c r="Q629" s="165"/>
      <c r="R629" s="166"/>
      <c r="S629" s="166"/>
      <c r="T629" s="166"/>
      <c r="U629" s="166"/>
      <c r="V629" s="166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  <c r="AN629" s="99"/>
      <c r="AO629" s="99"/>
      <c r="AP629" s="99"/>
      <c r="AQ629" s="99"/>
      <c r="AR629" s="99"/>
      <c r="AS629" s="99"/>
      <c r="AT629" s="99"/>
      <c r="AU629" s="99"/>
      <c r="AV629" s="99"/>
      <c r="AW629" s="99"/>
      <c r="AX629" s="99"/>
      <c r="AY629" s="99"/>
      <c r="AZ629" s="99"/>
      <c r="BA629" s="99"/>
    </row>
    <row r="630" spans="1:53" s="8" customFormat="1" ht="8.1" customHeight="1" x14ac:dyDescent="0.25">
      <c r="A630" s="91"/>
      <c r="B630" s="167"/>
      <c r="C630" s="167"/>
      <c r="D630" s="167"/>
      <c r="E630" s="167"/>
      <c r="F630" s="167"/>
      <c r="G630" s="167"/>
      <c r="H630" s="167"/>
      <c r="I630" s="167"/>
      <c r="J630" s="165"/>
      <c r="K630" s="165"/>
      <c r="L630" s="165"/>
      <c r="M630" s="165"/>
      <c r="N630" s="165"/>
      <c r="O630" s="165"/>
      <c r="P630" s="165"/>
      <c r="Q630" s="165"/>
      <c r="R630" s="166"/>
      <c r="S630" s="166"/>
      <c r="T630" s="166"/>
      <c r="U630" s="166"/>
      <c r="V630" s="166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  <c r="AN630" s="99"/>
      <c r="AO630" s="99"/>
      <c r="AP630" s="99"/>
      <c r="AQ630" s="99"/>
      <c r="AR630" s="99"/>
      <c r="AS630" s="99"/>
      <c r="AT630" s="99"/>
      <c r="AU630" s="99"/>
      <c r="AV630" s="99"/>
      <c r="AW630" s="99"/>
      <c r="AX630" s="99"/>
      <c r="AY630" s="99"/>
      <c r="AZ630" s="99"/>
      <c r="BA630" s="99"/>
    </row>
    <row r="631" spans="1:53" s="8" customFormat="1" ht="8.1" customHeight="1" x14ac:dyDescent="0.25">
      <c r="A631" s="91"/>
      <c r="B631" s="167"/>
      <c r="C631" s="167"/>
      <c r="D631" s="167"/>
      <c r="E631" s="167"/>
      <c r="F631" s="167"/>
      <c r="G631" s="167"/>
      <c r="H631" s="167"/>
      <c r="I631" s="167"/>
      <c r="J631" s="165"/>
      <c r="K631" s="165"/>
      <c r="L631" s="165"/>
      <c r="M631" s="165"/>
      <c r="N631" s="165"/>
      <c r="O631" s="165"/>
      <c r="P631" s="165"/>
      <c r="Q631" s="165"/>
      <c r="R631" s="166"/>
      <c r="S631" s="166"/>
      <c r="T631" s="166"/>
      <c r="U631" s="166"/>
      <c r="V631" s="166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  <c r="AN631" s="99"/>
      <c r="AO631" s="99"/>
      <c r="AP631" s="99"/>
      <c r="AQ631" s="99"/>
      <c r="AR631" s="99"/>
      <c r="AS631" s="99"/>
      <c r="AT631" s="99"/>
      <c r="AU631" s="99"/>
      <c r="AV631" s="99"/>
      <c r="AW631" s="99"/>
      <c r="AX631" s="99"/>
      <c r="AY631" s="99"/>
      <c r="AZ631" s="99"/>
      <c r="BA631" s="99"/>
    </row>
    <row r="632" spans="1:53" s="8" customFormat="1" ht="8.1" customHeight="1" x14ac:dyDescent="0.25">
      <c r="A632" s="91"/>
      <c r="B632" s="167"/>
      <c r="C632" s="167"/>
      <c r="D632" s="167"/>
      <c r="E632" s="167"/>
      <c r="F632" s="167"/>
      <c r="G632" s="167"/>
      <c r="H632" s="167"/>
      <c r="I632" s="167"/>
      <c r="J632" s="165"/>
      <c r="K632" s="165"/>
      <c r="L632" s="165"/>
      <c r="M632" s="165"/>
      <c r="N632" s="165"/>
      <c r="O632" s="165"/>
      <c r="P632" s="165"/>
      <c r="Q632" s="165"/>
      <c r="R632" s="166"/>
      <c r="S632" s="166"/>
      <c r="T632" s="166"/>
      <c r="U632" s="166"/>
      <c r="V632" s="166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  <c r="AN632" s="99"/>
      <c r="AO632" s="99"/>
      <c r="AP632" s="99"/>
      <c r="AQ632" s="99"/>
      <c r="AR632" s="99"/>
      <c r="AS632" s="99"/>
      <c r="AT632" s="99"/>
      <c r="AU632" s="99"/>
      <c r="AV632" s="99"/>
      <c r="AW632" s="99"/>
      <c r="AX632" s="99"/>
      <c r="AY632" s="99"/>
      <c r="AZ632" s="99"/>
      <c r="BA632" s="99"/>
    </row>
    <row r="633" spans="1:53" s="8" customFormat="1" ht="8.1" customHeight="1" x14ac:dyDescent="0.25">
      <c r="A633" s="91"/>
      <c r="B633" s="167"/>
      <c r="C633" s="167"/>
      <c r="D633" s="167"/>
      <c r="E633" s="167"/>
      <c r="F633" s="167"/>
      <c r="G633" s="167"/>
      <c r="H633" s="167"/>
      <c r="I633" s="167"/>
      <c r="J633" s="165"/>
      <c r="K633" s="165"/>
      <c r="L633" s="165"/>
      <c r="M633" s="165"/>
      <c r="N633" s="165"/>
      <c r="O633" s="165"/>
      <c r="P633" s="165"/>
      <c r="Q633" s="165"/>
      <c r="R633" s="166"/>
      <c r="S633" s="166"/>
      <c r="T633" s="166"/>
      <c r="U633" s="166"/>
      <c r="V633" s="166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  <c r="AN633" s="99"/>
      <c r="AO633" s="99"/>
      <c r="AP633" s="99"/>
      <c r="AQ633" s="99"/>
      <c r="AR633" s="99"/>
      <c r="AS633" s="99"/>
      <c r="AT633" s="99"/>
      <c r="AU633" s="99"/>
      <c r="AV633" s="99"/>
      <c r="AW633" s="99"/>
      <c r="AX633" s="99"/>
      <c r="AY633" s="99"/>
      <c r="AZ633" s="99"/>
      <c r="BA633" s="99"/>
    </row>
    <row r="634" spans="1:53" s="8" customFormat="1" ht="8.1" customHeight="1" x14ac:dyDescent="0.25">
      <c r="A634" s="91"/>
      <c r="B634" s="167"/>
      <c r="C634" s="167"/>
      <c r="D634" s="167"/>
      <c r="E634" s="167"/>
      <c r="F634" s="167"/>
      <c r="G634" s="167"/>
      <c r="H634" s="167"/>
      <c r="I634" s="167"/>
      <c r="J634" s="165"/>
      <c r="K634" s="165"/>
      <c r="L634" s="165"/>
      <c r="M634" s="165"/>
      <c r="N634" s="165"/>
      <c r="O634" s="165"/>
      <c r="P634" s="165"/>
      <c r="Q634" s="165"/>
      <c r="R634" s="166"/>
      <c r="S634" s="166"/>
      <c r="T634" s="166"/>
      <c r="U634" s="166"/>
      <c r="V634" s="166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  <c r="AN634" s="99"/>
      <c r="AO634" s="99"/>
      <c r="AP634" s="99"/>
      <c r="AQ634" s="99"/>
      <c r="AR634" s="99"/>
      <c r="AS634" s="99"/>
      <c r="AT634" s="99"/>
      <c r="AU634" s="99"/>
      <c r="AV634" s="99"/>
      <c r="AW634" s="99"/>
      <c r="AX634" s="99"/>
      <c r="AY634" s="99"/>
      <c r="AZ634" s="99"/>
      <c r="BA634" s="99"/>
    </row>
    <row r="635" spans="1:53" s="8" customFormat="1" ht="8.1" customHeight="1" x14ac:dyDescent="0.25">
      <c r="A635" s="91"/>
      <c r="B635" s="167"/>
      <c r="C635" s="167"/>
      <c r="D635" s="167"/>
      <c r="E635" s="167"/>
      <c r="F635" s="167"/>
      <c r="G635" s="167"/>
      <c r="H635" s="167"/>
      <c r="I635" s="167"/>
      <c r="J635" s="165"/>
      <c r="K635" s="165"/>
      <c r="L635" s="165"/>
      <c r="M635" s="165"/>
      <c r="N635" s="165"/>
      <c r="O635" s="165"/>
      <c r="P635" s="165"/>
      <c r="Q635" s="165"/>
      <c r="R635" s="166"/>
      <c r="S635" s="166"/>
      <c r="T635" s="166"/>
      <c r="U635" s="166"/>
      <c r="V635" s="166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  <c r="AN635" s="99"/>
      <c r="AO635" s="99"/>
      <c r="AP635" s="99"/>
      <c r="AQ635" s="99"/>
      <c r="AR635" s="99"/>
      <c r="AS635" s="99"/>
      <c r="AT635" s="99"/>
      <c r="AU635" s="99"/>
      <c r="AV635" s="99"/>
      <c r="AW635" s="99"/>
      <c r="AX635" s="99"/>
      <c r="AY635" s="99"/>
      <c r="AZ635" s="99"/>
      <c r="BA635" s="99"/>
    </row>
    <row r="636" spans="1:53" s="8" customFormat="1" ht="8.1" customHeight="1" x14ac:dyDescent="0.25">
      <c r="A636" s="91"/>
      <c r="B636" s="167"/>
      <c r="C636" s="167"/>
      <c r="D636" s="167"/>
      <c r="E636" s="167"/>
      <c r="F636" s="167"/>
      <c r="G636" s="167"/>
      <c r="H636" s="167"/>
      <c r="I636" s="167"/>
      <c r="J636" s="165"/>
      <c r="K636" s="165"/>
      <c r="L636" s="165"/>
      <c r="M636" s="165"/>
      <c r="N636" s="165"/>
      <c r="O636" s="165"/>
      <c r="P636" s="165"/>
      <c r="Q636" s="165"/>
      <c r="R636" s="166"/>
      <c r="S636" s="166"/>
      <c r="T636" s="166"/>
      <c r="U636" s="166"/>
      <c r="V636" s="166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  <c r="AN636" s="99"/>
      <c r="AO636" s="99"/>
      <c r="AP636" s="99"/>
      <c r="AQ636" s="99"/>
      <c r="AR636" s="99"/>
      <c r="AS636" s="99"/>
      <c r="AT636" s="99"/>
      <c r="AU636" s="99"/>
      <c r="AV636" s="99"/>
      <c r="AW636" s="99"/>
      <c r="AX636" s="99"/>
      <c r="AY636" s="99"/>
      <c r="AZ636" s="99"/>
      <c r="BA636" s="99"/>
    </row>
    <row r="637" spans="1:53" s="8" customFormat="1" ht="8.1" customHeight="1" x14ac:dyDescent="0.25">
      <c r="A637" s="91"/>
      <c r="B637" s="167"/>
      <c r="C637" s="167"/>
      <c r="D637" s="167"/>
      <c r="E637" s="167"/>
      <c r="F637" s="167"/>
      <c r="G637" s="167"/>
      <c r="H637" s="167"/>
      <c r="I637" s="167"/>
      <c r="J637" s="165"/>
      <c r="K637" s="165"/>
      <c r="L637" s="165"/>
      <c r="M637" s="165"/>
      <c r="N637" s="165"/>
      <c r="O637" s="165"/>
      <c r="P637" s="165"/>
      <c r="Q637" s="165"/>
      <c r="R637" s="166"/>
      <c r="S637" s="166"/>
      <c r="T637" s="166"/>
      <c r="U637" s="166"/>
      <c r="V637" s="166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  <c r="AN637" s="99"/>
      <c r="AO637" s="99"/>
      <c r="AP637" s="99"/>
      <c r="AQ637" s="99"/>
      <c r="AR637" s="99"/>
      <c r="AS637" s="99"/>
      <c r="AT637" s="99"/>
      <c r="AU637" s="99"/>
      <c r="AV637" s="99"/>
      <c r="AW637" s="99"/>
      <c r="AX637" s="99"/>
      <c r="AY637" s="99"/>
      <c r="AZ637" s="99"/>
      <c r="BA637" s="99"/>
    </row>
    <row r="638" spans="1:53" s="8" customFormat="1" ht="8.1" customHeight="1" x14ac:dyDescent="0.25">
      <c r="A638" s="91"/>
      <c r="B638" s="167"/>
      <c r="C638" s="167"/>
      <c r="D638" s="167"/>
      <c r="E638" s="167"/>
      <c r="F638" s="167"/>
      <c r="G638" s="167"/>
      <c r="H638" s="167"/>
      <c r="I638" s="167"/>
      <c r="J638" s="165"/>
      <c r="K638" s="165"/>
      <c r="L638" s="165"/>
      <c r="M638" s="165"/>
      <c r="N638" s="165"/>
      <c r="O638" s="165"/>
      <c r="P638" s="165"/>
      <c r="Q638" s="165"/>
      <c r="R638" s="166"/>
      <c r="S638" s="166"/>
      <c r="T638" s="166"/>
      <c r="U638" s="166"/>
      <c r="V638" s="166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  <c r="AN638" s="99"/>
      <c r="AO638" s="99"/>
      <c r="AP638" s="99"/>
      <c r="AQ638" s="99"/>
      <c r="AR638" s="99"/>
      <c r="AS638" s="99"/>
      <c r="AT638" s="99"/>
      <c r="AU638" s="99"/>
      <c r="AV638" s="99"/>
      <c r="AW638" s="99"/>
      <c r="AX638" s="99"/>
      <c r="AY638" s="99"/>
      <c r="AZ638" s="99"/>
      <c r="BA638" s="99"/>
    </row>
    <row r="639" spans="1:53" s="8" customFormat="1" ht="8.1" customHeight="1" x14ac:dyDescent="0.25">
      <c r="A639" s="91"/>
      <c r="B639" s="167"/>
      <c r="C639" s="167"/>
      <c r="D639" s="167"/>
      <c r="E639" s="167"/>
      <c r="F639" s="167"/>
      <c r="G639" s="167"/>
      <c r="H639" s="167"/>
      <c r="I639" s="167"/>
      <c r="J639" s="165"/>
      <c r="K639" s="165"/>
      <c r="L639" s="165"/>
      <c r="M639" s="165"/>
      <c r="N639" s="165"/>
      <c r="O639" s="165"/>
      <c r="P639" s="165"/>
      <c r="Q639" s="165"/>
      <c r="R639" s="166"/>
      <c r="S639" s="166"/>
      <c r="T639" s="166"/>
      <c r="U639" s="166"/>
      <c r="V639" s="166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  <c r="AN639" s="99"/>
      <c r="AO639" s="99"/>
      <c r="AP639" s="99"/>
      <c r="AQ639" s="99"/>
      <c r="AR639" s="99"/>
      <c r="AS639" s="99"/>
      <c r="AT639" s="99"/>
      <c r="AU639" s="99"/>
      <c r="AV639" s="99"/>
      <c r="AW639" s="99"/>
      <c r="AX639" s="99"/>
      <c r="AY639" s="99"/>
      <c r="AZ639" s="99"/>
      <c r="BA639" s="99"/>
    </row>
    <row r="640" spans="1:53" s="8" customFormat="1" ht="8.1" customHeight="1" x14ac:dyDescent="0.25">
      <c r="A640" s="91"/>
      <c r="B640" s="167"/>
      <c r="C640" s="167"/>
      <c r="D640" s="167"/>
      <c r="E640" s="167"/>
      <c r="F640" s="167"/>
      <c r="G640" s="167"/>
      <c r="H640" s="167"/>
      <c r="I640" s="167"/>
      <c r="J640" s="165"/>
      <c r="K640" s="165"/>
      <c r="L640" s="165"/>
      <c r="M640" s="165"/>
      <c r="N640" s="165"/>
      <c r="O640" s="165"/>
      <c r="P640" s="165"/>
      <c r="Q640" s="165"/>
      <c r="R640" s="166"/>
      <c r="S640" s="166"/>
      <c r="T640" s="166"/>
      <c r="U640" s="166"/>
      <c r="V640" s="166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  <c r="AN640" s="99"/>
      <c r="AO640" s="99"/>
      <c r="AP640" s="99"/>
      <c r="AQ640" s="99"/>
      <c r="AR640" s="99"/>
      <c r="AS640" s="99"/>
      <c r="AT640" s="99"/>
      <c r="AU640" s="99"/>
      <c r="AV640" s="99"/>
      <c r="AW640" s="99"/>
      <c r="AX640" s="99"/>
      <c r="AY640" s="99"/>
      <c r="AZ640" s="99"/>
      <c r="BA640" s="99"/>
    </row>
    <row r="641" spans="1:53" s="8" customFormat="1" ht="8.1" customHeight="1" x14ac:dyDescent="0.25">
      <c r="A641" s="91"/>
      <c r="B641" s="167"/>
      <c r="C641" s="167"/>
      <c r="D641" s="167"/>
      <c r="E641" s="167"/>
      <c r="F641" s="167"/>
      <c r="G641" s="167"/>
      <c r="H641" s="167"/>
      <c r="I641" s="167"/>
      <c r="J641" s="165"/>
      <c r="K641" s="165"/>
      <c r="L641" s="165"/>
      <c r="M641" s="165"/>
      <c r="N641" s="165"/>
      <c r="O641" s="165"/>
      <c r="P641" s="165"/>
      <c r="Q641" s="165"/>
      <c r="R641" s="166"/>
      <c r="S641" s="166"/>
      <c r="T641" s="166"/>
      <c r="U641" s="166"/>
      <c r="V641" s="166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  <c r="AN641" s="99"/>
      <c r="AO641" s="99"/>
      <c r="AP641" s="99"/>
      <c r="AQ641" s="99"/>
      <c r="AR641" s="99"/>
      <c r="AS641" s="99"/>
      <c r="AT641" s="99"/>
      <c r="AU641" s="99"/>
      <c r="AV641" s="99"/>
      <c r="AW641" s="99"/>
      <c r="AX641" s="99"/>
      <c r="AY641" s="99"/>
      <c r="AZ641" s="99"/>
      <c r="BA641" s="99"/>
    </row>
    <row r="642" spans="1:53" s="8" customFormat="1" ht="8.1" customHeight="1" x14ac:dyDescent="0.25">
      <c r="A642" s="91"/>
      <c r="B642" s="167"/>
      <c r="C642" s="167"/>
      <c r="D642" s="167"/>
      <c r="E642" s="167"/>
      <c r="F642" s="167"/>
      <c r="G642" s="167"/>
      <c r="H642" s="167"/>
      <c r="I642" s="167"/>
      <c r="J642" s="165"/>
      <c r="K642" s="165"/>
      <c r="L642" s="165"/>
      <c r="M642" s="165"/>
      <c r="N642" s="165"/>
      <c r="O642" s="165"/>
      <c r="P642" s="165"/>
      <c r="Q642" s="165"/>
      <c r="R642" s="166"/>
      <c r="S642" s="166"/>
      <c r="T642" s="166"/>
      <c r="U642" s="166"/>
      <c r="V642" s="166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  <c r="AN642" s="99"/>
      <c r="AO642" s="99"/>
      <c r="AP642" s="99"/>
      <c r="AQ642" s="99"/>
      <c r="AR642" s="99"/>
      <c r="AS642" s="99"/>
      <c r="AT642" s="99"/>
      <c r="AU642" s="99"/>
      <c r="AV642" s="99"/>
      <c r="AW642" s="99"/>
      <c r="AX642" s="99"/>
      <c r="AY642" s="99"/>
      <c r="AZ642" s="99"/>
      <c r="BA642" s="99"/>
    </row>
    <row r="643" spans="1:53" s="8" customFormat="1" ht="8.1" customHeight="1" x14ac:dyDescent="0.25">
      <c r="A643" s="91"/>
      <c r="B643" s="167"/>
      <c r="C643" s="167"/>
      <c r="D643" s="167"/>
      <c r="E643" s="167"/>
      <c r="F643" s="167"/>
      <c r="G643" s="167"/>
      <c r="H643" s="167"/>
      <c r="I643" s="167"/>
      <c r="J643" s="165"/>
      <c r="K643" s="165"/>
      <c r="L643" s="165"/>
      <c r="M643" s="165"/>
      <c r="N643" s="165"/>
      <c r="O643" s="165"/>
      <c r="P643" s="165"/>
      <c r="Q643" s="165"/>
      <c r="R643" s="166"/>
      <c r="S643" s="166"/>
      <c r="T643" s="166"/>
      <c r="U643" s="166"/>
      <c r="V643" s="166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  <c r="AN643" s="99"/>
      <c r="AO643" s="99"/>
      <c r="AP643" s="99"/>
      <c r="AQ643" s="99"/>
      <c r="AR643" s="99"/>
      <c r="AS643" s="99"/>
      <c r="AT643" s="99"/>
      <c r="AU643" s="99"/>
      <c r="AV643" s="99"/>
      <c r="AW643" s="99"/>
      <c r="AX643" s="99"/>
      <c r="AY643" s="99"/>
      <c r="AZ643" s="99"/>
      <c r="BA643" s="99"/>
    </row>
    <row r="644" spans="1:53" s="8" customFormat="1" ht="8.1" customHeight="1" x14ac:dyDescent="0.25">
      <c r="A644" s="91"/>
      <c r="B644" s="167"/>
      <c r="C644" s="167"/>
      <c r="D644" s="167"/>
      <c r="E644" s="167"/>
      <c r="F644" s="167"/>
      <c r="G644" s="167"/>
      <c r="H644" s="167"/>
      <c r="I644" s="167"/>
      <c r="J644" s="165"/>
      <c r="K644" s="165"/>
      <c r="L644" s="165"/>
      <c r="M644" s="165"/>
      <c r="N644" s="165"/>
      <c r="O644" s="165"/>
      <c r="P644" s="165"/>
      <c r="Q644" s="165"/>
      <c r="R644" s="166"/>
      <c r="S644" s="166"/>
      <c r="T644" s="166"/>
      <c r="U644" s="166"/>
      <c r="V644" s="166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  <c r="AN644" s="99"/>
      <c r="AO644" s="99"/>
      <c r="AP644" s="99"/>
      <c r="AQ644" s="99"/>
      <c r="AR644" s="99"/>
      <c r="AS644" s="99"/>
      <c r="AT644" s="99"/>
      <c r="AU644" s="99"/>
      <c r="AV644" s="99"/>
      <c r="AW644" s="99"/>
      <c r="AX644" s="99"/>
      <c r="AY644" s="99"/>
      <c r="AZ644" s="99"/>
      <c r="BA644" s="99"/>
    </row>
    <row r="645" spans="1:53" s="8" customFormat="1" ht="8.1" customHeight="1" x14ac:dyDescent="0.25">
      <c r="A645" s="91"/>
      <c r="B645" s="167"/>
      <c r="C645" s="167"/>
      <c r="D645" s="167"/>
      <c r="E645" s="167"/>
      <c r="F645" s="167"/>
      <c r="G645" s="167"/>
      <c r="H645" s="167"/>
      <c r="I645" s="167"/>
      <c r="J645" s="165"/>
      <c r="K645" s="165"/>
      <c r="L645" s="165"/>
      <c r="M645" s="165"/>
      <c r="N645" s="165"/>
      <c r="O645" s="165"/>
      <c r="P645" s="165"/>
      <c r="Q645" s="165"/>
      <c r="R645" s="166"/>
      <c r="S645" s="166"/>
      <c r="T645" s="166"/>
      <c r="U645" s="166"/>
      <c r="V645" s="166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  <c r="AN645" s="99"/>
      <c r="AO645" s="99"/>
      <c r="AP645" s="99"/>
      <c r="AQ645" s="99"/>
      <c r="AR645" s="99"/>
      <c r="AS645" s="99"/>
      <c r="AT645" s="99"/>
      <c r="AU645" s="99"/>
      <c r="AV645" s="99"/>
      <c r="AW645" s="99"/>
      <c r="AX645" s="99"/>
      <c r="AY645" s="99"/>
      <c r="AZ645" s="99"/>
      <c r="BA645" s="99"/>
    </row>
    <row r="646" spans="1:53" s="8" customFormat="1" ht="8.1" customHeight="1" x14ac:dyDescent="0.25">
      <c r="A646" s="91"/>
      <c r="B646" s="167"/>
      <c r="C646" s="167"/>
      <c r="D646" s="167"/>
      <c r="E646" s="167"/>
      <c r="F646" s="167"/>
      <c r="G646" s="167"/>
      <c r="H646" s="167"/>
      <c r="I646" s="167"/>
      <c r="J646" s="165"/>
      <c r="K646" s="165"/>
      <c r="L646" s="165"/>
      <c r="M646" s="165"/>
      <c r="N646" s="165"/>
      <c r="O646" s="165"/>
      <c r="P646" s="165"/>
      <c r="Q646" s="165"/>
      <c r="R646" s="166"/>
      <c r="S646" s="166"/>
      <c r="T646" s="166"/>
      <c r="U646" s="166"/>
      <c r="V646" s="166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  <c r="AN646" s="99"/>
      <c r="AO646" s="99"/>
      <c r="AP646" s="99"/>
      <c r="AQ646" s="99"/>
      <c r="AR646" s="99"/>
      <c r="AS646" s="99"/>
      <c r="AT646" s="99"/>
      <c r="AU646" s="99"/>
      <c r="AV646" s="99"/>
      <c r="AW646" s="99"/>
      <c r="AX646" s="99"/>
      <c r="AY646" s="99"/>
      <c r="AZ646" s="99"/>
      <c r="BA646" s="99"/>
    </row>
    <row r="647" spans="1:53" s="8" customFormat="1" ht="8.1" customHeight="1" x14ac:dyDescent="0.25">
      <c r="A647" s="91"/>
      <c r="B647" s="167"/>
      <c r="C647" s="167"/>
      <c r="D647" s="167"/>
      <c r="E647" s="167"/>
      <c r="F647" s="167"/>
      <c r="G647" s="167"/>
      <c r="H647" s="167"/>
      <c r="I647" s="167"/>
      <c r="J647" s="165"/>
      <c r="K647" s="165"/>
      <c r="L647" s="165"/>
      <c r="M647" s="165"/>
      <c r="N647" s="165"/>
      <c r="O647" s="165"/>
      <c r="P647" s="165"/>
      <c r="Q647" s="165"/>
      <c r="R647" s="166"/>
      <c r="S647" s="166"/>
      <c r="T647" s="166"/>
      <c r="U647" s="166"/>
      <c r="V647" s="166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  <c r="AN647" s="99"/>
      <c r="AO647" s="99"/>
      <c r="AP647" s="99"/>
      <c r="AQ647" s="99"/>
      <c r="AR647" s="99"/>
      <c r="AS647" s="99"/>
      <c r="AT647" s="99"/>
      <c r="AU647" s="99"/>
      <c r="AV647" s="99"/>
      <c r="AW647" s="99"/>
      <c r="AX647" s="99"/>
      <c r="AY647" s="99"/>
      <c r="AZ647" s="99"/>
      <c r="BA647" s="99"/>
    </row>
    <row r="648" spans="1:53" s="8" customFormat="1" ht="8.1" customHeight="1" x14ac:dyDescent="0.25">
      <c r="A648" s="91"/>
      <c r="B648" s="167"/>
      <c r="C648" s="167"/>
      <c r="D648" s="167"/>
      <c r="E648" s="167"/>
      <c r="F648" s="167"/>
      <c r="G648" s="167"/>
      <c r="H648" s="167"/>
      <c r="I648" s="167"/>
      <c r="J648" s="165"/>
      <c r="K648" s="165"/>
      <c r="L648" s="165"/>
      <c r="M648" s="165"/>
      <c r="N648" s="165"/>
      <c r="O648" s="165"/>
      <c r="P648" s="165"/>
      <c r="Q648" s="165"/>
      <c r="R648" s="166"/>
      <c r="S648" s="166"/>
      <c r="T648" s="166"/>
      <c r="U648" s="166"/>
      <c r="V648" s="166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  <c r="AN648" s="99"/>
      <c r="AO648" s="99"/>
      <c r="AP648" s="99"/>
      <c r="AQ648" s="99"/>
      <c r="AR648" s="99"/>
      <c r="AS648" s="99"/>
      <c r="AT648" s="99"/>
      <c r="AU648" s="99"/>
      <c r="AV648" s="99"/>
      <c r="AW648" s="99"/>
      <c r="AX648" s="99"/>
      <c r="AY648" s="99"/>
      <c r="AZ648" s="99"/>
      <c r="BA648" s="99"/>
    </row>
    <row r="649" spans="1:53" s="8" customFormat="1" ht="8.1" customHeight="1" x14ac:dyDescent="0.25">
      <c r="A649" s="91"/>
      <c r="B649" s="167"/>
      <c r="C649" s="167"/>
      <c r="D649" s="167"/>
      <c r="E649" s="167"/>
      <c r="F649" s="167"/>
      <c r="G649" s="167"/>
      <c r="H649" s="167"/>
      <c r="I649" s="167"/>
      <c r="J649" s="165"/>
      <c r="K649" s="165"/>
      <c r="L649" s="165"/>
      <c r="M649" s="165"/>
      <c r="N649" s="165"/>
      <c r="O649" s="165"/>
      <c r="P649" s="165"/>
      <c r="Q649" s="165"/>
      <c r="R649" s="166"/>
      <c r="S649" s="166"/>
      <c r="T649" s="166"/>
      <c r="U649" s="166"/>
      <c r="V649" s="166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  <c r="AN649" s="99"/>
      <c r="AO649" s="99"/>
      <c r="AP649" s="99"/>
      <c r="AQ649" s="99"/>
      <c r="AR649" s="99"/>
      <c r="AS649" s="99"/>
      <c r="AT649" s="99"/>
      <c r="AU649" s="99"/>
      <c r="AV649" s="99"/>
      <c r="AW649" s="99"/>
      <c r="AX649" s="99"/>
      <c r="AY649" s="99"/>
      <c r="AZ649" s="99"/>
      <c r="BA649" s="99"/>
    </row>
    <row r="650" spans="1:53" s="8" customFormat="1" ht="8.1" customHeight="1" x14ac:dyDescent="0.25">
      <c r="A650" s="91"/>
      <c r="B650" s="167"/>
      <c r="C650" s="167"/>
      <c r="D650" s="167"/>
      <c r="E650" s="167"/>
      <c r="F650" s="167"/>
      <c r="G650" s="167"/>
      <c r="H650" s="167"/>
      <c r="I650" s="167"/>
      <c r="J650" s="165"/>
      <c r="K650" s="165"/>
      <c r="L650" s="165"/>
      <c r="M650" s="165"/>
      <c r="N650" s="165"/>
      <c r="O650" s="165"/>
      <c r="P650" s="165"/>
      <c r="Q650" s="165"/>
      <c r="R650" s="166"/>
      <c r="S650" s="166"/>
      <c r="T650" s="166"/>
      <c r="U650" s="166"/>
      <c r="V650" s="166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  <c r="AN650" s="99"/>
      <c r="AO650" s="99"/>
      <c r="AP650" s="99"/>
      <c r="AQ650" s="99"/>
      <c r="AR650" s="99"/>
      <c r="AS650" s="99"/>
      <c r="AT650" s="99"/>
      <c r="AU650" s="99"/>
      <c r="AV650" s="99"/>
      <c r="AW650" s="99"/>
      <c r="AX650" s="99"/>
      <c r="AY650" s="99"/>
      <c r="AZ650" s="99"/>
      <c r="BA650" s="99"/>
    </row>
    <row r="651" spans="1:53" s="8" customFormat="1" ht="8.1" customHeight="1" x14ac:dyDescent="0.25">
      <c r="A651" s="91"/>
      <c r="B651" s="167"/>
      <c r="C651" s="167"/>
      <c r="D651" s="167"/>
      <c r="E651" s="167"/>
      <c r="F651" s="167"/>
      <c r="G651" s="167"/>
      <c r="H651" s="167"/>
      <c r="I651" s="167"/>
      <c r="J651" s="165"/>
      <c r="K651" s="165"/>
      <c r="L651" s="165"/>
      <c r="M651" s="165"/>
      <c r="N651" s="165"/>
      <c r="O651" s="165"/>
      <c r="P651" s="165"/>
      <c r="Q651" s="165"/>
      <c r="R651" s="166"/>
      <c r="S651" s="166"/>
      <c r="T651" s="166"/>
      <c r="U651" s="166"/>
      <c r="V651" s="166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  <c r="AN651" s="99"/>
      <c r="AO651" s="99"/>
      <c r="AP651" s="99"/>
      <c r="AQ651" s="99"/>
      <c r="AR651" s="99"/>
      <c r="AS651" s="99"/>
      <c r="AT651" s="99"/>
      <c r="AU651" s="99"/>
      <c r="AV651" s="99"/>
      <c r="AW651" s="99"/>
      <c r="AX651" s="99"/>
      <c r="AY651" s="99"/>
      <c r="AZ651" s="99"/>
      <c r="BA651" s="99"/>
    </row>
    <row r="652" spans="1:53" s="8" customFormat="1" ht="8.1" customHeight="1" x14ac:dyDescent="0.25">
      <c r="A652" s="91"/>
      <c r="B652" s="167"/>
      <c r="C652" s="167"/>
      <c r="D652" s="167"/>
      <c r="E652" s="167"/>
      <c r="F652" s="167"/>
      <c r="G652" s="167"/>
      <c r="H652" s="167"/>
      <c r="I652" s="167"/>
      <c r="J652" s="165"/>
      <c r="K652" s="165"/>
      <c r="L652" s="165"/>
      <c r="M652" s="165"/>
      <c r="N652" s="165"/>
      <c r="O652" s="165"/>
      <c r="P652" s="165"/>
      <c r="Q652" s="165"/>
      <c r="R652" s="166"/>
      <c r="S652" s="166"/>
      <c r="T652" s="166"/>
      <c r="U652" s="166"/>
      <c r="V652" s="166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  <c r="AN652" s="99"/>
      <c r="AO652" s="99"/>
      <c r="AP652" s="99"/>
      <c r="AQ652" s="99"/>
      <c r="AR652" s="99"/>
      <c r="AS652" s="99"/>
      <c r="AT652" s="99"/>
      <c r="AU652" s="99"/>
      <c r="AV652" s="99"/>
      <c r="AW652" s="99"/>
      <c r="AX652" s="99"/>
      <c r="AY652" s="99"/>
      <c r="AZ652" s="99"/>
      <c r="BA652" s="99"/>
    </row>
    <row r="653" spans="1:53" s="8" customFormat="1" ht="8.1" customHeight="1" x14ac:dyDescent="0.25">
      <c r="A653" s="91"/>
      <c r="B653" s="167"/>
      <c r="C653" s="167"/>
      <c r="D653" s="167"/>
      <c r="E653" s="167"/>
      <c r="F653" s="167"/>
      <c r="G653" s="167"/>
      <c r="H653" s="167"/>
      <c r="I653" s="167"/>
      <c r="J653" s="165"/>
      <c r="K653" s="165"/>
      <c r="L653" s="165"/>
      <c r="M653" s="165"/>
      <c r="N653" s="165"/>
      <c r="O653" s="165"/>
      <c r="P653" s="165"/>
      <c r="Q653" s="165"/>
      <c r="R653" s="166"/>
      <c r="S653" s="166"/>
      <c r="T653" s="166"/>
      <c r="U653" s="166"/>
      <c r="V653" s="166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  <c r="AN653" s="99"/>
      <c r="AO653" s="99"/>
      <c r="AP653" s="99"/>
      <c r="AQ653" s="99"/>
      <c r="AR653" s="99"/>
      <c r="AS653" s="99"/>
      <c r="AT653" s="99"/>
      <c r="AU653" s="99"/>
      <c r="AV653" s="99"/>
      <c r="AW653" s="99"/>
      <c r="AX653" s="99"/>
      <c r="AY653" s="99"/>
      <c r="AZ653" s="99"/>
      <c r="BA653" s="99"/>
    </row>
    <row r="654" spans="1:53" s="8" customFormat="1" ht="8.1" customHeight="1" x14ac:dyDescent="0.25">
      <c r="A654" s="91"/>
      <c r="B654" s="167"/>
      <c r="C654" s="167"/>
      <c r="D654" s="167"/>
      <c r="E654" s="167"/>
      <c r="F654" s="167"/>
      <c r="G654" s="167"/>
      <c r="H654" s="167"/>
      <c r="I654" s="167"/>
      <c r="J654" s="165"/>
      <c r="K654" s="165"/>
      <c r="L654" s="165"/>
      <c r="M654" s="165"/>
      <c r="N654" s="165"/>
      <c r="O654" s="165"/>
      <c r="P654" s="165"/>
      <c r="Q654" s="165"/>
      <c r="R654" s="166"/>
      <c r="S654" s="166"/>
      <c r="T654" s="166"/>
      <c r="U654" s="166"/>
      <c r="V654" s="166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  <c r="AN654" s="99"/>
      <c r="AO654" s="99"/>
      <c r="AP654" s="99"/>
      <c r="AQ654" s="99"/>
      <c r="AR654" s="99"/>
      <c r="AS654" s="99"/>
      <c r="AT654" s="99"/>
      <c r="AU654" s="99"/>
      <c r="AV654" s="99"/>
      <c r="AW654" s="99"/>
      <c r="AX654" s="99"/>
      <c r="AY654" s="99"/>
      <c r="AZ654" s="99"/>
      <c r="BA654" s="99"/>
    </row>
    <row r="655" spans="1:53" s="8" customFormat="1" ht="8.1" customHeight="1" x14ac:dyDescent="0.25">
      <c r="A655" s="91"/>
      <c r="B655" s="167"/>
      <c r="C655" s="167"/>
      <c r="D655" s="167"/>
      <c r="E655" s="167"/>
      <c r="F655" s="167"/>
      <c r="G655" s="167"/>
      <c r="H655" s="167"/>
      <c r="I655" s="167"/>
      <c r="J655" s="165"/>
      <c r="K655" s="165"/>
      <c r="L655" s="165"/>
      <c r="M655" s="165"/>
      <c r="N655" s="165"/>
      <c r="O655" s="165"/>
      <c r="P655" s="165"/>
      <c r="Q655" s="165"/>
      <c r="R655" s="166"/>
      <c r="S655" s="166"/>
      <c r="T655" s="166"/>
      <c r="U655" s="166"/>
      <c r="V655" s="166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  <c r="AN655" s="99"/>
      <c r="AO655" s="99"/>
      <c r="AP655" s="99"/>
      <c r="AQ655" s="99"/>
      <c r="AR655" s="99"/>
      <c r="AS655" s="99"/>
      <c r="AT655" s="99"/>
      <c r="AU655" s="99"/>
      <c r="AV655" s="99"/>
      <c r="AW655" s="99"/>
      <c r="AX655" s="99"/>
      <c r="AY655" s="99"/>
      <c r="AZ655" s="99"/>
      <c r="BA655" s="99"/>
    </row>
    <row r="656" spans="1:53" s="8" customFormat="1" ht="8.1" customHeight="1" x14ac:dyDescent="0.25">
      <c r="A656" s="91"/>
      <c r="B656" s="167"/>
      <c r="C656" s="167"/>
      <c r="D656" s="167"/>
      <c r="E656" s="167"/>
      <c r="F656" s="167"/>
      <c r="G656" s="167"/>
      <c r="H656" s="167"/>
      <c r="I656" s="167"/>
      <c r="J656" s="165"/>
      <c r="K656" s="165"/>
      <c r="L656" s="165"/>
      <c r="M656" s="165"/>
      <c r="N656" s="165"/>
      <c r="O656" s="165"/>
      <c r="P656" s="165"/>
      <c r="Q656" s="165"/>
      <c r="R656" s="166"/>
      <c r="S656" s="166"/>
      <c r="T656" s="166"/>
      <c r="U656" s="166"/>
      <c r="V656" s="166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  <c r="AN656" s="99"/>
      <c r="AO656" s="99"/>
      <c r="AP656" s="99"/>
      <c r="AQ656" s="99"/>
      <c r="AR656" s="99"/>
      <c r="AS656" s="99"/>
      <c r="AT656" s="99"/>
      <c r="AU656" s="99"/>
      <c r="AV656" s="99"/>
      <c r="AW656" s="99"/>
      <c r="AX656" s="99"/>
      <c r="AY656" s="99"/>
      <c r="AZ656" s="99"/>
      <c r="BA656" s="99"/>
    </row>
    <row r="657" spans="1:53" s="8" customFormat="1" ht="8.1" customHeight="1" x14ac:dyDescent="0.25">
      <c r="A657" s="91"/>
      <c r="B657" s="167"/>
      <c r="C657" s="167"/>
      <c r="D657" s="167"/>
      <c r="E657" s="167"/>
      <c r="F657" s="167"/>
      <c r="G657" s="167"/>
      <c r="H657" s="167"/>
      <c r="I657" s="167"/>
      <c r="J657" s="165"/>
      <c r="K657" s="165"/>
      <c r="L657" s="165"/>
      <c r="M657" s="165"/>
      <c r="N657" s="165"/>
      <c r="O657" s="165"/>
      <c r="P657" s="165"/>
      <c r="Q657" s="165"/>
      <c r="R657" s="166"/>
      <c r="S657" s="166"/>
      <c r="T657" s="166"/>
      <c r="U657" s="166"/>
      <c r="V657" s="166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  <c r="AN657" s="99"/>
      <c r="AO657" s="99"/>
      <c r="AP657" s="99"/>
      <c r="AQ657" s="99"/>
      <c r="AR657" s="99"/>
      <c r="AS657" s="99"/>
      <c r="AT657" s="99"/>
      <c r="AU657" s="99"/>
      <c r="AV657" s="99"/>
      <c r="AW657" s="99"/>
      <c r="AX657" s="99"/>
      <c r="AY657" s="99"/>
      <c r="AZ657" s="99"/>
      <c r="BA657" s="99"/>
    </row>
    <row r="658" spans="1:53" s="8" customFormat="1" ht="8.1" customHeight="1" x14ac:dyDescent="0.25">
      <c r="A658" s="91"/>
      <c r="B658" s="167"/>
      <c r="C658" s="167"/>
      <c r="D658" s="167"/>
      <c r="E658" s="167"/>
      <c r="F658" s="167"/>
      <c r="G658" s="167"/>
      <c r="H658" s="167"/>
      <c r="I658" s="167"/>
      <c r="J658" s="165"/>
      <c r="K658" s="165"/>
      <c r="L658" s="165"/>
      <c r="M658" s="165"/>
      <c r="N658" s="165"/>
      <c r="O658" s="165"/>
      <c r="P658" s="165"/>
      <c r="Q658" s="165"/>
      <c r="R658" s="166"/>
      <c r="S658" s="166"/>
      <c r="T658" s="166"/>
      <c r="U658" s="166"/>
      <c r="V658" s="166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  <c r="AN658" s="99"/>
      <c r="AO658" s="99"/>
      <c r="AP658" s="99"/>
      <c r="AQ658" s="99"/>
      <c r="AR658" s="99"/>
      <c r="AS658" s="99"/>
      <c r="AT658" s="99"/>
      <c r="AU658" s="99"/>
      <c r="AV658" s="99"/>
      <c r="AW658" s="99"/>
      <c r="AX658" s="99"/>
      <c r="AY658" s="99"/>
      <c r="AZ658" s="99"/>
      <c r="BA658" s="99"/>
    </row>
    <row r="659" spans="1:53" s="8" customFormat="1" ht="8.1" customHeight="1" x14ac:dyDescent="0.25">
      <c r="A659" s="91"/>
      <c r="B659" s="167"/>
      <c r="C659" s="167"/>
      <c r="D659" s="167"/>
      <c r="E659" s="167"/>
      <c r="F659" s="167"/>
      <c r="G659" s="167"/>
      <c r="H659" s="167"/>
      <c r="I659" s="167"/>
      <c r="J659" s="165"/>
      <c r="K659" s="165"/>
      <c r="L659" s="165"/>
      <c r="M659" s="165"/>
      <c r="N659" s="165"/>
      <c r="O659" s="165"/>
      <c r="P659" s="165"/>
      <c r="Q659" s="165"/>
      <c r="R659" s="166"/>
      <c r="S659" s="166"/>
      <c r="T659" s="166"/>
      <c r="U659" s="166"/>
      <c r="V659" s="166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  <c r="AN659" s="99"/>
      <c r="AO659" s="99"/>
      <c r="AP659" s="99"/>
      <c r="AQ659" s="99"/>
      <c r="AR659" s="99"/>
      <c r="AS659" s="99"/>
      <c r="AT659" s="99"/>
      <c r="AU659" s="99"/>
      <c r="AV659" s="99"/>
      <c r="AW659" s="99"/>
      <c r="AX659" s="99"/>
      <c r="AY659" s="99"/>
      <c r="AZ659" s="99"/>
      <c r="BA659" s="99"/>
    </row>
    <row r="660" spans="1:53" s="8" customFormat="1" ht="8.1" customHeight="1" x14ac:dyDescent="0.25">
      <c r="A660" s="91"/>
      <c r="B660" s="167"/>
      <c r="C660" s="167"/>
      <c r="D660" s="167"/>
      <c r="E660" s="167"/>
      <c r="F660" s="167"/>
      <c r="G660" s="167"/>
      <c r="H660" s="167"/>
      <c r="I660" s="167"/>
      <c r="J660" s="165"/>
      <c r="K660" s="165"/>
      <c r="L660" s="165"/>
      <c r="M660" s="165"/>
      <c r="N660" s="165"/>
      <c r="O660" s="165"/>
      <c r="P660" s="165"/>
      <c r="Q660" s="165"/>
      <c r="R660" s="166"/>
      <c r="S660" s="166"/>
      <c r="T660" s="166"/>
      <c r="U660" s="166"/>
      <c r="V660" s="166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  <c r="AN660" s="99"/>
      <c r="AO660" s="99"/>
      <c r="AP660" s="99"/>
      <c r="AQ660" s="99"/>
      <c r="AR660" s="99"/>
      <c r="AS660" s="99"/>
      <c r="AT660" s="99"/>
      <c r="AU660" s="99"/>
      <c r="AV660" s="99"/>
      <c r="AW660" s="99"/>
      <c r="AX660" s="99"/>
      <c r="AY660" s="99"/>
      <c r="AZ660" s="99"/>
      <c r="BA660" s="99"/>
    </row>
    <row r="661" spans="1:53" s="8" customFormat="1" ht="8.1" customHeight="1" x14ac:dyDescent="0.25">
      <c r="A661" s="91"/>
      <c r="B661" s="167"/>
      <c r="C661" s="167"/>
      <c r="D661" s="167"/>
      <c r="E661" s="167"/>
      <c r="F661" s="167"/>
      <c r="G661" s="167"/>
      <c r="H661" s="167"/>
      <c r="I661" s="167"/>
      <c r="J661" s="165"/>
      <c r="K661" s="165"/>
      <c r="L661" s="165"/>
      <c r="M661" s="165"/>
      <c r="N661" s="165"/>
      <c r="O661" s="165"/>
      <c r="P661" s="165"/>
      <c r="Q661" s="165"/>
      <c r="R661" s="166"/>
      <c r="S661" s="166"/>
      <c r="T661" s="166"/>
      <c r="U661" s="166"/>
      <c r="V661" s="166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  <c r="AN661" s="99"/>
      <c r="AO661" s="99"/>
      <c r="AP661" s="99"/>
      <c r="AQ661" s="99"/>
      <c r="AR661" s="99"/>
      <c r="AS661" s="99"/>
      <c r="AT661" s="99"/>
      <c r="AU661" s="99"/>
      <c r="AV661" s="99"/>
      <c r="AW661" s="99"/>
      <c r="AX661" s="99"/>
      <c r="AY661" s="99"/>
      <c r="AZ661" s="99"/>
      <c r="BA661" s="99"/>
    </row>
    <row r="662" spans="1:53" s="8" customFormat="1" ht="8.1" customHeight="1" x14ac:dyDescent="0.25">
      <c r="A662" s="91"/>
      <c r="B662" s="167"/>
      <c r="C662" s="167"/>
      <c r="D662" s="167"/>
      <c r="E662" s="167"/>
      <c r="F662" s="167"/>
      <c r="G662" s="167"/>
      <c r="H662" s="167"/>
      <c r="I662" s="167"/>
      <c r="J662" s="165"/>
      <c r="K662" s="165"/>
      <c r="L662" s="165"/>
      <c r="M662" s="165"/>
      <c r="N662" s="165"/>
      <c r="O662" s="165"/>
      <c r="P662" s="165"/>
      <c r="Q662" s="165"/>
      <c r="R662" s="166"/>
      <c r="S662" s="166"/>
      <c r="T662" s="166"/>
      <c r="U662" s="166"/>
      <c r="V662" s="166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  <c r="AN662" s="99"/>
      <c r="AO662" s="99"/>
      <c r="AP662" s="99"/>
      <c r="AQ662" s="99"/>
      <c r="AR662" s="99"/>
      <c r="AS662" s="99"/>
      <c r="AT662" s="99"/>
      <c r="AU662" s="99"/>
      <c r="AV662" s="99"/>
      <c r="AW662" s="99"/>
      <c r="AX662" s="99"/>
      <c r="AY662" s="99"/>
      <c r="AZ662" s="99"/>
      <c r="BA662" s="99"/>
    </row>
    <row r="663" spans="1:53" s="8" customFormat="1" ht="8.1" customHeight="1" x14ac:dyDescent="0.25">
      <c r="A663" s="91"/>
      <c r="B663" s="167"/>
      <c r="C663" s="167"/>
      <c r="D663" s="167"/>
      <c r="E663" s="167"/>
      <c r="F663" s="167"/>
      <c r="G663" s="167"/>
      <c r="H663" s="167"/>
      <c r="I663" s="167"/>
      <c r="J663" s="165"/>
      <c r="K663" s="165"/>
      <c r="L663" s="165"/>
      <c r="M663" s="165"/>
      <c r="N663" s="165"/>
      <c r="O663" s="165"/>
      <c r="P663" s="165"/>
      <c r="Q663" s="165"/>
      <c r="R663" s="166"/>
      <c r="S663" s="166"/>
      <c r="T663" s="166"/>
      <c r="U663" s="166"/>
      <c r="V663" s="166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  <c r="AN663" s="99"/>
      <c r="AO663" s="99"/>
      <c r="AP663" s="99"/>
      <c r="AQ663" s="99"/>
      <c r="AR663" s="99"/>
      <c r="AS663" s="99"/>
      <c r="AT663" s="99"/>
      <c r="AU663" s="99"/>
      <c r="AV663" s="99"/>
      <c r="AW663" s="99"/>
      <c r="AX663" s="99"/>
      <c r="AY663" s="99"/>
      <c r="AZ663" s="99"/>
      <c r="BA663" s="99"/>
    </row>
    <row r="664" spans="1:53" s="8" customFormat="1" ht="8.1" customHeight="1" x14ac:dyDescent="0.25">
      <c r="A664" s="91"/>
      <c r="B664" s="167"/>
      <c r="C664" s="167"/>
      <c r="D664" s="167"/>
      <c r="E664" s="167"/>
      <c r="F664" s="167"/>
      <c r="G664" s="167"/>
      <c r="H664" s="167"/>
      <c r="I664" s="167"/>
      <c r="J664" s="165"/>
      <c r="K664" s="165"/>
      <c r="L664" s="165"/>
      <c r="M664" s="165"/>
      <c r="N664" s="165"/>
      <c r="O664" s="165"/>
      <c r="P664" s="165"/>
      <c r="Q664" s="165"/>
      <c r="R664" s="166"/>
      <c r="S664" s="166"/>
      <c r="T664" s="166"/>
      <c r="U664" s="166"/>
      <c r="V664" s="166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  <c r="AN664" s="99"/>
      <c r="AO664" s="99"/>
      <c r="AP664" s="99"/>
      <c r="AQ664" s="99"/>
      <c r="AR664" s="99"/>
      <c r="AS664" s="99"/>
      <c r="AT664" s="99"/>
      <c r="AU664" s="99"/>
      <c r="AV664" s="99"/>
      <c r="AW664" s="99"/>
      <c r="AX664" s="99"/>
      <c r="AY664" s="99"/>
      <c r="AZ664" s="99"/>
      <c r="BA664" s="99"/>
    </row>
    <row r="665" spans="1:53" s="8" customFormat="1" ht="8.1" customHeight="1" x14ac:dyDescent="0.25">
      <c r="A665" s="91"/>
      <c r="B665" s="167"/>
      <c r="C665" s="167"/>
      <c r="D665" s="167"/>
      <c r="E665" s="167"/>
      <c r="F665" s="167"/>
      <c r="G665" s="167"/>
      <c r="H665" s="167"/>
      <c r="I665" s="167"/>
      <c r="J665" s="165"/>
      <c r="K665" s="165"/>
      <c r="L665" s="165"/>
      <c r="M665" s="165"/>
      <c r="N665" s="165"/>
      <c r="O665" s="165"/>
      <c r="P665" s="165"/>
      <c r="Q665" s="165"/>
      <c r="R665" s="166"/>
      <c r="S665" s="166"/>
      <c r="T665" s="166"/>
      <c r="U665" s="166"/>
      <c r="V665" s="166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  <c r="AN665" s="99"/>
      <c r="AO665" s="99"/>
      <c r="AP665" s="99"/>
      <c r="AQ665" s="99"/>
      <c r="AR665" s="99"/>
      <c r="AS665" s="99"/>
      <c r="AT665" s="99"/>
      <c r="AU665" s="99"/>
      <c r="AV665" s="99"/>
      <c r="AW665" s="99"/>
      <c r="AX665" s="99"/>
      <c r="AY665" s="99"/>
      <c r="AZ665" s="99"/>
      <c r="BA665" s="99"/>
    </row>
    <row r="666" spans="1:53" s="8" customFormat="1" ht="8.1" customHeight="1" x14ac:dyDescent="0.25">
      <c r="A666" s="91"/>
      <c r="B666" s="167"/>
      <c r="C666" s="167"/>
      <c r="D666" s="167"/>
      <c r="E666" s="167"/>
      <c r="F666" s="167"/>
      <c r="G666" s="167"/>
      <c r="H666" s="167"/>
      <c r="I666" s="167"/>
      <c r="J666" s="165"/>
      <c r="K666" s="165"/>
      <c r="L666" s="165"/>
      <c r="M666" s="165"/>
      <c r="N666" s="165"/>
      <c r="O666" s="165"/>
      <c r="P666" s="165"/>
      <c r="Q666" s="165"/>
      <c r="R666" s="166"/>
      <c r="S666" s="166"/>
      <c r="T666" s="166"/>
      <c r="U666" s="166"/>
      <c r="V666" s="166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  <c r="AN666" s="99"/>
      <c r="AO666" s="99"/>
      <c r="AP666" s="99"/>
      <c r="AQ666" s="99"/>
      <c r="AR666" s="99"/>
      <c r="AS666" s="99"/>
      <c r="AT666" s="99"/>
      <c r="AU666" s="99"/>
      <c r="AV666" s="99"/>
      <c r="AW666" s="99"/>
      <c r="AX666" s="99"/>
      <c r="AY666" s="99"/>
      <c r="AZ666" s="99"/>
      <c r="BA666" s="99"/>
    </row>
    <row r="667" spans="1:53" s="8" customFormat="1" ht="8.1" customHeight="1" x14ac:dyDescent="0.25">
      <c r="A667" s="91"/>
      <c r="B667" s="167"/>
      <c r="C667" s="167"/>
      <c r="D667" s="167"/>
      <c r="E667" s="167"/>
      <c r="F667" s="167"/>
      <c r="G667" s="167"/>
      <c r="H667" s="167"/>
      <c r="I667" s="167"/>
      <c r="J667" s="165"/>
      <c r="K667" s="165"/>
      <c r="L667" s="165"/>
      <c r="M667" s="165"/>
      <c r="N667" s="165"/>
      <c r="O667" s="165"/>
      <c r="P667" s="165"/>
      <c r="Q667" s="165"/>
      <c r="R667" s="166"/>
      <c r="S667" s="166"/>
      <c r="T667" s="166"/>
      <c r="U667" s="166"/>
      <c r="V667" s="166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  <c r="AN667" s="99"/>
      <c r="AO667" s="99"/>
      <c r="AP667" s="99"/>
      <c r="AQ667" s="99"/>
      <c r="AR667" s="99"/>
      <c r="AS667" s="99"/>
      <c r="AT667" s="99"/>
      <c r="AU667" s="99"/>
      <c r="AV667" s="99"/>
      <c r="AW667" s="99"/>
      <c r="AX667" s="99"/>
      <c r="AY667" s="99"/>
      <c r="AZ667" s="99"/>
      <c r="BA667" s="99"/>
    </row>
    <row r="668" spans="1:53" s="8" customFormat="1" ht="8.1" customHeight="1" x14ac:dyDescent="0.25">
      <c r="A668" s="91"/>
      <c r="B668" s="167"/>
      <c r="C668" s="167"/>
      <c r="D668" s="167"/>
      <c r="E668" s="167"/>
      <c r="F668" s="167"/>
      <c r="G668" s="167"/>
      <c r="H668" s="167"/>
      <c r="I668" s="167"/>
      <c r="J668" s="165"/>
      <c r="K668" s="165"/>
      <c r="L668" s="165"/>
      <c r="M668" s="165"/>
      <c r="N668" s="165"/>
      <c r="O668" s="165"/>
      <c r="P668" s="165"/>
      <c r="Q668" s="165"/>
      <c r="R668" s="166"/>
      <c r="S668" s="166"/>
      <c r="T668" s="166"/>
      <c r="U668" s="166"/>
      <c r="V668" s="166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  <c r="AN668" s="99"/>
      <c r="AO668" s="99"/>
      <c r="AP668" s="99"/>
      <c r="AQ668" s="99"/>
      <c r="AR668" s="99"/>
      <c r="AS668" s="99"/>
      <c r="AT668" s="99"/>
      <c r="AU668" s="99"/>
      <c r="AV668" s="99"/>
      <c r="AW668" s="99"/>
      <c r="AX668" s="99"/>
      <c r="AY668" s="99"/>
      <c r="AZ668" s="99"/>
      <c r="BA668" s="99"/>
    </row>
    <row r="669" spans="1:53" s="8" customFormat="1" ht="8.1" customHeight="1" x14ac:dyDescent="0.25">
      <c r="A669" s="91"/>
      <c r="B669" s="167"/>
      <c r="C669" s="167"/>
      <c r="D669" s="167"/>
      <c r="E669" s="167"/>
      <c r="F669" s="167"/>
      <c r="G669" s="167"/>
      <c r="H669" s="167"/>
      <c r="I669" s="167"/>
      <c r="J669" s="165"/>
      <c r="K669" s="165"/>
      <c r="L669" s="165"/>
      <c r="M669" s="165"/>
      <c r="N669" s="165"/>
      <c r="O669" s="165"/>
      <c r="P669" s="165"/>
      <c r="Q669" s="165"/>
      <c r="R669" s="166"/>
      <c r="S669" s="166"/>
      <c r="T669" s="166"/>
      <c r="U669" s="166"/>
      <c r="V669" s="166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  <c r="AN669" s="99"/>
      <c r="AO669" s="99"/>
      <c r="AP669" s="99"/>
      <c r="AQ669" s="99"/>
      <c r="AR669" s="99"/>
      <c r="AS669" s="99"/>
      <c r="AT669" s="99"/>
      <c r="AU669" s="99"/>
      <c r="AV669" s="99"/>
      <c r="AW669" s="99"/>
      <c r="AX669" s="99"/>
      <c r="AY669" s="99"/>
      <c r="AZ669" s="99"/>
      <c r="BA669" s="99"/>
    </row>
    <row r="670" spans="1:53" s="8" customFormat="1" ht="8.1" customHeight="1" x14ac:dyDescent="0.25">
      <c r="A670" s="91"/>
      <c r="B670" s="167"/>
      <c r="C670" s="167"/>
      <c r="D670" s="167"/>
      <c r="E670" s="167"/>
      <c r="F670" s="167"/>
      <c r="G670" s="167"/>
      <c r="H670" s="167"/>
      <c r="I670" s="167"/>
      <c r="J670" s="165"/>
      <c r="K670" s="165"/>
      <c r="L670" s="165"/>
      <c r="M670" s="165"/>
      <c r="N670" s="165"/>
      <c r="O670" s="165"/>
      <c r="P670" s="165"/>
      <c r="Q670" s="165"/>
      <c r="R670" s="166"/>
      <c r="S670" s="166"/>
      <c r="T670" s="166"/>
      <c r="U670" s="166"/>
      <c r="V670" s="166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  <c r="AN670" s="99"/>
      <c r="AO670" s="99"/>
      <c r="AP670" s="99"/>
      <c r="AQ670" s="99"/>
      <c r="AR670" s="99"/>
      <c r="AS670" s="99"/>
      <c r="AT670" s="99"/>
      <c r="AU670" s="99"/>
      <c r="AV670" s="99"/>
      <c r="AW670" s="99"/>
      <c r="AX670" s="99"/>
      <c r="AY670" s="99"/>
      <c r="AZ670" s="99"/>
      <c r="BA670" s="99"/>
    </row>
    <row r="671" spans="1:53" s="8" customFormat="1" ht="8.1" customHeight="1" x14ac:dyDescent="0.25">
      <c r="A671" s="91"/>
      <c r="B671" s="167"/>
      <c r="C671" s="167"/>
      <c r="D671" s="167"/>
      <c r="E671" s="167"/>
      <c r="F671" s="167"/>
      <c r="G671" s="167"/>
      <c r="H671" s="167"/>
      <c r="I671" s="167"/>
      <c r="J671" s="165"/>
      <c r="K671" s="165"/>
      <c r="L671" s="165"/>
      <c r="M671" s="165"/>
      <c r="N671" s="165"/>
      <c r="O671" s="165"/>
      <c r="P671" s="165"/>
      <c r="Q671" s="165"/>
      <c r="R671" s="166"/>
      <c r="S671" s="166"/>
      <c r="T671" s="166"/>
      <c r="U671" s="166"/>
      <c r="V671" s="166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  <c r="AN671" s="99"/>
      <c r="AO671" s="99"/>
      <c r="AP671" s="99"/>
      <c r="AQ671" s="99"/>
      <c r="AR671" s="99"/>
      <c r="AS671" s="99"/>
      <c r="AT671" s="99"/>
      <c r="AU671" s="99"/>
      <c r="AV671" s="99"/>
      <c r="AW671" s="99"/>
      <c r="AX671" s="99"/>
      <c r="AY671" s="99"/>
      <c r="AZ671" s="99"/>
      <c r="BA671" s="99"/>
    </row>
    <row r="672" spans="1:53" s="8" customFormat="1" ht="8.1" customHeight="1" x14ac:dyDescent="0.25">
      <c r="A672" s="91"/>
      <c r="B672" s="167"/>
      <c r="C672" s="167"/>
      <c r="D672" s="167"/>
      <c r="E672" s="167"/>
      <c r="F672" s="167"/>
      <c r="G672" s="167"/>
      <c r="H672" s="167"/>
      <c r="I672" s="167"/>
      <c r="J672" s="165"/>
      <c r="K672" s="165"/>
      <c r="L672" s="165"/>
      <c r="M672" s="165"/>
      <c r="N672" s="165"/>
      <c r="O672" s="165"/>
      <c r="P672" s="165"/>
      <c r="Q672" s="165"/>
      <c r="R672" s="166"/>
      <c r="S672" s="166"/>
      <c r="T672" s="166"/>
      <c r="U672" s="166"/>
      <c r="V672" s="166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  <c r="AN672" s="99"/>
      <c r="AO672" s="99"/>
      <c r="AP672" s="99"/>
      <c r="AQ672" s="99"/>
      <c r="AR672" s="99"/>
      <c r="AS672" s="99"/>
      <c r="AT672" s="99"/>
      <c r="AU672" s="99"/>
      <c r="AV672" s="99"/>
      <c r="AW672" s="99"/>
      <c r="AX672" s="99"/>
      <c r="AY672" s="99"/>
      <c r="AZ672" s="99"/>
      <c r="BA672" s="99"/>
    </row>
    <row r="673" spans="1:53" s="8" customFormat="1" ht="8.1" customHeight="1" x14ac:dyDescent="0.25">
      <c r="A673" s="91"/>
      <c r="B673" s="167"/>
      <c r="C673" s="167"/>
      <c r="D673" s="167"/>
      <c r="E673" s="167"/>
      <c r="F673" s="167"/>
      <c r="G673" s="167"/>
      <c r="H673" s="167"/>
      <c r="I673" s="167"/>
      <c r="J673" s="165"/>
      <c r="K673" s="165"/>
      <c r="L673" s="165"/>
      <c r="M673" s="165"/>
      <c r="N673" s="165"/>
      <c r="O673" s="165"/>
      <c r="P673" s="165"/>
      <c r="Q673" s="165"/>
      <c r="R673" s="166"/>
      <c r="S673" s="166"/>
      <c r="T673" s="166"/>
      <c r="U673" s="166"/>
      <c r="V673" s="166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  <c r="AN673" s="99"/>
      <c r="AO673" s="99"/>
      <c r="AP673" s="99"/>
      <c r="AQ673" s="99"/>
      <c r="AR673" s="99"/>
      <c r="AS673" s="99"/>
      <c r="AT673" s="99"/>
      <c r="AU673" s="99"/>
      <c r="AV673" s="99"/>
      <c r="AW673" s="99"/>
      <c r="AX673" s="99"/>
      <c r="AY673" s="99"/>
      <c r="AZ673" s="99"/>
      <c r="BA673" s="99"/>
    </row>
    <row r="674" spans="1:53" s="8" customFormat="1" ht="8.1" customHeight="1" x14ac:dyDescent="0.25">
      <c r="A674" s="91"/>
      <c r="B674" s="167"/>
      <c r="C674" s="167"/>
      <c r="D674" s="167"/>
      <c r="E674" s="167"/>
      <c r="F674" s="167"/>
      <c r="G674" s="167"/>
      <c r="H674" s="167"/>
      <c r="I674" s="167"/>
      <c r="J674" s="165"/>
      <c r="K674" s="165"/>
      <c r="L674" s="165"/>
      <c r="M674" s="165"/>
      <c r="N674" s="165"/>
      <c r="O674" s="165"/>
      <c r="P674" s="165"/>
      <c r="Q674" s="165"/>
      <c r="R674" s="166"/>
      <c r="S674" s="166"/>
      <c r="T674" s="166"/>
      <c r="U674" s="166"/>
      <c r="V674" s="166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  <c r="AN674" s="99"/>
      <c r="AO674" s="99"/>
      <c r="AP674" s="99"/>
      <c r="AQ674" s="99"/>
      <c r="AR674" s="99"/>
      <c r="AS674" s="99"/>
      <c r="AT674" s="99"/>
      <c r="AU674" s="99"/>
      <c r="AV674" s="99"/>
      <c r="AW674" s="99"/>
      <c r="AX674" s="99"/>
      <c r="AY674" s="99"/>
      <c r="AZ674" s="99"/>
      <c r="BA674" s="99"/>
    </row>
    <row r="675" spans="1:53" s="8" customFormat="1" ht="8.1" customHeight="1" x14ac:dyDescent="0.25">
      <c r="A675" s="91"/>
      <c r="B675" s="167"/>
      <c r="C675" s="167"/>
      <c r="D675" s="167"/>
      <c r="E675" s="167"/>
      <c r="F675" s="167"/>
      <c r="G675" s="167"/>
      <c r="H675" s="167"/>
      <c r="I675" s="167"/>
      <c r="J675" s="165"/>
      <c r="K675" s="165"/>
      <c r="L675" s="165"/>
      <c r="M675" s="165"/>
      <c r="N675" s="165"/>
      <c r="O675" s="165"/>
      <c r="P675" s="165"/>
      <c r="Q675" s="165"/>
      <c r="R675" s="166"/>
      <c r="S675" s="166"/>
      <c r="T675" s="166"/>
      <c r="U675" s="166"/>
      <c r="V675" s="166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  <c r="AN675" s="99"/>
      <c r="AO675" s="99"/>
      <c r="AP675" s="99"/>
      <c r="AQ675" s="99"/>
      <c r="AR675" s="99"/>
      <c r="AS675" s="99"/>
      <c r="AT675" s="99"/>
      <c r="AU675" s="99"/>
      <c r="AV675" s="99"/>
      <c r="AW675" s="99"/>
      <c r="AX675" s="99"/>
      <c r="AY675" s="99"/>
      <c r="AZ675" s="99"/>
      <c r="BA675" s="99"/>
    </row>
    <row r="676" spans="1:53" s="8" customFormat="1" ht="8.1" customHeight="1" x14ac:dyDescent="0.25">
      <c r="A676" s="91"/>
      <c r="B676" s="167"/>
      <c r="C676" s="167"/>
      <c r="D676" s="167"/>
      <c r="E676" s="167"/>
      <c r="F676" s="167"/>
      <c r="G676" s="167"/>
      <c r="H676" s="167"/>
      <c r="I676" s="167"/>
      <c r="J676" s="165"/>
      <c r="K676" s="165"/>
      <c r="L676" s="165"/>
      <c r="M676" s="165"/>
      <c r="N676" s="165"/>
      <c r="O676" s="165"/>
      <c r="P676" s="165"/>
      <c r="Q676" s="165"/>
      <c r="R676" s="166"/>
      <c r="S676" s="166"/>
      <c r="T676" s="166"/>
      <c r="U676" s="166"/>
      <c r="V676" s="166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  <c r="AN676" s="99"/>
      <c r="AO676" s="99"/>
      <c r="AP676" s="99"/>
      <c r="AQ676" s="99"/>
      <c r="AR676" s="99"/>
      <c r="AS676" s="99"/>
      <c r="AT676" s="99"/>
      <c r="AU676" s="99"/>
      <c r="AV676" s="99"/>
      <c r="AW676" s="99"/>
      <c r="AX676" s="99"/>
      <c r="AY676" s="99"/>
      <c r="AZ676" s="99"/>
      <c r="BA676" s="99"/>
    </row>
    <row r="677" spans="1:53" s="8" customFormat="1" ht="8.1" customHeight="1" x14ac:dyDescent="0.25">
      <c r="A677" s="91"/>
      <c r="B677" s="167"/>
      <c r="C677" s="167"/>
      <c r="D677" s="167"/>
      <c r="E677" s="167"/>
      <c r="F677" s="167"/>
      <c r="G677" s="167"/>
      <c r="H677" s="167"/>
      <c r="I677" s="167"/>
      <c r="J677" s="165"/>
      <c r="K677" s="165"/>
      <c r="L677" s="165"/>
      <c r="M677" s="165"/>
      <c r="N677" s="165"/>
      <c r="O677" s="165"/>
      <c r="P677" s="165"/>
      <c r="Q677" s="165"/>
      <c r="R677" s="166"/>
      <c r="S677" s="166"/>
      <c r="T677" s="166"/>
      <c r="U677" s="166"/>
      <c r="V677" s="166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  <c r="AN677" s="99"/>
      <c r="AO677" s="99"/>
      <c r="AP677" s="99"/>
      <c r="AQ677" s="99"/>
      <c r="AR677" s="99"/>
      <c r="AS677" s="99"/>
      <c r="AT677" s="99"/>
      <c r="AU677" s="99"/>
      <c r="AV677" s="99"/>
      <c r="AW677" s="99"/>
      <c r="AX677" s="99"/>
      <c r="AY677" s="99"/>
      <c r="AZ677" s="99"/>
      <c r="BA677" s="99"/>
    </row>
    <row r="678" spans="1:53" s="8" customFormat="1" ht="8.1" customHeight="1" x14ac:dyDescent="0.25">
      <c r="A678" s="91"/>
      <c r="B678" s="167"/>
      <c r="C678" s="167"/>
      <c r="D678" s="167"/>
      <c r="E678" s="167"/>
      <c r="F678" s="167"/>
      <c r="G678" s="167"/>
      <c r="H678" s="167"/>
      <c r="I678" s="167"/>
      <c r="J678" s="165"/>
      <c r="K678" s="165"/>
      <c r="L678" s="165"/>
      <c r="M678" s="165"/>
      <c r="N678" s="165"/>
      <c r="O678" s="165"/>
      <c r="P678" s="165"/>
      <c r="Q678" s="165"/>
      <c r="R678" s="166"/>
      <c r="S678" s="166"/>
      <c r="T678" s="166"/>
      <c r="U678" s="166"/>
      <c r="V678" s="166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  <c r="AN678" s="99"/>
      <c r="AO678" s="99"/>
      <c r="AP678" s="99"/>
      <c r="AQ678" s="99"/>
      <c r="AR678" s="99"/>
      <c r="AS678" s="99"/>
      <c r="AT678" s="99"/>
      <c r="AU678" s="99"/>
      <c r="AV678" s="99"/>
      <c r="AW678" s="99"/>
      <c r="AX678" s="99"/>
      <c r="AY678" s="99"/>
      <c r="AZ678" s="99"/>
      <c r="BA678" s="99"/>
    </row>
    <row r="679" spans="1:53" s="8" customFormat="1" ht="8.1" customHeight="1" x14ac:dyDescent="0.25">
      <c r="A679" s="91"/>
      <c r="B679" s="167"/>
      <c r="C679" s="167"/>
      <c r="D679" s="167"/>
      <c r="E679" s="167"/>
      <c r="F679" s="167"/>
      <c r="G679" s="167"/>
      <c r="H679" s="167"/>
      <c r="I679" s="167"/>
      <c r="J679" s="165"/>
      <c r="K679" s="165"/>
      <c r="L679" s="165"/>
      <c r="M679" s="165"/>
      <c r="N679" s="165"/>
      <c r="O679" s="165"/>
      <c r="P679" s="165"/>
      <c r="Q679" s="165"/>
      <c r="R679" s="166"/>
      <c r="S679" s="166"/>
      <c r="T679" s="166"/>
      <c r="U679" s="166"/>
      <c r="V679" s="166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  <c r="AN679" s="99"/>
      <c r="AO679" s="99"/>
      <c r="AP679" s="99"/>
      <c r="AQ679" s="99"/>
      <c r="AR679" s="99"/>
      <c r="AS679" s="99"/>
      <c r="AT679" s="99"/>
      <c r="AU679" s="99"/>
      <c r="AV679" s="99"/>
      <c r="AW679" s="99"/>
      <c r="AX679" s="99"/>
      <c r="AY679" s="99"/>
      <c r="AZ679" s="99"/>
      <c r="BA679" s="99"/>
    </row>
    <row r="680" spans="1:53" s="8" customFormat="1" ht="8.1" customHeight="1" x14ac:dyDescent="0.25">
      <c r="A680" s="91"/>
      <c r="B680" s="167"/>
      <c r="C680" s="167"/>
      <c r="D680" s="167"/>
      <c r="E680" s="167"/>
      <c r="F680" s="167"/>
      <c r="G680" s="167"/>
      <c r="H680" s="167"/>
      <c r="I680" s="167"/>
      <c r="J680" s="165"/>
      <c r="K680" s="165"/>
      <c r="L680" s="165"/>
      <c r="M680" s="165"/>
      <c r="N680" s="165"/>
      <c r="O680" s="165"/>
      <c r="P680" s="165"/>
      <c r="Q680" s="165"/>
      <c r="R680" s="166"/>
      <c r="S680" s="166"/>
      <c r="T680" s="166"/>
      <c r="U680" s="166"/>
      <c r="V680" s="166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  <c r="AN680" s="99"/>
      <c r="AO680" s="99"/>
      <c r="AP680" s="99"/>
      <c r="AQ680" s="99"/>
      <c r="AR680" s="99"/>
      <c r="AS680" s="99"/>
      <c r="AT680" s="99"/>
      <c r="AU680" s="99"/>
      <c r="AV680" s="99"/>
      <c r="AW680" s="99"/>
      <c r="AX680" s="99"/>
      <c r="AY680" s="99"/>
      <c r="AZ680" s="99"/>
      <c r="BA680" s="99"/>
    </row>
    <row r="681" spans="1:53" s="8" customFormat="1" ht="8.1" customHeight="1" x14ac:dyDescent="0.25">
      <c r="A681" s="91"/>
      <c r="B681" s="167"/>
      <c r="C681" s="167"/>
      <c r="D681" s="167"/>
      <c r="E681" s="167"/>
      <c r="F681" s="167"/>
      <c r="G681" s="167"/>
      <c r="H681" s="167"/>
      <c r="I681" s="167"/>
      <c r="J681" s="165"/>
      <c r="K681" s="165"/>
      <c r="L681" s="165"/>
      <c r="M681" s="165"/>
      <c r="N681" s="165"/>
      <c r="O681" s="165"/>
      <c r="P681" s="165"/>
      <c r="Q681" s="165"/>
      <c r="R681" s="166"/>
      <c r="S681" s="166"/>
      <c r="T681" s="166"/>
      <c r="U681" s="166"/>
      <c r="V681" s="166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  <c r="AN681" s="99"/>
      <c r="AO681" s="99"/>
      <c r="AP681" s="99"/>
      <c r="AQ681" s="99"/>
      <c r="AR681" s="99"/>
      <c r="AS681" s="99"/>
      <c r="AT681" s="99"/>
      <c r="AU681" s="99"/>
      <c r="AV681" s="99"/>
      <c r="AW681" s="99"/>
      <c r="AX681" s="99"/>
      <c r="AY681" s="99"/>
      <c r="AZ681" s="99"/>
      <c r="BA681" s="99"/>
    </row>
    <row r="682" spans="1:53" s="8" customFormat="1" ht="8.1" customHeight="1" x14ac:dyDescent="0.25">
      <c r="A682" s="91"/>
      <c r="B682" s="167"/>
      <c r="C682" s="167"/>
      <c r="D682" s="167"/>
      <c r="E682" s="167"/>
      <c r="F682" s="167"/>
      <c r="G682" s="167"/>
      <c r="H682" s="167"/>
      <c r="I682" s="167"/>
      <c r="J682" s="165"/>
      <c r="K682" s="165"/>
      <c r="L682" s="165"/>
      <c r="M682" s="165"/>
      <c r="N682" s="165"/>
      <c r="O682" s="165"/>
      <c r="P682" s="165"/>
      <c r="Q682" s="165"/>
      <c r="R682" s="166"/>
      <c r="S682" s="166"/>
      <c r="T682" s="166"/>
      <c r="U682" s="166"/>
      <c r="V682" s="166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  <c r="AN682" s="99"/>
      <c r="AO682" s="99"/>
      <c r="AP682" s="99"/>
      <c r="AQ682" s="99"/>
      <c r="AR682" s="99"/>
      <c r="AS682" s="99"/>
      <c r="AT682" s="99"/>
      <c r="AU682" s="99"/>
      <c r="AV682" s="99"/>
      <c r="AW682" s="99"/>
      <c r="AX682" s="99"/>
      <c r="AY682" s="99"/>
      <c r="AZ682" s="99"/>
      <c r="BA682" s="99"/>
    </row>
    <row r="683" spans="1:53" s="8" customFormat="1" ht="8.1" customHeight="1" x14ac:dyDescent="0.25">
      <c r="A683" s="91"/>
      <c r="B683" s="167"/>
      <c r="C683" s="167"/>
      <c r="D683" s="167"/>
      <c r="E683" s="167"/>
      <c r="F683" s="167"/>
      <c r="G683" s="167"/>
      <c r="H683" s="167"/>
      <c r="I683" s="167"/>
      <c r="J683" s="165"/>
      <c r="K683" s="165"/>
      <c r="L683" s="165"/>
      <c r="M683" s="165"/>
      <c r="N683" s="165"/>
      <c r="O683" s="165"/>
      <c r="P683" s="165"/>
      <c r="Q683" s="165"/>
      <c r="R683" s="166"/>
      <c r="S683" s="166"/>
      <c r="T683" s="166"/>
      <c r="U683" s="166"/>
      <c r="V683" s="166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  <c r="AN683" s="99"/>
      <c r="AO683" s="99"/>
      <c r="AP683" s="99"/>
      <c r="AQ683" s="99"/>
      <c r="AR683" s="99"/>
      <c r="AS683" s="99"/>
      <c r="AT683" s="99"/>
      <c r="AU683" s="99"/>
      <c r="AV683" s="99"/>
      <c r="AW683" s="99"/>
      <c r="AX683" s="99"/>
      <c r="AY683" s="99"/>
      <c r="AZ683" s="99"/>
      <c r="BA683" s="99"/>
    </row>
    <row r="684" spans="1:53" s="8" customFormat="1" ht="8.1" customHeight="1" x14ac:dyDescent="0.25">
      <c r="A684" s="91"/>
      <c r="B684" s="167"/>
      <c r="C684" s="167"/>
      <c r="D684" s="167"/>
      <c r="E684" s="167"/>
      <c r="F684" s="167"/>
      <c r="G684" s="167"/>
      <c r="H684" s="167"/>
      <c r="I684" s="167"/>
      <c r="J684" s="165"/>
      <c r="K684" s="165"/>
      <c r="L684" s="165"/>
      <c r="M684" s="165"/>
      <c r="N684" s="165"/>
      <c r="O684" s="165"/>
      <c r="P684" s="165"/>
      <c r="Q684" s="165"/>
      <c r="R684" s="166"/>
      <c r="S684" s="166"/>
      <c r="T684" s="166"/>
      <c r="U684" s="166"/>
      <c r="V684" s="166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  <c r="AN684" s="99"/>
      <c r="AO684" s="99"/>
      <c r="AP684" s="99"/>
      <c r="AQ684" s="99"/>
      <c r="AR684" s="99"/>
      <c r="AS684" s="99"/>
      <c r="AT684" s="99"/>
      <c r="AU684" s="99"/>
      <c r="AV684" s="99"/>
      <c r="AW684" s="99"/>
      <c r="AX684" s="99"/>
      <c r="AY684" s="99"/>
      <c r="AZ684" s="99"/>
      <c r="BA684" s="99"/>
    </row>
    <row r="685" spans="1:53" s="8" customFormat="1" ht="8.1" customHeight="1" x14ac:dyDescent="0.25">
      <c r="A685" s="91"/>
      <c r="B685" s="167"/>
      <c r="C685" s="167"/>
      <c r="D685" s="167"/>
      <c r="E685" s="167"/>
      <c r="F685" s="167"/>
      <c r="G685" s="167"/>
      <c r="H685" s="167"/>
      <c r="I685" s="167"/>
      <c r="J685" s="165"/>
      <c r="K685" s="165"/>
      <c r="L685" s="165"/>
      <c r="M685" s="165"/>
      <c r="N685" s="165"/>
      <c r="O685" s="165"/>
      <c r="P685" s="165"/>
      <c r="Q685" s="165"/>
      <c r="R685" s="166"/>
      <c r="S685" s="166"/>
      <c r="T685" s="166"/>
      <c r="U685" s="166"/>
      <c r="V685" s="166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  <c r="AN685" s="99"/>
      <c r="AO685" s="99"/>
      <c r="AP685" s="99"/>
      <c r="AQ685" s="99"/>
      <c r="AR685" s="99"/>
      <c r="AS685" s="99"/>
      <c r="AT685" s="99"/>
      <c r="AU685" s="99"/>
      <c r="AV685" s="99"/>
      <c r="AW685" s="99"/>
      <c r="AX685" s="99"/>
      <c r="AY685" s="99"/>
      <c r="AZ685" s="99"/>
      <c r="BA685" s="99"/>
    </row>
    <row r="686" spans="1:53" s="8" customFormat="1" ht="8.1" customHeight="1" x14ac:dyDescent="0.25">
      <c r="A686" s="91"/>
      <c r="B686" s="167"/>
      <c r="C686" s="167"/>
      <c r="D686" s="167"/>
      <c r="E686" s="167"/>
      <c r="F686" s="167"/>
      <c r="G686" s="167"/>
      <c r="H686" s="167"/>
      <c r="I686" s="167"/>
      <c r="J686" s="165"/>
      <c r="K686" s="165"/>
      <c r="L686" s="165"/>
      <c r="M686" s="165"/>
      <c r="N686" s="165"/>
      <c r="O686" s="165"/>
      <c r="P686" s="165"/>
      <c r="Q686" s="165"/>
      <c r="R686" s="166"/>
      <c r="S686" s="166"/>
      <c r="T686" s="166"/>
      <c r="U686" s="166"/>
      <c r="V686" s="166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  <c r="AN686" s="99"/>
      <c r="AO686" s="99"/>
      <c r="AP686" s="99"/>
      <c r="AQ686" s="99"/>
      <c r="AR686" s="99"/>
      <c r="AS686" s="99"/>
      <c r="AT686" s="99"/>
      <c r="AU686" s="99"/>
      <c r="AV686" s="99"/>
      <c r="AW686" s="99"/>
      <c r="AX686" s="99"/>
      <c r="AY686" s="99"/>
      <c r="AZ686" s="99"/>
      <c r="BA686" s="99"/>
    </row>
    <row r="687" spans="1:53" s="8" customFormat="1" ht="8.1" customHeight="1" x14ac:dyDescent="0.25">
      <c r="A687" s="91"/>
      <c r="B687" s="167"/>
      <c r="C687" s="167"/>
      <c r="D687" s="167"/>
      <c r="E687" s="167"/>
      <c r="F687" s="167"/>
      <c r="G687" s="167"/>
      <c r="H687" s="167"/>
      <c r="I687" s="167"/>
      <c r="J687" s="165"/>
      <c r="K687" s="165"/>
      <c r="L687" s="165"/>
      <c r="M687" s="165"/>
      <c r="N687" s="165"/>
      <c r="O687" s="165"/>
      <c r="P687" s="165"/>
      <c r="Q687" s="165"/>
      <c r="R687" s="166"/>
      <c r="S687" s="166"/>
      <c r="T687" s="166"/>
      <c r="U687" s="166"/>
      <c r="V687" s="166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  <c r="AN687" s="99"/>
      <c r="AO687" s="99"/>
      <c r="AP687" s="99"/>
      <c r="AQ687" s="99"/>
      <c r="AR687" s="99"/>
      <c r="AS687" s="99"/>
      <c r="AT687" s="99"/>
      <c r="AU687" s="99"/>
      <c r="AV687" s="99"/>
      <c r="AW687" s="99"/>
      <c r="AX687" s="99"/>
      <c r="AY687" s="99"/>
      <c r="AZ687" s="99"/>
      <c r="BA687" s="99"/>
    </row>
    <row r="688" spans="1:53" s="8" customFormat="1" ht="8.1" customHeight="1" x14ac:dyDescent="0.25">
      <c r="A688" s="91"/>
      <c r="B688" s="167"/>
      <c r="C688" s="167"/>
      <c r="D688" s="167"/>
      <c r="E688" s="167"/>
      <c r="F688" s="167"/>
      <c r="G688" s="167"/>
      <c r="H688" s="167"/>
      <c r="I688" s="167"/>
      <c r="J688" s="165"/>
      <c r="K688" s="165"/>
      <c r="L688" s="165"/>
      <c r="M688" s="165"/>
      <c r="N688" s="165"/>
      <c r="O688" s="165"/>
      <c r="P688" s="165"/>
      <c r="Q688" s="165"/>
      <c r="R688" s="166"/>
      <c r="S688" s="166"/>
      <c r="T688" s="166"/>
      <c r="U688" s="166"/>
      <c r="V688" s="166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  <c r="AN688" s="99"/>
      <c r="AO688" s="99"/>
      <c r="AP688" s="99"/>
      <c r="AQ688" s="99"/>
      <c r="AR688" s="99"/>
      <c r="AS688" s="99"/>
      <c r="AT688" s="99"/>
      <c r="AU688" s="99"/>
      <c r="AV688" s="99"/>
      <c r="AW688" s="99"/>
      <c r="AX688" s="99"/>
      <c r="AY688" s="99"/>
      <c r="AZ688" s="99"/>
      <c r="BA688" s="99"/>
    </row>
    <row r="689" spans="1:53" s="8" customFormat="1" ht="8.1" customHeight="1" x14ac:dyDescent="0.25">
      <c r="A689" s="91"/>
      <c r="B689" s="167"/>
      <c r="C689" s="167"/>
      <c r="D689" s="167"/>
      <c r="E689" s="167"/>
      <c r="F689" s="167"/>
      <c r="G689" s="167"/>
      <c r="H689" s="167"/>
      <c r="I689" s="167"/>
      <c r="J689" s="165"/>
      <c r="K689" s="165"/>
      <c r="L689" s="165"/>
      <c r="M689" s="165"/>
      <c r="N689" s="165"/>
      <c r="O689" s="165"/>
      <c r="P689" s="165"/>
      <c r="Q689" s="165"/>
      <c r="R689" s="166"/>
      <c r="S689" s="166"/>
      <c r="T689" s="166"/>
      <c r="U689" s="166"/>
      <c r="V689" s="166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  <c r="AN689" s="99"/>
      <c r="AO689" s="99"/>
      <c r="AP689" s="99"/>
      <c r="AQ689" s="99"/>
      <c r="AR689" s="99"/>
      <c r="AS689" s="99"/>
      <c r="AT689" s="99"/>
      <c r="AU689" s="99"/>
      <c r="AV689" s="99"/>
      <c r="AW689" s="99"/>
      <c r="AX689" s="99"/>
      <c r="AY689" s="99"/>
      <c r="AZ689" s="99"/>
      <c r="BA689" s="99"/>
    </row>
    <row r="690" spans="1:53" s="8" customFormat="1" ht="8.1" customHeight="1" x14ac:dyDescent="0.25">
      <c r="A690" s="91"/>
      <c r="B690" s="167"/>
      <c r="C690" s="167"/>
      <c r="D690" s="167"/>
      <c r="E690" s="167"/>
      <c r="F690" s="167"/>
      <c r="G690" s="167"/>
      <c r="H690" s="167"/>
      <c r="I690" s="167"/>
      <c r="J690" s="165"/>
      <c r="K690" s="165"/>
      <c r="L690" s="165"/>
      <c r="M690" s="165"/>
      <c r="N690" s="165"/>
      <c r="O690" s="165"/>
      <c r="P690" s="165"/>
      <c r="Q690" s="165"/>
      <c r="R690" s="166"/>
      <c r="S690" s="166"/>
      <c r="T690" s="166"/>
      <c r="U690" s="166"/>
      <c r="V690" s="166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  <c r="AN690" s="99"/>
      <c r="AO690" s="99"/>
      <c r="AP690" s="99"/>
      <c r="AQ690" s="99"/>
      <c r="AR690" s="99"/>
      <c r="AS690" s="99"/>
      <c r="AT690" s="99"/>
      <c r="AU690" s="99"/>
      <c r="AV690" s="99"/>
      <c r="AW690" s="99"/>
      <c r="AX690" s="99"/>
      <c r="AY690" s="99"/>
      <c r="AZ690" s="99"/>
      <c r="BA690" s="99"/>
    </row>
    <row r="691" spans="1:53" s="8" customFormat="1" ht="8.1" customHeight="1" x14ac:dyDescent="0.25">
      <c r="A691" s="91"/>
      <c r="B691" s="167"/>
      <c r="C691" s="167"/>
      <c r="D691" s="167"/>
      <c r="E691" s="167"/>
      <c r="F691" s="167"/>
      <c r="G691" s="167"/>
      <c r="H691" s="167"/>
      <c r="I691" s="167"/>
      <c r="J691" s="165"/>
      <c r="K691" s="165"/>
      <c r="L691" s="165"/>
      <c r="M691" s="165"/>
      <c r="N691" s="165"/>
      <c r="O691" s="165"/>
      <c r="P691" s="165"/>
      <c r="Q691" s="165"/>
      <c r="R691" s="166"/>
      <c r="S691" s="166"/>
      <c r="T691" s="166"/>
      <c r="U691" s="166"/>
      <c r="V691" s="166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  <c r="AN691" s="99"/>
      <c r="AO691" s="99"/>
      <c r="AP691" s="99"/>
      <c r="AQ691" s="99"/>
      <c r="AR691" s="99"/>
      <c r="AS691" s="99"/>
      <c r="AT691" s="99"/>
      <c r="AU691" s="99"/>
      <c r="AV691" s="99"/>
      <c r="AW691" s="99"/>
      <c r="AX691" s="99"/>
      <c r="AY691" s="99"/>
      <c r="AZ691" s="99"/>
      <c r="BA691" s="99"/>
    </row>
    <row r="692" spans="1:53" s="8" customFormat="1" ht="8.1" customHeight="1" x14ac:dyDescent="0.25">
      <c r="A692" s="91"/>
      <c r="B692" s="167"/>
      <c r="C692" s="167"/>
      <c r="D692" s="167"/>
      <c r="E692" s="167"/>
      <c r="F692" s="167"/>
      <c r="G692" s="167"/>
      <c r="H692" s="167"/>
      <c r="I692" s="167"/>
      <c r="J692" s="165"/>
      <c r="K692" s="165"/>
      <c r="L692" s="165"/>
      <c r="M692" s="165"/>
      <c r="N692" s="165"/>
      <c r="O692" s="165"/>
      <c r="P692" s="165"/>
      <c r="Q692" s="165"/>
      <c r="R692" s="166"/>
      <c r="S692" s="166"/>
      <c r="T692" s="166"/>
      <c r="U692" s="166"/>
      <c r="V692" s="166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  <c r="AN692" s="99"/>
      <c r="AO692" s="99"/>
      <c r="AP692" s="99"/>
      <c r="AQ692" s="99"/>
      <c r="AR692" s="99"/>
      <c r="AS692" s="99"/>
      <c r="AT692" s="99"/>
      <c r="AU692" s="99"/>
      <c r="AV692" s="99"/>
      <c r="AW692" s="99"/>
      <c r="AX692" s="99"/>
      <c r="AY692" s="99"/>
      <c r="AZ692" s="99"/>
      <c r="BA692" s="99"/>
    </row>
    <row r="693" spans="1:53" s="8" customFormat="1" ht="8.1" customHeight="1" x14ac:dyDescent="0.25">
      <c r="A693" s="91"/>
      <c r="B693" s="167"/>
      <c r="C693" s="167"/>
      <c r="D693" s="167"/>
      <c r="E693" s="167"/>
      <c r="F693" s="167"/>
      <c r="G693" s="167"/>
      <c r="H693" s="167"/>
      <c r="I693" s="167"/>
      <c r="J693" s="165"/>
      <c r="K693" s="165"/>
      <c r="L693" s="165"/>
      <c r="M693" s="165"/>
      <c r="N693" s="165"/>
      <c r="O693" s="165"/>
      <c r="P693" s="165"/>
      <c r="Q693" s="165"/>
      <c r="R693" s="166"/>
      <c r="S693" s="166"/>
      <c r="T693" s="166"/>
      <c r="U693" s="166"/>
      <c r="V693" s="166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  <c r="AN693" s="99"/>
      <c r="AO693" s="99"/>
      <c r="AP693" s="99"/>
      <c r="AQ693" s="99"/>
      <c r="AR693" s="99"/>
      <c r="AS693" s="99"/>
      <c r="AT693" s="99"/>
      <c r="AU693" s="99"/>
      <c r="AV693" s="99"/>
      <c r="AW693" s="99"/>
      <c r="AX693" s="99"/>
      <c r="AY693" s="99"/>
      <c r="AZ693" s="99"/>
      <c r="BA693" s="99"/>
    </row>
    <row r="694" spans="1:53" s="8" customFormat="1" ht="8.1" customHeight="1" x14ac:dyDescent="0.25">
      <c r="A694" s="91"/>
      <c r="B694" s="167"/>
      <c r="C694" s="167"/>
      <c r="D694" s="167"/>
      <c r="E694" s="167"/>
      <c r="F694" s="167"/>
      <c r="G694" s="167"/>
      <c r="H694" s="167"/>
      <c r="I694" s="167"/>
      <c r="J694" s="165"/>
      <c r="K694" s="165"/>
      <c r="L694" s="165"/>
      <c r="M694" s="165"/>
      <c r="N694" s="165"/>
      <c r="O694" s="165"/>
      <c r="P694" s="165"/>
      <c r="Q694" s="165"/>
      <c r="R694" s="166"/>
      <c r="S694" s="166"/>
      <c r="T694" s="166"/>
      <c r="U694" s="166"/>
      <c r="V694" s="166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  <c r="AN694" s="99"/>
      <c r="AO694" s="99"/>
      <c r="AP694" s="99"/>
      <c r="AQ694" s="99"/>
      <c r="AR694" s="99"/>
      <c r="AS694" s="99"/>
      <c r="AT694" s="99"/>
      <c r="AU694" s="99"/>
      <c r="AV694" s="99"/>
      <c r="AW694" s="99"/>
      <c r="AX694" s="99"/>
      <c r="AY694" s="99"/>
      <c r="AZ694" s="99"/>
      <c r="BA694" s="99"/>
    </row>
    <row r="695" spans="1:53" s="8" customFormat="1" ht="8.1" customHeight="1" x14ac:dyDescent="0.25">
      <c r="A695" s="91"/>
      <c r="B695" s="167"/>
      <c r="C695" s="167"/>
      <c r="D695" s="167"/>
      <c r="E695" s="167"/>
      <c r="F695" s="167"/>
      <c r="G695" s="167"/>
      <c r="H695" s="167"/>
      <c r="I695" s="167"/>
      <c r="J695" s="165"/>
      <c r="K695" s="165"/>
      <c r="L695" s="165"/>
      <c r="M695" s="165"/>
      <c r="N695" s="165"/>
      <c r="O695" s="165"/>
      <c r="P695" s="165"/>
      <c r="Q695" s="165"/>
      <c r="R695" s="166"/>
      <c r="S695" s="166"/>
      <c r="T695" s="166"/>
      <c r="U695" s="166"/>
      <c r="V695" s="166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  <c r="AN695" s="99"/>
      <c r="AO695" s="99"/>
      <c r="AP695" s="99"/>
      <c r="AQ695" s="99"/>
      <c r="AR695" s="99"/>
      <c r="AS695" s="99"/>
      <c r="AT695" s="99"/>
      <c r="AU695" s="99"/>
      <c r="AV695" s="99"/>
      <c r="AW695" s="99"/>
      <c r="AX695" s="99"/>
      <c r="AY695" s="99"/>
      <c r="AZ695" s="99"/>
      <c r="BA695" s="99"/>
    </row>
    <row r="696" spans="1:53" s="8" customFormat="1" ht="8.1" customHeight="1" x14ac:dyDescent="0.25">
      <c r="A696" s="91"/>
      <c r="B696" s="167"/>
      <c r="C696" s="167"/>
      <c r="D696" s="167"/>
      <c r="E696" s="167"/>
      <c r="F696" s="167"/>
      <c r="G696" s="167"/>
      <c r="H696" s="167"/>
      <c r="I696" s="167"/>
      <c r="J696" s="165"/>
      <c r="K696" s="165"/>
      <c r="L696" s="165"/>
      <c r="M696" s="165"/>
      <c r="N696" s="165"/>
      <c r="O696" s="165"/>
      <c r="P696" s="165"/>
      <c r="Q696" s="165"/>
      <c r="R696" s="166"/>
      <c r="S696" s="166"/>
      <c r="T696" s="166"/>
      <c r="U696" s="166"/>
      <c r="V696" s="166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  <c r="AN696" s="99"/>
      <c r="AO696" s="99"/>
      <c r="AP696" s="99"/>
      <c r="AQ696" s="99"/>
      <c r="AR696" s="99"/>
      <c r="AS696" s="99"/>
      <c r="AT696" s="99"/>
      <c r="AU696" s="99"/>
      <c r="AV696" s="99"/>
      <c r="AW696" s="99"/>
      <c r="AX696" s="99"/>
      <c r="AY696" s="99"/>
      <c r="AZ696" s="99"/>
      <c r="BA696" s="99"/>
    </row>
    <row r="697" spans="1:53" s="8" customFormat="1" ht="8.1" customHeight="1" x14ac:dyDescent="0.25">
      <c r="A697" s="91"/>
      <c r="B697" s="167"/>
      <c r="C697" s="167"/>
      <c r="D697" s="167"/>
      <c r="E697" s="167"/>
      <c r="F697" s="167"/>
      <c r="G697" s="167"/>
      <c r="H697" s="167"/>
      <c r="I697" s="167"/>
      <c r="J697" s="165"/>
      <c r="K697" s="165"/>
      <c r="L697" s="165"/>
      <c r="M697" s="165"/>
      <c r="N697" s="165"/>
      <c r="O697" s="165"/>
      <c r="P697" s="165"/>
      <c r="Q697" s="165"/>
      <c r="R697" s="166"/>
      <c r="S697" s="166"/>
      <c r="T697" s="166"/>
      <c r="U697" s="166"/>
      <c r="V697" s="166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  <c r="AN697" s="99"/>
      <c r="AO697" s="99"/>
      <c r="AP697" s="99"/>
      <c r="AQ697" s="99"/>
      <c r="AR697" s="99"/>
      <c r="AS697" s="99"/>
      <c r="AT697" s="99"/>
      <c r="AU697" s="99"/>
      <c r="AV697" s="99"/>
      <c r="AW697" s="99"/>
      <c r="AX697" s="99"/>
      <c r="AY697" s="99"/>
      <c r="AZ697" s="99"/>
      <c r="BA697" s="99"/>
    </row>
    <row r="698" spans="1:53" s="8" customFormat="1" ht="8.1" customHeight="1" x14ac:dyDescent="0.25">
      <c r="A698" s="91"/>
      <c r="B698" s="167"/>
      <c r="C698" s="167"/>
      <c r="D698" s="167"/>
      <c r="E698" s="167"/>
      <c r="F698" s="167"/>
      <c r="G698" s="167"/>
      <c r="H698" s="167"/>
      <c r="I698" s="167"/>
      <c r="J698" s="165"/>
      <c r="K698" s="165"/>
      <c r="L698" s="165"/>
      <c r="M698" s="165"/>
      <c r="N698" s="165"/>
      <c r="O698" s="165"/>
      <c r="P698" s="165"/>
      <c r="Q698" s="165"/>
      <c r="R698" s="166"/>
      <c r="S698" s="166"/>
      <c r="T698" s="166"/>
      <c r="U698" s="166"/>
      <c r="V698" s="166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  <c r="AN698" s="99"/>
      <c r="AO698" s="99"/>
      <c r="AP698" s="99"/>
      <c r="AQ698" s="99"/>
      <c r="AR698" s="99"/>
      <c r="AS698" s="99"/>
      <c r="AT698" s="99"/>
      <c r="AU698" s="99"/>
      <c r="AV698" s="99"/>
      <c r="AW698" s="99"/>
      <c r="AX698" s="99"/>
      <c r="AY698" s="99"/>
      <c r="AZ698" s="99"/>
      <c r="BA698" s="99"/>
    </row>
    <row r="699" spans="1:53" s="8" customFormat="1" ht="8.1" customHeight="1" x14ac:dyDescent="0.25">
      <c r="A699" s="91"/>
      <c r="B699" s="167"/>
      <c r="C699" s="167"/>
      <c r="D699" s="167"/>
      <c r="E699" s="167"/>
      <c r="F699" s="167"/>
      <c r="G699" s="167"/>
      <c r="H699" s="167"/>
      <c r="I699" s="167"/>
      <c r="J699" s="165"/>
      <c r="K699" s="165"/>
      <c r="L699" s="165"/>
      <c r="M699" s="165"/>
      <c r="N699" s="165"/>
      <c r="O699" s="165"/>
      <c r="P699" s="165"/>
      <c r="Q699" s="165"/>
      <c r="R699" s="166"/>
      <c r="S699" s="166"/>
      <c r="T699" s="166"/>
      <c r="U699" s="166"/>
      <c r="V699" s="166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  <c r="AN699" s="99"/>
      <c r="AO699" s="99"/>
      <c r="AP699" s="99"/>
      <c r="AQ699" s="99"/>
      <c r="AR699" s="99"/>
      <c r="AS699" s="99"/>
      <c r="AT699" s="99"/>
      <c r="AU699" s="99"/>
      <c r="AV699" s="99"/>
      <c r="AW699" s="99"/>
      <c r="AX699" s="99"/>
      <c r="AY699" s="99"/>
      <c r="AZ699" s="99"/>
      <c r="BA699" s="99"/>
    </row>
    <row r="700" spans="1:53" s="8" customFormat="1" ht="8.1" customHeight="1" x14ac:dyDescent="0.25">
      <c r="A700" s="91"/>
      <c r="B700" s="167"/>
      <c r="C700" s="167"/>
      <c r="D700" s="167"/>
      <c r="E700" s="167"/>
      <c r="F700" s="167"/>
      <c r="G700" s="167"/>
      <c r="H700" s="167"/>
      <c r="I700" s="167"/>
      <c r="J700" s="165"/>
      <c r="K700" s="165"/>
      <c r="L700" s="165"/>
      <c r="M700" s="165"/>
      <c r="N700" s="165"/>
      <c r="O700" s="165"/>
      <c r="P700" s="165"/>
      <c r="Q700" s="165"/>
      <c r="R700" s="166"/>
      <c r="S700" s="166"/>
      <c r="T700" s="166"/>
      <c r="U700" s="166"/>
      <c r="V700" s="166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  <c r="AN700" s="99"/>
      <c r="AO700" s="99"/>
      <c r="AP700" s="99"/>
      <c r="AQ700" s="99"/>
      <c r="AR700" s="99"/>
      <c r="AS700" s="99"/>
      <c r="AT700" s="99"/>
      <c r="AU700" s="99"/>
      <c r="AV700" s="99"/>
      <c r="AW700" s="99"/>
      <c r="AX700" s="99"/>
      <c r="AY700" s="99"/>
      <c r="AZ700" s="99"/>
      <c r="BA700" s="99"/>
    </row>
    <row r="701" spans="1:53" s="8" customFormat="1" ht="8.1" customHeight="1" x14ac:dyDescent="0.25">
      <c r="A701" s="91"/>
      <c r="B701" s="167"/>
      <c r="C701" s="167"/>
      <c r="D701" s="167"/>
      <c r="E701" s="167"/>
      <c r="F701" s="167"/>
      <c r="G701" s="167"/>
      <c r="H701" s="167"/>
      <c r="I701" s="167"/>
      <c r="J701" s="165"/>
      <c r="K701" s="165"/>
      <c r="L701" s="165"/>
      <c r="M701" s="165"/>
      <c r="N701" s="165"/>
      <c r="O701" s="165"/>
      <c r="P701" s="165"/>
      <c r="Q701" s="165"/>
      <c r="R701" s="166"/>
      <c r="S701" s="166"/>
      <c r="T701" s="166"/>
      <c r="U701" s="166"/>
      <c r="V701" s="166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  <c r="AN701" s="99"/>
      <c r="AO701" s="99"/>
      <c r="AP701" s="99"/>
      <c r="AQ701" s="99"/>
      <c r="AR701" s="99"/>
      <c r="AS701" s="99"/>
      <c r="AT701" s="99"/>
      <c r="AU701" s="99"/>
      <c r="AV701" s="99"/>
      <c r="AW701" s="99"/>
      <c r="AX701" s="99"/>
      <c r="AY701" s="99"/>
      <c r="AZ701" s="99"/>
      <c r="BA701" s="99"/>
    </row>
    <row r="702" spans="1:53" s="8" customFormat="1" ht="8.1" customHeight="1" x14ac:dyDescent="0.25">
      <c r="A702" s="91"/>
      <c r="B702" s="167"/>
      <c r="C702" s="167"/>
      <c r="D702" s="167"/>
      <c r="E702" s="167"/>
      <c r="F702" s="167"/>
      <c r="G702" s="167"/>
      <c r="H702" s="167"/>
      <c r="I702" s="167"/>
      <c r="J702" s="165"/>
      <c r="K702" s="165"/>
      <c r="L702" s="165"/>
      <c r="M702" s="165"/>
      <c r="N702" s="165"/>
      <c r="O702" s="165"/>
      <c r="P702" s="165"/>
      <c r="Q702" s="165"/>
      <c r="R702" s="166"/>
      <c r="S702" s="166"/>
      <c r="T702" s="166"/>
      <c r="U702" s="166"/>
      <c r="V702" s="166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  <c r="AN702" s="99"/>
      <c r="AO702" s="99"/>
      <c r="AP702" s="99"/>
      <c r="AQ702" s="99"/>
      <c r="AR702" s="99"/>
      <c r="AS702" s="99"/>
      <c r="AT702" s="99"/>
      <c r="AU702" s="99"/>
      <c r="AV702" s="99"/>
      <c r="AW702" s="99"/>
      <c r="AX702" s="99"/>
      <c r="AY702" s="99"/>
      <c r="AZ702" s="99"/>
      <c r="BA702" s="99"/>
    </row>
    <row r="703" spans="1:53" s="8" customFormat="1" ht="8.1" customHeight="1" x14ac:dyDescent="0.25">
      <c r="A703" s="91"/>
      <c r="B703" s="167"/>
      <c r="C703" s="167"/>
      <c r="D703" s="167"/>
      <c r="E703" s="167"/>
      <c r="F703" s="167"/>
      <c r="G703" s="167"/>
      <c r="H703" s="167"/>
      <c r="I703" s="167"/>
      <c r="J703" s="165"/>
      <c r="K703" s="165"/>
      <c r="L703" s="165"/>
      <c r="M703" s="165"/>
      <c r="N703" s="165"/>
      <c r="O703" s="165"/>
      <c r="P703" s="165"/>
      <c r="Q703" s="165"/>
      <c r="R703" s="166"/>
      <c r="S703" s="166"/>
      <c r="T703" s="166"/>
      <c r="U703" s="166"/>
      <c r="V703" s="166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  <c r="AN703" s="99"/>
      <c r="AO703" s="99"/>
      <c r="AP703" s="99"/>
      <c r="AQ703" s="99"/>
      <c r="AR703" s="99"/>
      <c r="AS703" s="99"/>
      <c r="AT703" s="99"/>
      <c r="AU703" s="99"/>
      <c r="AV703" s="99"/>
      <c r="AW703" s="99"/>
      <c r="AX703" s="99"/>
      <c r="AY703" s="99"/>
      <c r="AZ703" s="99"/>
      <c r="BA703" s="99"/>
    </row>
    <row r="704" spans="1:53" s="8" customFormat="1" ht="8.1" customHeight="1" x14ac:dyDescent="0.25">
      <c r="A704" s="91"/>
      <c r="B704" s="167"/>
      <c r="C704" s="167"/>
      <c r="D704" s="167"/>
      <c r="E704" s="167"/>
      <c r="F704" s="167"/>
      <c r="G704" s="167"/>
      <c r="H704" s="167"/>
      <c r="I704" s="167"/>
      <c r="J704" s="165"/>
      <c r="K704" s="165"/>
      <c r="L704" s="165"/>
      <c r="M704" s="165"/>
      <c r="N704" s="165"/>
      <c r="O704" s="165"/>
      <c r="P704" s="165"/>
      <c r="Q704" s="165"/>
      <c r="R704" s="166"/>
      <c r="S704" s="166"/>
      <c r="T704" s="166"/>
      <c r="U704" s="166"/>
      <c r="V704" s="166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  <c r="AN704" s="99"/>
      <c r="AO704" s="99"/>
      <c r="AP704" s="99"/>
      <c r="AQ704" s="99"/>
      <c r="AR704" s="99"/>
      <c r="AS704" s="99"/>
      <c r="AT704" s="99"/>
      <c r="AU704" s="99"/>
      <c r="AV704" s="99"/>
      <c r="AW704" s="99"/>
      <c r="AX704" s="99"/>
      <c r="AY704" s="99"/>
      <c r="AZ704" s="99"/>
      <c r="BA704" s="99"/>
    </row>
    <row r="705" spans="1:53" s="8" customFormat="1" ht="8.1" customHeight="1" x14ac:dyDescent="0.25">
      <c r="A705" s="91"/>
      <c r="B705" s="167"/>
      <c r="C705" s="167"/>
      <c r="D705" s="167"/>
      <c r="E705" s="167"/>
      <c r="F705" s="167"/>
      <c r="G705" s="167"/>
      <c r="H705" s="167"/>
      <c r="I705" s="167"/>
      <c r="J705" s="165"/>
      <c r="K705" s="165"/>
      <c r="L705" s="165"/>
      <c r="M705" s="165"/>
      <c r="N705" s="165"/>
      <c r="O705" s="165"/>
      <c r="P705" s="165"/>
      <c r="Q705" s="165"/>
      <c r="R705" s="166"/>
      <c r="S705" s="166"/>
      <c r="T705" s="166"/>
      <c r="U705" s="166"/>
      <c r="V705" s="166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  <c r="AN705" s="99"/>
      <c r="AO705" s="99"/>
      <c r="AP705" s="99"/>
      <c r="AQ705" s="99"/>
      <c r="AR705" s="99"/>
      <c r="AS705" s="99"/>
      <c r="AT705" s="99"/>
      <c r="AU705" s="99"/>
      <c r="AV705" s="99"/>
      <c r="AW705" s="99"/>
      <c r="AX705" s="99"/>
      <c r="AY705" s="99"/>
      <c r="AZ705" s="99"/>
      <c r="BA705" s="99"/>
    </row>
    <row r="706" spans="1:53" s="8" customFormat="1" ht="8.1" customHeight="1" x14ac:dyDescent="0.25">
      <c r="A706" s="91"/>
      <c r="B706" s="167"/>
      <c r="C706" s="167"/>
      <c r="D706" s="167"/>
      <c r="E706" s="167"/>
      <c r="F706" s="167"/>
      <c r="G706" s="167"/>
      <c r="H706" s="167"/>
      <c r="I706" s="167"/>
      <c r="J706" s="165"/>
      <c r="K706" s="165"/>
      <c r="L706" s="165"/>
      <c r="M706" s="165"/>
      <c r="N706" s="165"/>
      <c r="O706" s="165"/>
      <c r="P706" s="165"/>
      <c r="Q706" s="165"/>
      <c r="R706" s="166"/>
      <c r="S706" s="166"/>
      <c r="T706" s="166"/>
      <c r="U706" s="166"/>
      <c r="V706" s="166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  <c r="AN706" s="99"/>
      <c r="AO706" s="99"/>
      <c r="AP706" s="99"/>
      <c r="AQ706" s="99"/>
      <c r="AR706" s="99"/>
      <c r="AS706" s="99"/>
      <c r="AT706" s="99"/>
      <c r="AU706" s="99"/>
      <c r="AV706" s="99"/>
      <c r="AW706" s="99"/>
      <c r="AX706" s="99"/>
      <c r="AY706" s="99"/>
      <c r="AZ706" s="99"/>
      <c r="BA706" s="99"/>
    </row>
    <row r="707" spans="1:53" s="8" customFormat="1" ht="8.1" customHeight="1" x14ac:dyDescent="0.25">
      <c r="A707" s="91"/>
      <c r="B707" s="167"/>
      <c r="C707" s="167"/>
      <c r="D707" s="167"/>
      <c r="E707" s="167"/>
      <c r="F707" s="167"/>
      <c r="G707" s="167"/>
      <c r="H707" s="167"/>
      <c r="I707" s="167"/>
      <c r="J707" s="165"/>
      <c r="K707" s="165"/>
      <c r="L707" s="165"/>
      <c r="M707" s="165"/>
      <c r="N707" s="165"/>
      <c r="O707" s="165"/>
      <c r="P707" s="165"/>
      <c r="Q707" s="165"/>
      <c r="R707" s="166"/>
      <c r="S707" s="166"/>
      <c r="T707" s="166"/>
      <c r="U707" s="166"/>
      <c r="V707" s="166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  <c r="AN707" s="99"/>
      <c r="AO707" s="99"/>
      <c r="AP707" s="99"/>
      <c r="AQ707" s="99"/>
      <c r="AR707" s="99"/>
      <c r="AS707" s="99"/>
      <c r="AT707" s="99"/>
      <c r="AU707" s="99"/>
      <c r="AV707" s="99"/>
      <c r="AW707" s="99"/>
      <c r="AX707" s="99"/>
      <c r="AY707" s="99"/>
      <c r="AZ707" s="99"/>
      <c r="BA707" s="99"/>
    </row>
    <row r="708" spans="1:53" s="8" customFormat="1" ht="8.1" customHeight="1" x14ac:dyDescent="0.25">
      <c r="A708" s="91"/>
      <c r="B708" s="167"/>
      <c r="C708" s="167"/>
      <c r="D708" s="167"/>
      <c r="E708" s="167"/>
      <c r="F708" s="167"/>
      <c r="G708" s="167"/>
      <c r="H708" s="167"/>
      <c r="I708" s="167"/>
      <c r="J708" s="165"/>
      <c r="K708" s="165"/>
      <c r="L708" s="165"/>
      <c r="M708" s="165"/>
      <c r="N708" s="165"/>
      <c r="O708" s="165"/>
      <c r="P708" s="165"/>
      <c r="Q708" s="165"/>
      <c r="R708" s="166"/>
      <c r="S708" s="166"/>
      <c r="T708" s="166"/>
      <c r="U708" s="166"/>
      <c r="V708" s="166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  <c r="AN708" s="99"/>
      <c r="AO708" s="99"/>
      <c r="AP708" s="99"/>
      <c r="AQ708" s="99"/>
      <c r="AR708" s="99"/>
      <c r="AS708" s="99"/>
      <c r="AT708" s="99"/>
      <c r="AU708" s="99"/>
      <c r="AV708" s="99"/>
      <c r="AW708" s="99"/>
      <c r="AX708" s="99"/>
      <c r="AY708" s="99"/>
      <c r="AZ708" s="99"/>
      <c r="BA708" s="99"/>
    </row>
    <row r="709" spans="1:53" s="8" customFormat="1" ht="8.1" customHeight="1" x14ac:dyDescent="0.25">
      <c r="A709" s="91"/>
      <c r="B709" s="167"/>
      <c r="C709" s="167"/>
      <c r="D709" s="167"/>
      <c r="E709" s="167"/>
      <c r="F709" s="167"/>
      <c r="G709" s="167"/>
      <c r="H709" s="167"/>
      <c r="I709" s="167"/>
      <c r="J709" s="165"/>
      <c r="K709" s="165"/>
      <c r="L709" s="165"/>
      <c r="M709" s="165"/>
      <c r="N709" s="165"/>
      <c r="O709" s="165"/>
      <c r="P709" s="165"/>
      <c r="Q709" s="165"/>
      <c r="R709" s="166"/>
      <c r="S709" s="166"/>
      <c r="T709" s="166"/>
      <c r="U709" s="166"/>
      <c r="V709" s="166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  <c r="AN709" s="99"/>
      <c r="AO709" s="99"/>
      <c r="AP709" s="99"/>
      <c r="AQ709" s="99"/>
      <c r="AR709" s="99"/>
      <c r="AS709" s="99"/>
      <c r="AT709" s="99"/>
      <c r="AU709" s="99"/>
      <c r="AV709" s="99"/>
      <c r="AW709" s="99"/>
      <c r="AX709" s="99"/>
      <c r="AY709" s="99"/>
      <c r="AZ709" s="99"/>
      <c r="BA709" s="99"/>
    </row>
    <row r="710" spans="1:53" s="8" customFormat="1" ht="8.1" customHeight="1" x14ac:dyDescent="0.25">
      <c r="A710" s="91"/>
      <c r="B710" s="167"/>
      <c r="C710" s="167"/>
      <c r="D710" s="167"/>
      <c r="E710" s="167"/>
      <c r="F710" s="167"/>
      <c r="G710" s="167"/>
      <c r="H710" s="167"/>
      <c r="I710" s="167"/>
      <c r="J710" s="165"/>
      <c r="K710" s="165"/>
      <c r="L710" s="165"/>
      <c r="M710" s="165"/>
      <c r="N710" s="165"/>
      <c r="O710" s="165"/>
      <c r="P710" s="165"/>
      <c r="Q710" s="165"/>
      <c r="R710" s="166"/>
      <c r="S710" s="166"/>
      <c r="T710" s="166"/>
      <c r="U710" s="166"/>
      <c r="V710" s="166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  <c r="AN710" s="99"/>
      <c r="AO710" s="99"/>
      <c r="AP710" s="99"/>
      <c r="AQ710" s="99"/>
      <c r="AR710" s="99"/>
      <c r="AS710" s="99"/>
      <c r="AT710" s="99"/>
      <c r="AU710" s="99"/>
      <c r="AV710" s="99"/>
      <c r="AW710" s="99"/>
      <c r="AX710" s="99"/>
      <c r="AY710" s="99"/>
      <c r="AZ710" s="99"/>
      <c r="BA710" s="99"/>
    </row>
    <row r="711" spans="1:53" s="8" customFormat="1" ht="8.1" customHeight="1" x14ac:dyDescent="0.25">
      <c r="A711" s="91"/>
      <c r="B711" s="167"/>
      <c r="C711" s="167"/>
      <c r="D711" s="167"/>
      <c r="E711" s="167"/>
      <c r="F711" s="167"/>
      <c r="G711" s="167"/>
      <c r="H711" s="167"/>
      <c r="I711" s="167"/>
      <c r="J711" s="165"/>
      <c r="K711" s="165"/>
      <c r="L711" s="165"/>
      <c r="M711" s="165"/>
      <c r="N711" s="165"/>
      <c r="O711" s="165"/>
      <c r="P711" s="165"/>
      <c r="Q711" s="165"/>
      <c r="R711" s="166"/>
      <c r="S711" s="166"/>
      <c r="T711" s="166"/>
      <c r="U711" s="166"/>
      <c r="V711" s="166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  <c r="AN711" s="99"/>
      <c r="AO711" s="99"/>
      <c r="AP711" s="99"/>
      <c r="AQ711" s="99"/>
      <c r="AR711" s="99"/>
      <c r="AS711" s="99"/>
      <c r="AT711" s="99"/>
      <c r="AU711" s="99"/>
      <c r="AV711" s="99"/>
      <c r="AW711" s="99"/>
      <c r="AX711" s="99"/>
      <c r="AY711" s="99"/>
      <c r="AZ711" s="99"/>
      <c r="BA711" s="99"/>
    </row>
    <row r="712" spans="1:53" s="8" customFormat="1" ht="8.1" customHeight="1" x14ac:dyDescent="0.25">
      <c r="A712" s="91"/>
      <c r="B712" s="167"/>
      <c r="C712" s="167"/>
      <c r="D712" s="167"/>
      <c r="E712" s="167"/>
      <c r="F712" s="167"/>
      <c r="G712" s="167"/>
      <c r="H712" s="167"/>
      <c r="I712" s="167"/>
      <c r="J712" s="165"/>
      <c r="K712" s="165"/>
      <c r="L712" s="165"/>
      <c r="M712" s="165"/>
      <c r="N712" s="165"/>
      <c r="O712" s="165"/>
      <c r="P712" s="165"/>
      <c r="Q712" s="165"/>
      <c r="R712" s="166"/>
      <c r="S712" s="166"/>
      <c r="T712" s="166"/>
      <c r="U712" s="166"/>
      <c r="V712" s="166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  <c r="AN712" s="99"/>
      <c r="AO712" s="99"/>
      <c r="AP712" s="99"/>
      <c r="AQ712" s="99"/>
      <c r="AR712" s="99"/>
      <c r="AS712" s="99"/>
      <c r="AT712" s="99"/>
      <c r="AU712" s="99"/>
      <c r="AV712" s="99"/>
      <c r="AW712" s="99"/>
      <c r="AX712" s="99"/>
      <c r="AY712" s="99"/>
      <c r="AZ712" s="99"/>
      <c r="BA712" s="99"/>
    </row>
    <row r="713" spans="1:53" s="8" customFormat="1" ht="8.1" customHeight="1" x14ac:dyDescent="0.25">
      <c r="A713" s="91"/>
      <c r="B713" s="167"/>
      <c r="C713" s="167"/>
      <c r="D713" s="167"/>
      <c r="E713" s="167"/>
      <c r="F713" s="167"/>
      <c r="G713" s="167"/>
      <c r="H713" s="167"/>
      <c r="I713" s="167"/>
      <c r="J713" s="165"/>
      <c r="K713" s="165"/>
      <c r="L713" s="165"/>
      <c r="M713" s="165"/>
      <c r="N713" s="165"/>
      <c r="O713" s="165"/>
      <c r="P713" s="165"/>
      <c r="Q713" s="165"/>
      <c r="R713" s="166"/>
      <c r="S713" s="166"/>
      <c r="T713" s="166"/>
      <c r="U713" s="166"/>
      <c r="V713" s="166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  <c r="AN713" s="99"/>
      <c r="AO713" s="99"/>
      <c r="AP713" s="99"/>
      <c r="AQ713" s="99"/>
      <c r="AR713" s="99"/>
      <c r="AS713" s="99"/>
      <c r="AT713" s="99"/>
      <c r="AU713" s="99"/>
      <c r="AV713" s="99"/>
      <c r="AW713" s="99"/>
      <c r="AX713" s="99"/>
      <c r="AY713" s="99"/>
      <c r="AZ713" s="99"/>
      <c r="BA713" s="99"/>
    </row>
    <row r="714" spans="1:53" s="8" customFormat="1" ht="8.1" customHeight="1" x14ac:dyDescent="0.25">
      <c r="A714" s="91"/>
      <c r="B714" s="167"/>
      <c r="C714" s="167"/>
      <c r="D714" s="167"/>
      <c r="E714" s="167"/>
      <c r="F714" s="167"/>
      <c r="G714" s="167"/>
      <c r="H714" s="167"/>
      <c r="I714" s="167"/>
      <c r="J714" s="165"/>
      <c r="K714" s="165"/>
      <c r="L714" s="165"/>
      <c r="M714" s="165"/>
      <c r="N714" s="165"/>
      <c r="O714" s="165"/>
      <c r="P714" s="165"/>
      <c r="Q714" s="165"/>
      <c r="R714" s="166"/>
      <c r="S714" s="166"/>
      <c r="T714" s="166"/>
      <c r="U714" s="166"/>
      <c r="V714" s="166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  <c r="AN714" s="99"/>
      <c r="AO714" s="99"/>
      <c r="AP714" s="99"/>
      <c r="AQ714" s="99"/>
      <c r="AR714" s="99"/>
      <c r="AS714" s="99"/>
      <c r="AT714" s="99"/>
      <c r="AU714" s="99"/>
      <c r="AV714" s="99"/>
      <c r="AW714" s="99"/>
      <c r="AX714" s="99"/>
      <c r="AY714" s="99"/>
      <c r="AZ714" s="99"/>
      <c r="BA714" s="99"/>
    </row>
    <row r="715" spans="1:53" s="8" customFormat="1" ht="8.1" customHeight="1" x14ac:dyDescent="0.25">
      <c r="A715" s="91"/>
      <c r="B715" s="167"/>
      <c r="C715" s="167"/>
      <c r="D715" s="167"/>
      <c r="E715" s="167"/>
      <c r="F715" s="167"/>
      <c r="G715" s="167"/>
      <c r="H715" s="167"/>
      <c r="I715" s="167"/>
      <c r="J715" s="165"/>
      <c r="K715" s="165"/>
      <c r="L715" s="165"/>
      <c r="M715" s="165"/>
      <c r="N715" s="165"/>
      <c r="O715" s="165"/>
      <c r="P715" s="165"/>
      <c r="Q715" s="165"/>
      <c r="R715" s="166"/>
      <c r="S715" s="166"/>
      <c r="T715" s="166"/>
      <c r="U715" s="166"/>
      <c r="V715" s="166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  <c r="AN715" s="99"/>
      <c r="AO715" s="99"/>
      <c r="AP715" s="99"/>
      <c r="AQ715" s="99"/>
      <c r="AR715" s="99"/>
      <c r="AS715" s="99"/>
      <c r="AT715" s="99"/>
      <c r="AU715" s="99"/>
      <c r="AV715" s="99"/>
      <c r="AW715" s="99"/>
      <c r="AX715" s="99"/>
      <c r="AY715" s="99"/>
      <c r="AZ715" s="99"/>
      <c r="BA715" s="99"/>
    </row>
    <row r="716" spans="1:53" s="8" customFormat="1" ht="8.1" customHeight="1" x14ac:dyDescent="0.25">
      <c r="A716" s="91"/>
      <c r="B716" s="167"/>
      <c r="C716" s="167"/>
      <c r="D716" s="167"/>
      <c r="E716" s="167"/>
      <c r="F716" s="167"/>
      <c r="G716" s="167"/>
      <c r="H716" s="167"/>
      <c r="I716" s="167"/>
      <c r="J716" s="165"/>
      <c r="K716" s="165"/>
      <c r="L716" s="165"/>
      <c r="M716" s="165"/>
      <c r="N716" s="165"/>
      <c r="O716" s="165"/>
      <c r="P716" s="165"/>
      <c r="Q716" s="165"/>
      <c r="R716" s="166"/>
      <c r="S716" s="166"/>
      <c r="T716" s="166"/>
      <c r="U716" s="166"/>
      <c r="V716" s="166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  <c r="AN716" s="99"/>
      <c r="AO716" s="99"/>
      <c r="AP716" s="99"/>
      <c r="AQ716" s="99"/>
      <c r="AR716" s="99"/>
      <c r="AS716" s="99"/>
      <c r="AT716" s="99"/>
      <c r="AU716" s="99"/>
      <c r="AV716" s="99"/>
      <c r="AW716" s="99"/>
      <c r="AX716" s="99"/>
      <c r="AY716" s="99"/>
      <c r="AZ716" s="99"/>
      <c r="BA716" s="99"/>
    </row>
    <row r="717" spans="1:53" s="8" customFormat="1" ht="8.1" customHeight="1" x14ac:dyDescent="0.25">
      <c r="A717" s="91"/>
      <c r="B717" s="167"/>
      <c r="C717" s="167"/>
      <c r="D717" s="167"/>
      <c r="E717" s="167"/>
      <c r="F717" s="167"/>
      <c r="G717" s="167"/>
      <c r="H717" s="167"/>
      <c r="I717" s="167"/>
      <c r="J717" s="165"/>
      <c r="K717" s="165"/>
      <c r="L717" s="165"/>
      <c r="M717" s="165"/>
      <c r="N717" s="165"/>
      <c r="O717" s="165"/>
      <c r="P717" s="165"/>
      <c r="Q717" s="165"/>
      <c r="R717" s="166"/>
      <c r="S717" s="166"/>
      <c r="T717" s="166"/>
      <c r="U717" s="166"/>
      <c r="V717" s="166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  <c r="AN717" s="99"/>
      <c r="AO717" s="99"/>
      <c r="AP717" s="99"/>
      <c r="AQ717" s="99"/>
      <c r="AR717" s="99"/>
      <c r="AS717" s="99"/>
      <c r="AT717" s="99"/>
      <c r="AU717" s="99"/>
      <c r="AV717" s="99"/>
      <c r="AW717" s="99"/>
      <c r="AX717" s="99"/>
      <c r="AY717" s="99"/>
      <c r="AZ717" s="99"/>
      <c r="BA717" s="99"/>
    </row>
    <row r="718" spans="1:53" s="8" customFormat="1" ht="8.1" customHeight="1" x14ac:dyDescent="0.25">
      <c r="A718" s="91"/>
      <c r="B718" s="167"/>
      <c r="C718" s="167"/>
      <c r="D718" s="167"/>
      <c r="E718" s="167"/>
      <c r="F718" s="167"/>
      <c r="G718" s="167"/>
      <c r="H718" s="167"/>
      <c r="I718" s="167"/>
      <c r="J718" s="165"/>
      <c r="K718" s="165"/>
      <c r="L718" s="165"/>
      <c r="M718" s="165"/>
      <c r="N718" s="165"/>
      <c r="O718" s="165"/>
      <c r="P718" s="165"/>
      <c r="Q718" s="165"/>
      <c r="R718" s="166"/>
      <c r="S718" s="166"/>
      <c r="T718" s="166"/>
      <c r="U718" s="166"/>
      <c r="V718" s="166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  <c r="AN718" s="99"/>
      <c r="AO718" s="99"/>
      <c r="AP718" s="99"/>
      <c r="AQ718" s="99"/>
      <c r="AR718" s="99"/>
      <c r="AS718" s="99"/>
      <c r="AT718" s="99"/>
      <c r="AU718" s="99"/>
      <c r="AV718" s="99"/>
      <c r="AW718" s="99"/>
      <c r="AX718" s="99"/>
      <c r="AY718" s="99"/>
      <c r="AZ718" s="99"/>
      <c r="BA718" s="99"/>
    </row>
    <row r="719" spans="1:53" s="8" customFormat="1" ht="8.1" customHeight="1" x14ac:dyDescent="0.25">
      <c r="A719" s="91"/>
      <c r="B719" s="167"/>
      <c r="C719" s="167"/>
      <c r="D719" s="167"/>
      <c r="E719" s="167"/>
      <c r="F719" s="167"/>
      <c r="G719" s="167"/>
      <c r="H719" s="167"/>
      <c r="I719" s="167"/>
      <c r="J719" s="165"/>
      <c r="K719" s="165"/>
      <c r="L719" s="165"/>
      <c r="M719" s="165"/>
      <c r="N719" s="165"/>
      <c r="O719" s="165"/>
      <c r="P719" s="165"/>
      <c r="Q719" s="165"/>
      <c r="R719" s="166"/>
      <c r="S719" s="166"/>
      <c r="T719" s="166"/>
      <c r="U719" s="166"/>
      <c r="V719" s="166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  <c r="AN719" s="99"/>
      <c r="AO719" s="99"/>
      <c r="AP719" s="99"/>
      <c r="AQ719" s="99"/>
      <c r="AR719" s="99"/>
      <c r="AS719" s="99"/>
      <c r="AT719" s="99"/>
      <c r="AU719" s="99"/>
      <c r="AV719" s="99"/>
      <c r="AW719" s="99"/>
      <c r="AX719" s="99"/>
      <c r="AY719" s="99"/>
      <c r="AZ719" s="99"/>
      <c r="BA719" s="99"/>
    </row>
    <row r="720" spans="1:53" s="8" customFormat="1" ht="8.1" customHeight="1" x14ac:dyDescent="0.25">
      <c r="A720" s="91"/>
      <c r="B720" s="167"/>
      <c r="C720" s="167"/>
      <c r="D720" s="167"/>
      <c r="E720" s="167"/>
      <c r="F720" s="167"/>
      <c r="G720" s="167"/>
      <c r="H720" s="167"/>
      <c r="I720" s="167"/>
      <c r="J720" s="165"/>
      <c r="K720" s="165"/>
      <c r="L720" s="165"/>
      <c r="M720" s="165"/>
      <c r="N720" s="165"/>
      <c r="O720" s="165"/>
      <c r="P720" s="165"/>
      <c r="Q720" s="165"/>
      <c r="R720" s="166"/>
      <c r="S720" s="166"/>
      <c r="T720" s="166"/>
      <c r="U720" s="166"/>
      <c r="V720" s="166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  <c r="AN720" s="99"/>
      <c r="AO720" s="99"/>
      <c r="AP720" s="99"/>
      <c r="AQ720" s="99"/>
      <c r="AR720" s="99"/>
      <c r="AS720" s="99"/>
      <c r="AT720" s="99"/>
      <c r="AU720" s="99"/>
      <c r="AV720" s="99"/>
      <c r="AW720" s="99"/>
      <c r="AX720" s="99"/>
      <c r="AY720" s="99"/>
      <c r="AZ720" s="99"/>
      <c r="BA720" s="99"/>
    </row>
    <row r="721" spans="1:53" s="8" customFormat="1" ht="8.1" customHeight="1" x14ac:dyDescent="0.25">
      <c r="A721" s="91"/>
      <c r="B721" s="167"/>
      <c r="C721" s="167"/>
      <c r="D721" s="167"/>
      <c r="E721" s="167"/>
      <c r="F721" s="167"/>
      <c r="G721" s="167"/>
      <c r="H721" s="167"/>
      <c r="I721" s="167"/>
      <c r="J721" s="165"/>
      <c r="K721" s="165"/>
      <c r="L721" s="165"/>
      <c r="M721" s="165"/>
      <c r="N721" s="165"/>
      <c r="O721" s="165"/>
      <c r="P721" s="165"/>
      <c r="Q721" s="165"/>
      <c r="R721" s="166"/>
      <c r="S721" s="166"/>
      <c r="T721" s="166"/>
      <c r="U721" s="166"/>
      <c r="V721" s="166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  <c r="AN721" s="99"/>
      <c r="AO721" s="99"/>
      <c r="AP721" s="99"/>
      <c r="AQ721" s="99"/>
      <c r="AR721" s="99"/>
      <c r="AS721" s="99"/>
      <c r="AT721" s="99"/>
      <c r="AU721" s="99"/>
      <c r="AV721" s="99"/>
      <c r="AW721" s="99"/>
      <c r="AX721" s="99"/>
      <c r="AY721" s="99"/>
      <c r="AZ721" s="99"/>
      <c r="BA721" s="99"/>
    </row>
    <row r="722" spans="1:53" s="8" customFormat="1" ht="8.1" customHeight="1" x14ac:dyDescent="0.25">
      <c r="A722" s="91"/>
      <c r="B722" s="167"/>
      <c r="C722" s="167"/>
      <c r="D722" s="167"/>
      <c r="E722" s="167"/>
      <c r="F722" s="167"/>
      <c r="G722" s="167"/>
      <c r="H722" s="167"/>
      <c r="I722" s="167"/>
      <c r="J722" s="165"/>
      <c r="K722" s="165"/>
      <c r="L722" s="165"/>
      <c r="M722" s="165"/>
      <c r="N722" s="165"/>
      <c r="O722" s="165"/>
      <c r="P722" s="165"/>
      <c r="Q722" s="165"/>
      <c r="R722" s="166"/>
      <c r="S722" s="166"/>
      <c r="T722" s="166"/>
      <c r="U722" s="166"/>
      <c r="V722" s="166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  <c r="AN722" s="99"/>
      <c r="AO722" s="99"/>
      <c r="AP722" s="99"/>
      <c r="AQ722" s="99"/>
      <c r="AR722" s="99"/>
      <c r="AS722" s="99"/>
      <c r="AT722" s="99"/>
      <c r="AU722" s="99"/>
      <c r="AV722" s="99"/>
      <c r="AW722" s="99"/>
      <c r="AX722" s="99"/>
      <c r="AY722" s="99"/>
      <c r="AZ722" s="99"/>
      <c r="BA722" s="99"/>
    </row>
    <row r="723" spans="1:53" s="8" customFormat="1" ht="8.1" customHeight="1" x14ac:dyDescent="0.25">
      <c r="A723" s="91"/>
      <c r="B723" s="167"/>
      <c r="C723" s="167"/>
      <c r="D723" s="167"/>
      <c r="E723" s="167"/>
      <c r="F723" s="167"/>
      <c r="G723" s="167"/>
      <c r="H723" s="167"/>
      <c r="I723" s="167"/>
      <c r="J723" s="165"/>
      <c r="K723" s="165"/>
      <c r="L723" s="165"/>
      <c r="M723" s="165"/>
      <c r="N723" s="165"/>
      <c r="O723" s="165"/>
      <c r="P723" s="165"/>
      <c r="Q723" s="165"/>
      <c r="R723" s="166"/>
      <c r="S723" s="166"/>
      <c r="T723" s="166"/>
      <c r="U723" s="166"/>
      <c r="V723" s="166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  <c r="AN723" s="99"/>
      <c r="AO723" s="99"/>
      <c r="AP723" s="99"/>
      <c r="AQ723" s="99"/>
      <c r="AR723" s="99"/>
      <c r="AS723" s="99"/>
      <c r="AT723" s="99"/>
      <c r="AU723" s="99"/>
      <c r="AV723" s="99"/>
      <c r="AW723" s="99"/>
      <c r="AX723" s="99"/>
      <c r="AY723" s="99"/>
      <c r="AZ723" s="99"/>
      <c r="BA723" s="99"/>
    </row>
    <row r="724" spans="1:53" s="8" customFormat="1" ht="8.1" customHeight="1" x14ac:dyDescent="0.25">
      <c r="A724" s="91"/>
      <c r="B724" s="167"/>
      <c r="C724" s="167"/>
      <c r="D724" s="167"/>
      <c r="E724" s="167"/>
      <c r="F724" s="167"/>
      <c r="G724" s="167"/>
      <c r="H724" s="167"/>
      <c r="I724" s="167"/>
      <c r="J724" s="165"/>
      <c r="K724" s="165"/>
      <c r="L724" s="165"/>
      <c r="M724" s="165"/>
      <c r="N724" s="165"/>
      <c r="O724" s="165"/>
      <c r="P724" s="165"/>
      <c r="Q724" s="165"/>
      <c r="R724" s="166"/>
      <c r="S724" s="166"/>
      <c r="T724" s="166"/>
      <c r="U724" s="166"/>
      <c r="V724" s="166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  <c r="AN724" s="99"/>
      <c r="AO724" s="99"/>
      <c r="AP724" s="99"/>
      <c r="AQ724" s="99"/>
      <c r="AR724" s="99"/>
      <c r="AS724" s="99"/>
      <c r="AT724" s="99"/>
      <c r="AU724" s="99"/>
      <c r="AV724" s="99"/>
      <c r="AW724" s="99"/>
      <c r="AX724" s="99"/>
      <c r="AY724" s="99"/>
      <c r="AZ724" s="99"/>
      <c r="BA724" s="99"/>
    </row>
    <row r="725" spans="1:53" s="8" customFormat="1" ht="8.1" customHeight="1" x14ac:dyDescent="0.25">
      <c r="A725" s="91"/>
      <c r="B725" s="167"/>
      <c r="C725" s="167"/>
      <c r="D725" s="167"/>
      <c r="E725" s="167"/>
      <c r="F725" s="167"/>
      <c r="G725" s="167"/>
      <c r="H725" s="167"/>
      <c r="I725" s="167"/>
      <c r="J725" s="165"/>
      <c r="K725" s="165"/>
      <c r="L725" s="165"/>
      <c r="M725" s="165"/>
      <c r="N725" s="165"/>
      <c r="O725" s="165"/>
      <c r="P725" s="165"/>
      <c r="Q725" s="165"/>
      <c r="R725" s="166"/>
      <c r="S725" s="166"/>
      <c r="T725" s="166"/>
      <c r="U725" s="166"/>
      <c r="V725" s="166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  <c r="AN725" s="99"/>
      <c r="AO725" s="99"/>
      <c r="AP725" s="99"/>
      <c r="AQ725" s="99"/>
      <c r="AR725" s="99"/>
      <c r="AS725" s="99"/>
      <c r="AT725" s="99"/>
      <c r="AU725" s="99"/>
      <c r="AV725" s="99"/>
      <c r="AW725" s="99"/>
      <c r="AX725" s="99"/>
      <c r="AY725" s="99"/>
      <c r="AZ725" s="99"/>
      <c r="BA725" s="99"/>
    </row>
    <row r="726" spans="1:53" s="8" customFormat="1" ht="8.1" customHeight="1" x14ac:dyDescent="0.25">
      <c r="A726" s="91"/>
      <c r="B726" s="167"/>
      <c r="C726" s="167"/>
      <c r="D726" s="167"/>
      <c r="E726" s="167"/>
      <c r="F726" s="167"/>
      <c r="G726" s="167"/>
      <c r="H726" s="167"/>
      <c r="I726" s="167"/>
      <c r="J726" s="165"/>
      <c r="K726" s="165"/>
      <c r="L726" s="165"/>
      <c r="M726" s="165"/>
      <c r="N726" s="165"/>
      <c r="O726" s="165"/>
      <c r="P726" s="165"/>
      <c r="Q726" s="165"/>
      <c r="R726" s="166"/>
      <c r="S726" s="166"/>
      <c r="T726" s="166"/>
      <c r="U726" s="166"/>
      <c r="V726" s="166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  <c r="AN726" s="99"/>
      <c r="AO726" s="99"/>
      <c r="AP726" s="99"/>
      <c r="AQ726" s="99"/>
      <c r="AR726" s="99"/>
      <c r="AS726" s="99"/>
      <c r="AT726" s="99"/>
      <c r="AU726" s="99"/>
      <c r="AV726" s="99"/>
      <c r="AW726" s="99"/>
      <c r="AX726" s="99"/>
      <c r="AY726" s="99"/>
      <c r="AZ726" s="99"/>
      <c r="BA726" s="99"/>
    </row>
    <row r="727" spans="1:53" s="8" customFormat="1" ht="8.1" customHeight="1" x14ac:dyDescent="0.25">
      <c r="A727" s="91"/>
      <c r="B727" s="167"/>
      <c r="C727" s="167"/>
      <c r="D727" s="167"/>
      <c r="E727" s="167"/>
      <c r="F727" s="167"/>
      <c r="G727" s="167"/>
      <c r="H727" s="167"/>
      <c r="I727" s="167"/>
      <c r="J727" s="165"/>
      <c r="K727" s="165"/>
      <c r="L727" s="165"/>
      <c r="M727" s="165"/>
      <c r="N727" s="165"/>
      <c r="O727" s="165"/>
      <c r="P727" s="165"/>
      <c r="Q727" s="165"/>
      <c r="R727" s="166"/>
      <c r="S727" s="166"/>
      <c r="T727" s="166"/>
      <c r="U727" s="166"/>
      <c r="V727" s="166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  <c r="AN727" s="99"/>
      <c r="AO727" s="99"/>
      <c r="AP727" s="99"/>
      <c r="AQ727" s="99"/>
      <c r="AR727" s="99"/>
      <c r="AS727" s="99"/>
      <c r="AT727" s="99"/>
      <c r="AU727" s="99"/>
      <c r="AV727" s="99"/>
      <c r="AW727" s="99"/>
      <c r="AX727" s="99"/>
      <c r="AY727" s="99"/>
      <c r="AZ727" s="99"/>
      <c r="BA727" s="99"/>
    </row>
    <row r="728" spans="1:53" s="8" customFormat="1" ht="8.1" customHeight="1" x14ac:dyDescent="0.25">
      <c r="A728" s="91"/>
      <c r="B728" s="167"/>
      <c r="C728" s="167"/>
      <c r="D728" s="167"/>
      <c r="E728" s="167"/>
      <c r="F728" s="167"/>
      <c r="G728" s="167"/>
      <c r="H728" s="167"/>
      <c r="I728" s="167"/>
      <c r="J728" s="165"/>
      <c r="K728" s="165"/>
      <c r="L728" s="165"/>
      <c r="M728" s="165"/>
      <c r="N728" s="165"/>
      <c r="O728" s="165"/>
      <c r="P728" s="165"/>
      <c r="Q728" s="165"/>
      <c r="R728" s="166"/>
      <c r="S728" s="166"/>
      <c r="T728" s="166"/>
      <c r="U728" s="166"/>
      <c r="V728" s="166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  <c r="AN728" s="99"/>
      <c r="AO728" s="99"/>
      <c r="AP728" s="99"/>
      <c r="AQ728" s="99"/>
      <c r="AR728" s="99"/>
      <c r="AS728" s="99"/>
      <c r="AT728" s="99"/>
      <c r="AU728" s="99"/>
      <c r="AV728" s="99"/>
      <c r="AW728" s="99"/>
      <c r="AX728" s="99"/>
      <c r="AY728" s="99"/>
      <c r="AZ728" s="99"/>
      <c r="BA728" s="99"/>
    </row>
    <row r="729" spans="1:53" s="8" customFormat="1" ht="8.1" customHeight="1" x14ac:dyDescent="0.25">
      <c r="A729" s="91"/>
      <c r="B729" s="167"/>
      <c r="C729" s="167"/>
      <c r="D729" s="167"/>
      <c r="E729" s="167"/>
      <c r="F729" s="167"/>
      <c r="G729" s="167"/>
      <c r="H729" s="167"/>
      <c r="I729" s="167"/>
      <c r="J729" s="165"/>
      <c r="K729" s="165"/>
      <c r="L729" s="165"/>
      <c r="M729" s="165"/>
      <c r="N729" s="165"/>
      <c r="O729" s="165"/>
      <c r="P729" s="165"/>
      <c r="Q729" s="165"/>
      <c r="R729" s="166"/>
      <c r="S729" s="166"/>
      <c r="T729" s="166"/>
      <c r="U729" s="166"/>
      <c r="V729" s="166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  <c r="AN729" s="99"/>
      <c r="AO729" s="99"/>
      <c r="AP729" s="99"/>
      <c r="AQ729" s="99"/>
      <c r="AR729" s="99"/>
      <c r="AS729" s="99"/>
      <c r="AT729" s="99"/>
      <c r="AU729" s="99"/>
      <c r="AV729" s="99"/>
      <c r="AW729" s="99"/>
      <c r="AX729" s="99"/>
      <c r="AY729" s="99"/>
      <c r="AZ729" s="99"/>
      <c r="BA729" s="99"/>
    </row>
    <row r="730" spans="1:53" s="8" customFormat="1" ht="8.1" customHeight="1" x14ac:dyDescent="0.25">
      <c r="A730" s="91"/>
      <c r="B730" s="167"/>
      <c r="C730" s="167"/>
      <c r="D730" s="167"/>
      <c r="E730" s="167"/>
      <c r="F730" s="167"/>
      <c r="G730" s="167"/>
      <c r="H730" s="167"/>
      <c r="I730" s="167"/>
      <c r="J730" s="165"/>
      <c r="K730" s="165"/>
      <c r="L730" s="165"/>
      <c r="M730" s="165"/>
      <c r="N730" s="165"/>
      <c r="O730" s="165"/>
      <c r="P730" s="165"/>
      <c r="Q730" s="165"/>
      <c r="R730" s="166"/>
      <c r="S730" s="166"/>
      <c r="T730" s="166"/>
      <c r="U730" s="166"/>
      <c r="V730" s="166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  <c r="AN730" s="99"/>
      <c r="AO730" s="99"/>
      <c r="AP730" s="99"/>
      <c r="AQ730" s="99"/>
      <c r="AR730" s="99"/>
      <c r="AS730" s="99"/>
      <c r="AT730" s="99"/>
      <c r="AU730" s="99"/>
      <c r="AV730" s="99"/>
      <c r="AW730" s="99"/>
      <c r="AX730" s="99"/>
      <c r="AY730" s="99"/>
      <c r="AZ730" s="99"/>
      <c r="BA730" s="99"/>
    </row>
    <row r="731" spans="1:53" s="8" customFormat="1" ht="8.1" customHeight="1" x14ac:dyDescent="0.25">
      <c r="A731" s="91"/>
      <c r="B731" s="167"/>
      <c r="C731" s="167"/>
      <c r="D731" s="167"/>
      <c r="E731" s="167"/>
      <c r="F731" s="167"/>
      <c r="G731" s="167"/>
      <c r="H731" s="167"/>
      <c r="I731" s="167"/>
      <c r="J731" s="165"/>
      <c r="K731" s="165"/>
      <c r="L731" s="165"/>
      <c r="M731" s="165"/>
      <c r="N731" s="165"/>
      <c r="O731" s="165"/>
      <c r="P731" s="165"/>
      <c r="Q731" s="165"/>
      <c r="R731" s="166"/>
      <c r="S731" s="166"/>
      <c r="T731" s="166"/>
      <c r="U731" s="166"/>
      <c r="V731" s="166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  <c r="AN731" s="99"/>
      <c r="AO731" s="99"/>
      <c r="AP731" s="99"/>
      <c r="AQ731" s="99"/>
      <c r="AR731" s="99"/>
      <c r="AS731" s="99"/>
      <c r="AT731" s="99"/>
      <c r="AU731" s="99"/>
      <c r="AV731" s="99"/>
      <c r="AW731" s="99"/>
      <c r="AX731" s="99"/>
      <c r="AY731" s="99"/>
      <c r="AZ731" s="99"/>
      <c r="BA731" s="99"/>
    </row>
    <row r="732" spans="1:53" s="8" customFormat="1" ht="8.1" customHeight="1" x14ac:dyDescent="0.25">
      <c r="A732" s="91"/>
      <c r="B732" s="167"/>
      <c r="C732" s="167"/>
      <c r="D732" s="167"/>
      <c r="E732" s="167"/>
      <c r="F732" s="167"/>
      <c r="G732" s="167"/>
      <c r="H732" s="167"/>
      <c r="I732" s="167"/>
      <c r="J732" s="165"/>
      <c r="K732" s="165"/>
      <c r="L732" s="165"/>
      <c r="M732" s="165"/>
      <c r="N732" s="165"/>
      <c r="O732" s="165"/>
      <c r="P732" s="165"/>
      <c r="Q732" s="165"/>
      <c r="R732" s="166"/>
      <c r="S732" s="166"/>
      <c r="T732" s="166"/>
      <c r="U732" s="166"/>
      <c r="V732" s="166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  <c r="AN732" s="99"/>
      <c r="AO732" s="99"/>
      <c r="AP732" s="99"/>
      <c r="AQ732" s="99"/>
      <c r="AR732" s="99"/>
      <c r="AS732" s="99"/>
      <c r="AT732" s="99"/>
      <c r="AU732" s="99"/>
      <c r="AV732" s="99"/>
      <c r="AW732" s="99"/>
      <c r="AX732" s="99"/>
      <c r="AY732" s="99"/>
      <c r="AZ732" s="99"/>
      <c r="BA732" s="99"/>
    </row>
    <row r="733" spans="1:53" s="8" customFormat="1" ht="8.1" customHeight="1" x14ac:dyDescent="0.25">
      <c r="A733" s="91"/>
      <c r="B733" s="167"/>
      <c r="C733" s="167"/>
      <c r="D733" s="167"/>
      <c r="E733" s="167"/>
      <c r="F733" s="167"/>
      <c r="G733" s="167"/>
      <c r="H733" s="167"/>
      <c r="I733" s="167"/>
      <c r="J733" s="165"/>
      <c r="K733" s="165"/>
      <c r="L733" s="165"/>
      <c r="M733" s="165"/>
      <c r="N733" s="165"/>
      <c r="O733" s="165"/>
      <c r="P733" s="165"/>
      <c r="Q733" s="165"/>
      <c r="R733" s="166"/>
      <c r="S733" s="166"/>
      <c r="T733" s="166"/>
      <c r="U733" s="166"/>
      <c r="V733" s="166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  <c r="AN733" s="99"/>
      <c r="AO733" s="99"/>
      <c r="AP733" s="99"/>
      <c r="AQ733" s="99"/>
      <c r="AR733" s="99"/>
      <c r="AS733" s="99"/>
      <c r="AT733" s="99"/>
      <c r="AU733" s="99"/>
      <c r="AV733" s="99"/>
      <c r="AW733" s="99"/>
      <c r="AX733" s="99"/>
      <c r="AY733" s="99"/>
      <c r="AZ733" s="99"/>
      <c r="BA733" s="99"/>
    </row>
    <row r="734" spans="1:53" s="8" customFormat="1" ht="8.1" customHeight="1" x14ac:dyDescent="0.25">
      <c r="A734" s="91"/>
      <c r="B734" s="167"/>
      <c r="C734" s="167"/>
      <c r="D734" s="167"/>
      <c r="E734" s="167"/>
      <c r="F734" s="167"/>
      <c r="G734" s="167"/>
      <c r="H734" s="167"/>
      <c r="I734" s="167"/>
      <c r="J734" s="165"/>
      <c r="K734" s="165"/>
      <c r="L734" s="165"/>
      <c r="M734" s="165"/>
      <c r="N734" s="165"/>
      <c r="O734" s="165"/>
      <c r="P734" s="165"/>
      <c r="Q734" s="165"/>
      <c r="R734" s="166"/>
      <c r="S734" s="166"/>
      <c r="T734" s="166"/>
      <c r="U734" s="166"/>
      <c r="V734" s="166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  <c r="AN734" s="99"/>
      <c r="AO734" s="99"/>
      <c r="AP734" s="99"/>
      <c r="AQ734" s="99"/>
      <c r="AR734" s="99"/>
      <c r="AS734" s="99"/>
      <c r="AT734" s="99"/>
      <c r="AU734" s="99"/>
      <c r="AV734" s="99"/>
      <c r="AW734" s="99"/>
      <c r="AX734" s="99"/>
      <c r="AY734" s="99"/>
      <c r="AZ734" s="99"/>
      <c r="BA734" s="99"/>
    </row>
    <row r="735" spans="1:53" s="8" customFormat="1" ht="8.1" customHeight="1" x14ac:dyDescent="0.25">
      <c r="A735" s="91"/>
      <c r="B735" s="167"/>
      <c r="C735" s="167"/>
      <c r="D735" s="167"/>
      <c r="E735" s="167"/>
      <c r="F735" s="167"/>
      <c r="G735" s="167"/>
      <c r="H735" s="167"/>
      <c r="I735" s="167"/>
      <c r="J735" s="165"/>
      <c r="K735" s="165"/>
      <c r="L735" s="165"/>
      <c r="M735" s="165"/>
      <c r="N735" s="165"/>
      <c r="O735" s="165"/>
      <c r="P735" s="165"/>
      <c r="Q735" s="165"/>
      <c r="R735" s="166"/>
      <c r="S735" s="166"/>
      <c r="T735" s="166"/>
      <c r="U735" s="166"/>
      <c r="V735" s="166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  <c r="AN735" s="99"/>
      <c r="AO735" s="99"/>
      <c r="AP735" s="99"/>
      <c r="AQ735" s="99"/>
      <c r="AR735" s="99"/>
      <c r="AS735" s="99"/>
      <c r="AT735" s="99"/>
      <c r="AU735" s="99"/>
      <c r="AV735" s="99"/>
      <c r="AW735" s="99"/>
      <c r="AX735" s="99"/>
      <c r="AY735" s="99"/>
      <c r="AZ735" s="99"/>
      <c r="BA735" s="99"/>
    </row>
    <row r="736" spans="1:53" s="8" customFormat="1" ht="8.1" customHeight="1" x14ac:dyDescent="0.25">
      <c r="A736" s="91"/>
      <c r="B736" s="167"/>
      <c r="C736" s="167"/>
      <c r="D736" s="167"/>
      <c r="E736" s="167"/>
      <c r="F736" s="167"/>
      <c r="G736" s="167"/>
      <c r="H736" s="167"/>
      <c r="I736" s="167"/>
      <c r="J736" s="165"/>
      <c r="K736" s="165"/>
      <c r="L736" s="165"/>
      <c r="M736" s="165"/>
      <c r="N736" s="165"/>
      <c r="O736" s="165"/>
      <c r="P736" s="165"/>
      <c r="Q736" s="165"/>
      <c r="R736" s="166"/>
      <c r="S736" s="166"/>
      <c r="T736" s="166"/>
      <c r="U736" s="166"/>
      <c r="V736" s="166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  <c r="AN736" s="99"/>
      <c r="AO736" s="99"/>
      <c r="AP736" s="99"/>
      <c r="AQ736" s="99"/>
      <c r="AR736" s="99"/>
      <c r="AS736" s="99"/>
      <c r="AT736" s="99"/>
      <c r="AU736" s="99"/>
      <c r="AV736" s="99"/>
      <c r="AW736" s="99"/>
      <c r="AX736" s="99"/>
      <c r="AY736" s="99"/>
      <c r="AZ736" s="99"/>
      <c r="BA736" s="99"/>
    </row>
    <row r="737" spans="1:53" s="8" customFormat="1" ht="8.1" customHeight="1" x14ac:dyDescent="0.25">
      <c r="A737" s="91"/>
      <c r="B737" s="167"/>
      <c r="C737" s="167"/>
      <c r="D737" s="167"/>
      <c r="E737" s="167"/>
      <c r="F737" s="167"/>
      <c r="G737" s="167"/>
      <c r="H737" s="167"/>
      <c r="I737" s="167"/>
      <c r="J737" s="165"/>
      <c r="K737" s="165"/>
      <c r="L737" s="165"/>
      <c r="M737" s="165"/>
      <c r="N737" s="165"/>
      <c r="O737" s="165"/>
      <c r="P737" s="165"/>
      <c r="Q737" s="165"/>
      <c r="R737" s="166"/>
      <c r="S737" s="166"/>
      <c r="T737" s="166"/>
      <c r="U737" s="166"/>
      <c r="V737" s="166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  <c r="AN737" s="99"/>
      <c r="AO737" s="99"/>
      <c r="AP737" s="99"/>
      <c r="AQ737" s="99"/>
      <c r="AR737" s="99"/>
      <c r="AS737" s="99"/>
      <c r="AT737" s="99"/>
      <c r="AU737" s="99"/>
      <c r="AV737" s="99"/>
      <c r="AW737" s="99"/>
      <c r="AX737" s="99"/>
      <c r="AY737" s="99"/>
      <c r="AZ737" s="99"/>
      <c r="BA737" s="99"/>
    </row>
    <row r="738" spans="1:53" s="8" customFormat="1" ht="8.1" customHeight="1" x14ac:dyDescent="0.25">
      <c r="A738" s="91"/>
      <c r="B738" s="167"/>
      <c r="C738" s="167"/>
      <c r="D738" s="167"/>
      <c r="E738" s="167"/>
      <c r="F738" s="167"/>
      <c r="G738" s="167"/>
      <c r="H738" s="167"/>
      <c r="I738" s="167"/>
      <c r="J738" s="165"/>
      <c r="K738" s="165"/>
      <c r="L738" s="165"/>
      <c r="M738" s="165"/>
      <c r="N738" s="165"/>
      <c r="O738" s="165"/>
      <c r="P738" s="165"/>
      <c r="Q738" s="165"/>
      <c r="R738" s="166"/>
      <c r="S738" s="166"/>
      <c r="T738" s="166"/>
      <c r="U738" s="166"/>
      <c r="V738" s="166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  <c r="AN738" s="99"/>
      <c r="AO738" s="99"/>
      <c r="AP738" s="99"/>
      <c r="AQ738" s="99"/>
      <c r="AR738" s="99"/>
      <c r="AS738" s="99"/>
      <c r="AT738" s="99"/>
      <c r="AU738" s="99"/>
      <c r="AV738" s="99"/>
      <c r="AW738" s="99"/>
      <c r="AX738" s="99"/>
      <c r="AY738" s="99"/>
      <c r="AZ738" s="99"/>
      <c r="BA738" s="99"/>
    </row>
    <row r="739" spans="1:53" s="8" customFormat="1" ht="8.1" customHeight="1" x14ac:dyDescent="0.25">
      <c r="A739" s="91"/>
      <c r="B739" s="167"/>
      <c r="C739" s="167"/>
      <c r="D739" s="167"/>
      <c r="E739" s="167"/>
      <c r="F739" s="167"/>
      <c r="G739" s="167"/>
      <c r="H739" s="167"/>
      <c r="I739" s="167"/>
      <c r="J739" s="165"/>
      <c r="K739" s="165"/>
      <c r="L739" s="165"/>
      <c r="M739" s="165"/>
      <c r="N739" s="165"/>
      <c r="O739" s="165"/>
      <c r="P739" s="165"/>
      <c r="Q739" s="165"/>
      <c r="R739" s="166"/>
      <c r="S739" s="166"/>
      <c r="T739" s="166"/>
      <c r="U739" s="166"/>
      <c r="V739" s="166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  <c r="AN739" s="99"/>
      <c r="AO739" s="99"/>
      <c r="AP739" s="99"/>
      <c r="AQ739" s="99"/>
      <c r="AR739" s="99"/>
      <c r="AS739" s="99"/>
      <c r="AT739" s="99"/>
      <c r="AU739" s="99"/>
      <c r="AV739" s="99"/>
      <c r="AW739" s="99"/>
      <c r="AX739" s="99"/>
      <c r="AY739" s="99"/>
      <c r="AZ739" s="99"/>
      <c r="BA739" s="99"/>
    </row>
    <row r="740" spans="1:53" s="8" customFormat="1" ht="8.1" customHeight="1" x14ac:dyDescent="0.25">
      <c r="A740" s="91"/>
      <c r="B740" s="167"/>
      <c r="C740" s="167"/>
      <c r="D740" s="167"/>
      <c r="E740" s="167"/>
      <c r="F740" s="167"/>
      <c r="G740" s="167"/>
      <c r="H740" s="167"/>
      <c r="I740" s="167"/>
      <c r="J740" s="165"/>
      <c r="K740" s="165"/>
      <c r="L740" s="165"/>
      <c r="M740" s="165"/>
      <c r="N740" s="165"/>
      <c r="O740" s="165"/>
      <c r="P740" s="165"/>
      <c r="Q740" s="165"/>
      <c r="R740" s="166"/>
      <c r="S740" s="166"/>
      <c r="T740" s="166"/>
      <c r="U740" s="166"/>
      <c r="V740" s="166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  <c r="AN740" s="99"/>
      <c r="AO740" s="99"/>
      <c r="AP740" s="99"/>
      <c r="AQ740" s="99"/>
      <c r="AR740" s="99"/>
      <c r="AS740" s="99"/>
      <c r="AT740" s="99"/>
      <c r="AU740" s="99"/>
      <c r="AV740" s="99"/>
      <c r="AW740" s="99"/>
      <c r="AX740" s="99"/>
      <c r="AY740" s="99"/>
      <c r="AZ740" s="99"/>
      <c r="BA740" s="99"/>
    </row>
    <row r="741" spans="1:53" s="8" customFormat="1" ht="8.1" customHeight="1" x14ac:dyDescent="0.25">
      <c r="A741" s="91"/>
      <c r="B741" s="167"/>
      <c r="C741" s="167"/>
      <c r="D741" s="167"/>
      <c r="E741" s="167"/>
      <c r="F741" s="167"/>
      <c r="G741" s="167"/>
      <c r="H741" s="167"/>
      <c r="I741" s="167"/>
      <c r="J741" s="165"/>
      <c r="K741" s="165"/>
      <c r="L741" s="165"/>
      <c r="M741" s="165"/>
      <c r="N741" s="165"/>
      <c r="O741" s="165"/>
      <c r="P741" s="165"/>
      <c r="Q741" s="165"/>
      <c r="R741" s="166"/>
      <c r="S741" s="166"/>
      <c r="T741" s="166"/>
      <c r="U741" s="166"/>
      <c r="V741" s="166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  <c r="AN741" s="99"/>
      <c r="AO741" s="99"/>
      <c r="AP741" s="99"/>
      <c r="AQ741" s="99"/>
      <c r="AR741" s="99"/>
      <c r="AS741" s="99"/>
      <c r="AT741" s="99"/>
      <c r="AU741" s="99"/>
      <c r="AV741" s="99"/>
      <c r="AW741" s="99"/>
      <c r="AX741" s="99"/>
      <c r="AY741" s="99"/>
      <c r="AZ741" s="99"/>
      <c r="BA741" s="99"/>
    </row>
    <row r="742" spans="1:53" s="8" customFormat="1" ht="8.1" customHeight="1" x14ac:dyDescent="0.25">
      <c r="A742" s="91"/>
      <c r="B742" s="167"/>
      <c r="C742" s="167"/>
      <c r="D742" s="167"/>
      <c r="E742" s="167"/>
      <c r="F742" s="167"/>
      <c r="G742" s="167"/>
      <c r="H742" s="167"/>
      <c r="I742" s="167"/>
      <c r="J742" s="165"/>
      <c r="K742" s="165"/>
      <c r="L742" s="165"/>
      <c r="M742" s="165"/>
      <c r="N742" s="165"/>
      <c r="O742" s="165"/>
      <c r="P742" s="165"/>
      <c r="Q742" s="165"/>
      <c r="R742" s="166"/>
      <c r="S742" s="166"/>
      <c r="T742" s="166"/>
      <c r="U742" s="166"/>
      <c r="V742" s="166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  <c r="AN742" s="99"/>
      <c r="AO742" s="99"/>
      <c r="AP742" s="99"/>
      <c r="AQ742" s="99"/>
      <c r="AR742" s="99"/>
      <c r="AS742" s="99"/>
      <c r="AT742" s="99"/>
      <c r="AU742" s="99"/>
      <c r="AV742" s="99"/>
      <c r="AW742" s="99"/>
      <c r="AX742" s="99"/>
      <c r="AY742" s="99"/>
      <c r="AZ742" s="99"/>
      <c r="BA742" s="99"/>
    </row>
    <row r="743" spans="1:53" s="8" customFormat="1" ht="8.1" customHeight="1" x14ac:dyDescent="0.25">
      <c r="A743" s="91"/>
      <c r="B743" s="167"/>
      <c r="C743" s="167"/>
      <c r="D743" s="167"/>
      <c r="E743" s="167"/>
      <c r="F743" s="167"/>
      <c r="G743" s="167"/>
      <c r="H743" s="167"/>
      <c r="I743" s="167"/>
      <c r="J743" s="165"/>
      <c r="K743" s="165"/>
      <c r="L743" s="165"/>
      <c r="M743" s="165"/>
      <c r="N743" s="165"/>
      <c r="O743" s="165"/>
      <c r="P743" s="165"/>
      <c r="Q743" s="165"/>
      <c r="R743" s="166"/>
      <c r="S743" s="166"/>
      <c r="T743" s="166"/>
      <c r="U743" s="166"/>
      <c r="V743" s="166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  <c r="AN743" s="99"/>
      <c r="AO743" s="99"/>
      <c r="AP743" s="99"/>
      <c r="AQ743" s="99"/>
      <c r="AR743" s="99"/>
      <c r="AS743" s="99"/>
      <c r="AT743" s="99"/>
      <c r="AU743" s="99"/>
      <c r="AV743" s="99"/>
      <c r="AW743" s="99"/>
      <c r="AX743" s="99"/>
      <c r="AY743" s="99"/>
      <c r="AZ743" s="99"/>
      <c r="BA743" s="99"/>
    </row>
    <row r="744" spans="1:53" s="8" customFormat="1" ht="8.1" customHeight="1" x14ac:dyDescent="0.25">
      <c r="A744" s="91"/>
      <c r="B744" s="167"/>
      <c r="C744" s="167"/>
      <c r="D744" s="167"/>
      <c r="E744" s="167"/>
      <c r="F744" s="167"/>
      <c r="G744" s="167"/>
      <c r="H744" s="167"/>
      <c r="I744" s="167"/>
      <c r="J744" s="165"/>
      <c r="K744" s="165"/>
      <c r="L744" s="165"/>
      <c r="M744" s="165"/>
      <c r="N744" s="165"/>
      <c r="O744" s="165"/>
      <c r="P744" s="165"/>
      <c r="Q744" s="165"/>
      <c r="R744" s="166"/>
      <c r="S744" s="166"/>
      <c r="T744" s="166"/>
      <c r="U744" s="166"/>
      <c r="V744" s="166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  <c r="AN744" s="99"/>
      <c r="AO744" s="99"/>
      <c r="AP744" s="99"/>
      <c r="AQ744" s="99"/>
      <c r="AR744" s="99"/>
      <c r="AS744" s="99"/>
      <c r="AT744" s="99"/>
      <c r="AU744" s="99"/>
      <c r="AV744" s="99"/>
      <c r="AW744" s="99"/>
      <c r="AX744" s="99"/>
      <c r="AY744" s="99"/>
      <c r="AZ744" s="99"/>
      <c r="BA744" s="99"/>
    </row>
    <row r="745" spans="1:53" s="8" customFormat="1" ht="8.1" customHeight="1" x14ac:dyDescent="0.25">
      <c r="A745" s="91"/>
      <c r="B745" s="167"/>
      <c r="C745" s="167"/>
      <c r="D745" s="167"/>
      <c r="E745" s="167"/>
      <c r="F745" s="167"/>
      <c r="G745" s="167"/>
      <c r="H745" s="167"/>
      <c r="I745" s="167"/>
      <c r="J745" s="165"/>
      <c r="K745" s="165"/>
      <c r="L745" s="165"/>
      <c r="M745" s="165"/>
      <c r="N745" s="165"/>
      <c r="O745" s="165"/>
      <c r="P745" s="165"/>
      <c r="Q745" s="165"/>
      <c r="R745" s="166"/>
      <c r="S745" s="166"/>
      <c r="T745" s="166"/>
      <c r="U745" s="166"/>
      <c r="V745" s="166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  <c r="AN745" s="99"/>
      <c r="AO745" s="99"/>
      <c r="AP745" s="99"/>
      <c r="AQ745" s="99"/>
      <c r="AR745" s="99"/>
      <c r="AS745" s="99"/>
      <c r="AT745" s="99"/>
      <c r="AU745" s="99"/>
      <c r="AV745" s="99"/>
      <c r="AW745" s="99"/>
      <c r="AX745" s="99"/>
      <c r="AY745" s="99"/>
      <c r="AZ745" s="99"/>
      <c r="BA745" s="99"/>
    </row>
    <row r="746" spans="1:53" s="8" customFormat="1" ht="8.1" customHeight="1" x14ac:dyDescent="0.25">
      <c r="A746" s="91"/>
      <c r="B746" s="167"/>
      <c r="C746" s="167"/>
      <c r="D746" s="167"/>
      <c r="E746" s="167"/>
      <c r="F746" s="167"/>
      <c r="G746" s="167"/>
      <c r="H746" s="167"/>
      <c r="I746" s="167"/>
      <c r="J746" s="165"/>
      <c r="K746" s="165"/>
      <c r="L746" s="165"/>
      <c r="M746" s="165"/>
      <c r="N746" s="165"/>
      <c r="O746" s="165"/>
      <c r="P746" s="165"/>
      <c r="Q746" s="165"/>
      <c r="R746" s="166"/>
      <c r="S746" s="166"/>
      <c r="T746" s="166"/>
      <c r="U746" s="166"/>
      <c r="V746" s="166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  <c r="AN746" s="99"/>
      <c r="AO746" s="99"/>
      <c r="AP746" s="99"/>
      <c r="AQ746" s="99"/>
      <c r="AR746" s="99"/>
      <c r="AS746" s="99"/>
      <c r="AT746" s="99"/>
      <c r="AU746" s="99"/>
      <c r="AV746" s="99"/>
      <c r="AW746" s="99"/>
      <c r="AX746" s="99"/>
      <c r="AY746" s="99"/>
      <c r="AZ746" s="99"/>
      <c r="BA746" s="99"/>
    </row>
    <row r="747" spans="1:53" s="8" customFormat="1" ht="8.1" customHeight="1" x14ac:dyDescent="0.25">
      <c r="A747" s="91"/>
      <c r="B747" s="167"/>
      <c r="C747" s="167"/>
      <c r="D747" s="167"/>
      <c r="E747" s="167"/>
      <c r="F747" s="167"/>
      <c r="G747" s="167"/>
      <c r="H747" s="167"/>
      <c r="I747" s="167"/>
      <c r="J747" s="165"/>
      <c r="K747" s="165"/>
      <c r="L747" s="165"/>
      <c r="M747" s="165"/>
      <c r="N747" s="165"/>
      <c r="O747" s="165"/>
      <c r="P747" s="165"/>
      <c r="Q747" s="165"/>
      <c r="R747" s="166"/>
      <c r="S747" s="166"/>
      <c r="T747" s="166"/>
      <c r="U747" s="166"/>
      <c r="V747" s="166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  <c r="AN747" s="99"/>
      <c r="AO747" s="99"/>
      <c r="AP747" s="99"/>
      <c r="AQ747" s="99"/>
      <c r="AR747" s="99"/>
      <c r="AS747" s="99"/>
      <c r="AT747" s="99"/>
      <c r="AU747" s="99"/>
      <c r="AV747" s="99"/>
      <c r="AW747" s="99"/>
      <c r="AX747" s="99"/>
      <c r="AY747" s="99"/>
      <c r="AZ747" s="99"/>
      <c r="BA747" s="99"/>
    </row>
    <row r="748" spans="1:53" s="8" customFormat="1" ht="8.1" customHeight="1" x14ac:dyDescent="0.25">
      <c r="A748" s="91"/>
      <c r="B748" s="167"/>
      <c r="C748" s="167"/>
      <c r="D748" s="167"/>
      <c r="E748" s="167"/>
      <c r="F748" s="167"/>
      <c r="G748" s="167"/>
      <c r="H748" s="167"/>
      <c r="I748" s="167"/>
      <c r="J748" s="165"/>
      <c r="K748" s="165"/>
      <c r="L748" s="165"/>
      <c r="M748" s="165"/>
      <c r="N748" s="165"/>
      <c r="O748" s="165"/>
      <c r="P748" s="165"/>
      <c r="Q748" s="165"/>
      <c r="R748" s="166"/>
      <c r="S748" s="166"/>
      <c r="T748" s="166"/>
      <c r="U748" s="166"/>
      <c r="V748" s="166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  <c r="AN748" s="99"/>
      <c r="AO748" s="99"/>
      <c r="AP748" s="99"/>
      <c r="AQ748" s="99"/>
      <c r="AR748" s="99"/>
      <c r="AS748" s="99"/>
      <c r="AT748" s="99"/>
      <c r="AU748" s="99"/>
      <c r="AV748" s="99"/>
      <c r="AW748" s="99"/>
      <c r="AX748" s="99"/>
      <c r="AY748" s="99"/>
      <c r="AZ748" s="99"/>
      <c r="BA748" s="99"/>
    </row>
    <row r="749" spans="1:53" s="8" customFormat="1" ht="8.1" customHeight="1" x14ac:dyDescent="0.25">
      <c r="A749" s="91"/>
      <c r="B749" s="167"/>
      <c r="C749" s="167"/>
      <c r="D749" s="167"/>
      <c r="E749" s="167"/>
      <c r="F749" s="167"/>
      <c r="G749" s="167"/>
      <c r="H749" s="167"/>
      <c r="I749" s="167"/>
      <c r="J749" s="165"/>
      <c r="K749" s="165"/>
      <c r="L749" s="165"/>
      <c r="M749" s="165"/>
      <c r="N749" s="165"/>
      <c r="O749" s="165"/>
      <c r="P749" s="165"/>
      <c r="Q749" s="165"/>
      <c r="R749" s="166"/>
      <c r="S749" s="166"/>
      <c r="T749" s="166"/>
      <c r="U749" s="166"/>
      <c r="V749" s="166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  <c r="AN749" s="99"/>
      <c r="AO749" s="99"/>
      <c r="AP749" s="99"/>
      <c r="AQ749" s="99"/>
      <c r="AR749" s="99"/>
      <c r="AS749" s="99"/>
      <c r="AT749" s="99"/>
      <c r="AU749" s="99"/>
      <c r="AV749" s="99"/>
      <c r="AW749" s="99"/>
      <c r="AX749" s="99"/>
      <c r="AY749" s="99"/>
      <c r="AZ749" s="99"/>
      <c r="BA749" s="99"/>
    </row>
    <row r="750" spans="1:53" s="8" customFormat="1" ht="8.1" customHeight="1" x14ac:dyDescent="0.25">
      <c r="A750" s="91"/>
      <c r="B750" s="167"/>
      <c r="C750" s="167"/>
      <c r="D750" s="167"/>
      <c r="E750" s="167"/>
      <c r="F750" s="167"/>
      <c r="G750" s="167"/>
      <c r="H750" s="167"/>
      <c r="I750" s="167"/>
      <c r="J750" s="165"/>
      <c r="K750" s="165"/>
      <c r="L750" s="165"/>
      <c r="M750" s="165"/>
      <c r="N750" s="165"/>
      <c r="O750" s="165"/>
      <c r="P750" s="165"/>
      <c r="Q750" s="165"/>
      <c r="R750" s="166"/>
      <c r="S750" s="166"/>
      <c r="T750" s="166"/>
      <c r="U750" s="166"/>
      <c r="V750" s="166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  <c r="AN750" s="99"/>
      <c r="AO750" s="99"/>
      <c r="AP750" s="99"/>
      <c r="AQ750" s="99"/>
      <c r="AR750" s="99"/>
      <c r="AS750" s="99"/>
      <c r="AT750" s="99"/>
      <c r="AU750" s="99"/>
      <c r="AV750" s="99"/>
      <c r="AW750" s="99"/>
      <c r="AX750" s="99"/>
      <c r="AY750" s="99"/>
      <c r="AZ750" s="99"/>
      <c r="BA750" s="99"/>
    </row>
    <row r="751" spans="1:53" s="8" customFormat="1" ht="8.1" customHeight="1" x14ac:dyDescent="0.25">
      <c r="A751" s="91"/>
      <c r="B751" s="167"/>
      <c r="C751" s="167"/>
      <c r="D751" s="167"/>
      <c r="E751" s="167"/>
      <c r="F751" s="167"/>
      <c r="G751" s="167"/>
      <c r="H751" s="167"/>
      <c r="I751" s="167"/>
      <c r="J751" s="165"/>
      <c r="K751" s="165"/>
      <c r="L751" s="165"/>
      <c r="M751" s="165"/>
      <c r="N751" s="165"/>
      <c r="O751" s="165"/>
      <c r="P751" s="165"/>
      <c r="Q751" s="165"/>
      <c r="R751" s="166"/>
      <c r="S751" s="166"/>
      <c r="T751" s="166"/>
      <c r="U751" s="166"/>
      <c r="V751" s="166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  <c r="AN751" s="99"/>
      <c r="AO751" s="99"/>
      <c r="AP751" s="99"/>
      <c r="AQ751" s="99"/>
      <c r="AR751" s="99"/>
      <c r="AS751" s="99"/>
      <c r="AT751" s="99"/>
      <c r="AU751" s="99"/>
      <c r="AV751" s="99"/>
      <c r="AW751" s="99"/>
      <c r="AX751" s="99"/>
      <c r="AY751" s="99"/>
      <c r="AZ751" s="99"/>
      <c r="BA751" s="99"/>
    </row>
    <row r="752" spans="1:53" s="8" customFormat="1" ht="8.1" customHeight="1" x14ac:dyDescent="0.25">
      <c r="A752" s="91"/>
      <c r="B752" s="167"/>
      <c r="C752" s="167"/>
      <c r="D752" s="167"/>
      <c r="E752" s="167"/>
      <c r="F752" s="167"/>
      <c r="G752" s="167"/>
      <c r="H752" s="167"/>
      <c r="I752" s="167"/>
      <c r="J752" s="165"/>
      <c r="K752" s="165"/>
      <c r="L752" s="165"/>
      <c r="M752" s="165"/>
      <c r="N752" s="165"/>
      <c r="O752" s="165"/>
      <c r="P752" s="165"/>
      <c r="Q752" s="165"/>
      <c r="R752" s="166"/>
      <c r="S752" s="166"/>
      <c r="T752" s="166"/>
      <c r="U752" s="166"/>
      <c r="V752" s="166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  <c r="AN752" s="99"/>
      <c r="AO752" s="99"/>
      <c r="AP752" s="99"/>
      <c r="AQ752" s="99"/>
      <c r="AR752" s="99"/>
      <c r="AS752" s="99"/>
      <c r="AT752" s="99"/>
      <c r="AU752" s="99"/>
      <c r="AV752" s="99"/>
      <c r="AW752" s="99"/>
      <c r="AX752" s="99"/>
      <c r="AY752" s="99"/>
      <c r="AZ752" s="99"/>
      <c r="BA752" s="99"/>
    </row>
    <row r="753" spans="1:53" s="8" customFormat="1" ht="8.1" customHeight="1" x14ac:dyDescent="0.25">
      <c r="A753" s="91"/>
      <c r="B753" s="167"/>
      <c r="C753" s="167"/>
      <c r="D753" s="167"/>
      <c r="E753" s="167"/>
      <c r="F753" s="167"/>
      <c r="G753" s="167"/>
      <c r="H753" s="167"/>
      <c r="I753" s="167"/>
      <c r="J753" s="165"/>
      <c r="K753" s="165"/>
      <c r="L753" s="165"/>
      <c r="M753" s="165"/>
      <c r="N753" s="165"/>
      <c r="O753" s="165"/>
      <c r="P753" s="165"/>
      <c r="Q753" s="165"/>
      <c r="R753" s="166"/>
      <c r="S753" s="166"/>
      <c r="T753" s="166"/>
      <c r="U753" s="166"/>
      <c r="V753" s="166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  <c r="AN753" s="99"/>
      <c r="AO753" s="99"/>
      <c r="AP753" s="99"/>
      <c r="AQ753" s="99"/>
      <c r="AR753" s="99"/>
      <c r="AS753" s="99"/>
      <c r="AT753" s="99"/>
      <c r="AU753" s="99"/>
      <c r="AV753" s="99"/>
      <c r="AW753" s="99"/>
      <c r="AX753" s="99"/>
      <c r="AY753" s="99"/>
      <c r="AZ753" s="99"/>
      <c r="BA753" s="99"/>
    </row>
    <row r="754" spans="1:53" s="8" customFormat="1" ht="8.1" customHeight="1" x14ac:dyDescent="0.25">
      <c r="A754" s="91"/>
      <c r="B754" s="167"/>
      <c r="C754" s="167"/>
      <c r="D754" s="167"/>
      <c r="E754" s="167"/>
      <c r="F754" s="167"/>
      <c r="G754" s="167"/>
      <c r="H754" s="167"/>
      <c r="I754" s="167"/>
      <c r="J754" s="165"/>
      <c r="K754" s="165"/>
      <c r="L754" s="165"/>
      <c r="M754" s="165"/>
      <c r="N754" s="165"/>
      <c r="O754" s="165"/>
      <c r="P754" s="165"/>
      <c r="Q754" s="165"/>
      <c r="R754" s="166"/>
      <c r="S754" s="166"/>
      <c r="T754" s="166"/>
      <c r="U754" s="166"/>
      <c r="V754" s="166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  <c r="AN754" s="99"/>
      <c r="AO754" s="99"/>
      <c r="AP754" s="99"/>
      <c r="AQ754" s="99"/>
      <c r="AR754" s="99"/>
      <c r="AS754" s="99"/>
      <c r="AT754" s="99"/>
      <c r="AU754" s="99"/>
      <c r="AV754" s="99"/>
      <c r="AW754" s="99"/>
      <c r="AX754" s="99"/>
      <c r="AY754" s="99"/>
      <c r="AZ754" s="99"/>
      <c r="BA754" s="99"/>
    </row>
    <row r="755" spans="1:53" s="8" customFormat="1" ht="8.1" customHeight="1" x14ac:dyDescent="0.25">
      <c r="A755" s="91"/>
      <c r="B755" s="167"/>
      <c r="C755" s="167"/>
      <c r="D755" s="167"/>
      <c r="E755" s="167"/>
      <c r="F755" s="167"/>
      <c r="G755" s="167"/>
      <c r="H755" s="167"/>
      <c r="I755" s="167"/>
      <c r="J755" s="165"/>
      <c r="K755" s="165"/>
      <c r="L755" s="165"/>
      <c r="M755" s="165"/>
      <c r="N755" s="165"/>
      <c r="O755" s="165"/>
      <c r="P755" s="165"/>
      <c r="Q755" s="165"/>
      <c r="R755" s="166"/>
      <c r="S755" s="166"/>
      <c r="T755" s="166"/>
      <c r="U755" s="166"/>
      <c r="V755" s="166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  <c r="AN755" s="99"/>
      <c r="AO755" s="99"/>
      <c r="AP755" s="99"/>
      <c r="AQ755" s="99"/>
      <c r="AR755" s="99"/>
      <c r="AS755" s="99"/>
      <c r="AT755" s="99"/>
      <c r="AU755" s="99"/>
      <c r="AV755" s="99"/>
      <c r="AW755" s="99"/>
      <c r="AX755" s="99"/>
      <c r="AY755" s="99"/>
      <c r="AZ755" s="99"/>
      <c r="BA755" s="99"/>
    </row>
    <row r="756" spans="1:53" s="8" customFormat="1" ht="8.1" customHeight="1" x14ac:dyDescent="0.25">
      <c r="A756" s="91"/>
      <c r="B756" s="167"/>
      <c r="C756" s="167"/>
      <c r="D756" s="167"/>
      <c r="E756" s="167"/>
      <c r="F756" s="167"/>
      <c r="G756" s="167"/>
      <c r="H756" s="167"/>
      <c r="I756" s="167"/>
      <c r="J756" s="165"/>
      <c r="K756" s="165"/>
      <c r="L756" s="165"/>
      <c r="M756" s="165"/>
      <c r="N756" s="165"/>
      <c r="O756" s="165"/>
      <c r="P756" s="165"/>
      <c r="Q756" s="165"/>
      <c r="R756" s="166"/>
      <c r="S756" s="166"/>
      <c r="T756" s="166"/>
      <c r="U756" s="166"/>
      <c r="V756" s="166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  <c r="AN756" s="99"/>
      <c r="AO756" s="99"/>
      <c r="AP756" s="99"/>
      <c r="AQ756" s="99"/>
      <c r="AR756" s="99"/>
      <c r="AS756" s="99"/>
      <c r="AT756" s="99"/>
      <c r="AU756" s="99"/>
      <c r="AV756" s="99"/>
      <c r="AW756" s="99"/>
      <c r="AX756" s="99"/>
      <c r="AY756" s="99"/>
      <c r="AZ756" s="99"/>
      <c r="BA756" s="99"/>
    </row>
    <row r="757" spans="1:53" s="8" customFormat="1" ht="8.1" customHeight="1" x14ac:dyDescent="0.25">
      <c r="A757" s="91"/>
      <c r="B757" s="167"/>
      <c r="C757" s="167"/>
      <c r="D757" s="167"/>
      <c r="E757" s="167"/>
      <c r="F757" s="167"/>
      <c r="G757" s="167"/>
      <c r="H757" s="167"/>
      <c r="I757" s="167"/>
      <c r="J757" s="165"/>
      <c r="K757" s="165"/>
      <c r="L757" s="165"/>
      <c r="M757" s="165"/>
      <c r="N757" s="165"/>
      <c r="O757" s="165"/>
      <c r="P757" s="165"/>
      <c r="Q757" s="165"/>
      <c r="R757" s="166"/>
      <c r="S757" s="166"/>
      <c r="T757" s="166"/>
      <c r="U757" s="166"/>
      <c r="V757" s="166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  <c r="AN757" s="99"/>
      <c r="AO757" s="99"/>
      <c r="AP757" s="99"/>
      <c r="AQ757" s="99"/>
      <c r="AR757" s="99"/>
      <c r="AS757" s="99"/>
      <c r="AT757" s="99"/>
      <c r="AU757" s="99"/>
      <c r="AV757" s="99"/>
      <c r="AW757" s="99"/>
      <c r="AX757" s="99"/>
      <c r="AY757" s="99"/>
      <c r="AZ757" s="99"/>
      <c r="BA757" s="99"/>
    </row>
    <row r="758" spans="1:53" s="8" customFormat="1" ht="8.1" customHeight="1" x14ac:dyDescent="0.25">
      <c r="A758" s="91"/>
      <c r="B758" s="167"/>
      <c r="C758" s="167"/>
      <c r="D758" s="167"/>
      <c r="E758" s="167"/>
      <c r="F758" s="167"/>
      <c r="G758" s="167"/>
      <c r="H758" s="167"/>
      <c r="I758" s="167"/>
      <c r="J758" s="165"/>
      <c r="K758" s="165"/>
      <c r="L758" s="165"/>
      <c r="M758" s="165"/>
      <c r="N758" s="165"/>
      <c r="O758" s="165"/>
      <c r="P758" s="165"/>
      <c r="Q758" s="165"/>
      <c r="R758" s="166"/>
      <c r="S758" s="166"/>
      <c r="T758" s="166"/>
      <c r="U758" s="166"/>
      <c r="V758" s="166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  <c r="AN758" s="99"/>
      <c r="AO758" s="99"/>
      <c r="AP758" s="99"/>
      <c r="AQ758" s="99"/>
      <c r="AR758" s="99"/>
      <c r="AS758" s="99"/>
      <c r="AT758" s="99"/>
      <c r="AU758" s="99"/>
      <c r="AV758" s="99"/>
      <c r="AW758" s="99"/>
      <c r="AX758" s="99"/>
      <c r="AY758" s="99"/>
      <c r="AZ758" s="99"/>
      <c r="BA758" s="99"/>
    </row>
    <row r="759" spans="1:53" s="8" customFormat="1" ht="8.1" customHeight="1" x14ac:dyDescent="0.25">
      <c r="A759" s="91"/>
      <c r="B759" s="167"/>
      <c r="C759" s="167"/>
      <c r="D759" s="167"/>
      <c r="E759" s="167"/>
      <c r="F759" s="167"/>
      <c r="G759" s="167"/>
      <c r="H759" s="167"/>
      <c r="I759" s="167"/>
      <c r="J759" s="165"/>
      <c r="K759" s="165"/>
      <c r="L759" s="165"/>
      <c r="M759" s="165"/>
      <c r="N759" s="165"/>
      <c r="O759" s="165"/>
      <c r="P759" s="165"/>
      <c r="Q759" s="165"/>
      <c r="R759" s="166"/>
      <c r="S759" s="166"/>
      <c r="T759" s="166"/>
      <c r="U759" s="166"/>
      <c r="V759" s="166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  <c r="AN759" s="99"/>
      <c r="AO759" s="99"/>
      <c r="AP759" s="99"/>
      <c r="AQ759" s="99"/>
      <c r="AR759" s="99"/>
      <c r="AS759" s="99"/>
      <c r="AT759" s="99"/>
      <c r="AU759" s="99"/>
      <c r="AV759" s="99"/>
      <c r="AW759" s="99"/>
      <c r="AX759" s="99"/>
      <c r="AY759" s="99"/>
      <c r="AZ759" s="99"/>
      <c r="BA759" s="99"/>
    </row>
    <row r="760" spans="1:53" s="8" customFormat="1" ht="33" customHeight="1" x14ac:dyDescent="0.25">
      <c r="A760" s="91"/>
      <c r="B760" s="1144"/>
      <c r="C760" s="1144"/>
      <c r="D760" s="1144"/>
      <c r="E760" s="1144"/>
      <c r="F760" s="1144"/>
      <c r="G760" s="1144"/>
      <c r="H760" s="1144"/>
      <c r="I760" s="1144"/>
      <c r="J760" s="1144"/>
      <c r="K760" s="1144"/>
      <c r="L760" s="1144"/>
      <c r="M760" s="1144"/>
      <c r="N760" s="1144"/>
      <c r="O760" s="1144"/>
      <c r="P760" s="1144"/>
      <c r="Q760" s="1144"/>
      <c r="R760" s="1144"/>
      <c r="S760" s="1144"/>
      <c r="T760" s="1144"/>
      <c r="U760" s="1144"/>
      <c r="V760" s="1144"/>
      <c r="W760" s="1144"/>
      <c r="X760" s="1144"/>
      <c r="Y760" s="1144"/>
      <c r="Z760" s="1144"/>
      <c r="AA760" s="1144"/>
      <c r="AB760" s="1144"/>
      <c r="AC760" s="1144"/>
      <c r="AD760" s="1144"/>
      <c r="AE760" s="1144"/>
      <c r="AF760" s="1144"/>
      <c r="AG760" s="1144"/>
      <c r="AH760" s="1144"/>
      <c r="AI760" s="1144"/>
      <c r="AJ760" s="1144"/>
      <c r="AK760" s="1144"/>
      <c r="AL760" s="1144"/>
      <c r="AM760" s="1144"/>
      <c r="AN760" s="1144"/>
      <c r="AO760" s="1144"/>
      <c r="AP760" s="1144"/>
      <c r="AQ760" s="1144"/>
      <c r="AR760" s="1144"/>
      <c r="AS760" s="1144"/>
      <c r="AT760" s="1144"/>
      <c r="AU760" s="1144"/>
      <c r="AV760" s="1144"/>
      <c r="AW760" s="1144"/>
      <c r="AX760" s="1144"/>
      <c r="AY760" s="1144"/>
      <c r="AZ760" s="1144"/>
      <c r="BA760" s="99"/>
    </row>
  </sheetData>
  <mergeCells count="3057">
    <mergeCell ref="AR346:AT346"/>
    <mergeCell ref="AL346:AN346"/>
    <mergeCell ref="AR349:AT349"/>
    <mergeCell ref="W343:Y343"/>
    <mergeCell ref="Z343:AB343"/>
    <mergeCell ref="AC343:AE343"/>
    <mergeCell ref="AF343:AH343"/>
    <mergeCell ref="AI343:AK343"/>
    <mergeCell ref="AL343:AN343"/>
    <mergeCell ref="AO343:AQ343"/>
    <mergeCell ref="AR343:AT343"/>
    <mergeCell ref="AU350:AW350"/>
    <mergeCell ref="AX350:AZ350"/>
    <mergeCell ref="Z342:AB342"/>
    <mergeCell ref="AC342:AE342"/>
    <mergeCell ref="AF342:AH342"/>
    <mergeCell ref="AI342:AK342"/>
    <mergeCell ref="AR348:AT348"/>
    <mergeCell ref="AL349:AN349"/>
    <mergeCell ref="AU349:AW349"/>
    <mergeCell ref="AR342:AT342"/>
    <mergeCell ref="AU342:AW342"/>
    <mergeCell ref="AX342:AZ342"/>
    <mergeCell ref="AU347:AW347"/>
    <mergeCell ref="AX347:AZ347"/>
    <mergeCell ref="AL348:AN348"/>
    <mergeCell ref="AO340:AZ341"/>
    <mergeCell ref="AL336:AN336"/>
    <mergeCell ref="AO336:AQ336"/>
    <mergeCell ref="AR336:AT336"/>
    <mergeCell ref="AU336:AW336"/>
    <mergeCell ref="AX336:AZ336"/>
    <mergeCell ref="AL335:AN335"/>
    <mergeCell ref="AO335:AQ335"/>
    <mergeCell ref="AF334:AH334"/>
    <mergeCell ref="AI350:AK350"/>
    <mergeCell ref="W336:Y336"/>
    <mergeCell ref="Z336:AB336"/>
    <mergeCell ref="AC336:AE336"/>
    <mergeCell ref="AF336:AH336"/>
    <mergeCell ref="AI336:AK336"/>
    <mergeCell ref="AL345:AN345"/>
    <mergeCell ref="AO345:AQ345"/>
    <mergeCell ref="AR345:AT345"/>
    <mergeCell ref="AU345:AW345"/>
    <mergeCell ref="AX345:AZ345"/>
    <mergeCell ref="AO334:AQ334"/>
    <mergeCell ref="AR334:AT334"/>
    <mergeCell ref="AU334:AW334"/>
    <mergeCell ref="AX334:AZ334"/>
    <mergeCell ref="AU348:AW348"/>
    <mergeCell ref="AX348:AZ348"/>
    <mergeCell ref="AO346:AQ346"/>
    <mergeCell ref="AL350:AN350"/>
    <mergeCell ref="Z349:AB349"/>
    <mergeCell ref="AC349:AE349"/>
    <mergeCell ref="AF349:AH349"/>
    <mergeCell ref="AI349:AK349"/>
    <mergeCell ref="Q303:R303"/>
    <mergeCell ref="S303:U303"/>
    <mergeCell ref="S304:U304"/>
    <mergeCell ref="V304:X304"/>
    <mergeCell ref="Y304:AA304"/>
    <mergeCell ref="AB304:AD304"/>
    <mergeCell ref="AE304:AH304"/>
    <mergeCell ref="B338:AZ338"/>
    <mergeCell ref="AX332:AZ332"/>
    <mergeCell ref="S335:T335"/>
    <mergeCell ref="U335:V335"/>
    <mergeCell ref="W335:Y335"/>
    <mergeCell ref="Z335:AB335"/>
    <mergeCell ref="B317:R317"/>
    <mergeCell ref="B320:R320"/>
    <mergeCell ref="AL318:AN318"/>
    <mergeCell ref="B334:R334"/>
    <mergeCell ref="S334:T334"/>
    <mergeCell ref="U334:V334"/>
    <mergeCell ref="W334:Y334"/>
    <mergeCell ref="Z334:AB334"/>
    <mergeCell ref="AC334:AE334"/>
    <mergeCell ref="AC335:AE335"/>
    <mergeCell ref="AF335:AH335"/>
    <mergeCell ref="AI335:AK335"/>
    <mergeCell ref="AR335:AT335"/>
    <mergeCell ref="AU335:AW335"/>
    <mergeCell ref="AX335:AZ335"/>
    <mergeCell ref="AL334:AN334"/>
    <mergeCell ref="AX329:AZ329"/>
    <mergeCell ref="W318:Y318"/>
    <mergeCell ref="Z318:AB318"/>
    <mergeCell ref="Q302:R302"/>
    <mergeCell ref="B340:R342"/>
    <mergeCell ref="S340:T342"/>
    <mergeCell ref="U340:V342"/>
    <mergeCell ref="W340:AB341"/>
    <mergeCell ref="AC340:AH341"/>
    <mergeCell ref="V300:X300"/>
    <mergeCell ref="Y300:AA300"/>
    <mergeCell ref="AR301:AT301"/>
    <mergeCell ref="AU346:AW346"/>
    <mergeCell ref="AX346:AZ346"/>
    <mergeCell ref="B345:R345"/>
    <mergeCell ref="S345:T345"/>
    <mergeCell ref="U345:V345"/>
    <mergeCell ref="W345:Y345"/>
    <mergeCell ref="Z345:AB345"/>
    <mergeCell ref="AC345:AE345"/>
    <mergeCell ref="AF345:AH345"/>
    <mergeCell ref="AI345:AK345"/>
    <mergeCell ref="B346:R346"/>
    <mergeCell ref="AI332:AK332"/>
    <mergeCell ref="AL332:AN332"/>
    <mergeCell ref="AI334:AK334"/>
    <mergeCell ref="U332:V332"/>
    <mergeCell ref="W332:Y332"/>
    <mergeCell ref="Z332:AB332"/>
    <mergeCell ref="AU343:AW343"/>
    <mergeCell ref="AX343:AZ343"/>
    <mergeCell ref="S343:T343"/>
    <mergeCell ref="U343:V343"/>
    <mergeCell ref="AC332:AE332"/>
    <mergeCell ref="AF332:AH332"/>
    <mergeCell ref="B270:N270"/>
    <mergeCell ref="O282:P282"/>
    <mergeCell ref="Q282:R282"/>
    <mergeCell ref="S282:U282"/>
    <mergeCell ref="V282:X282"/>
    <mergeCell ref="Y282:AA282"/>
    <mergeCell ref="AB282:AD282"/>
    <mergeCell ref="AE282:AH282"/>
    <mergeCell ref="AI282:AK282"/>
    <mergeCell ref="AX282:AZ282"/>
    <mergeCell ref="B282:N282"/>
    <mergeCell ref="Y279:AA279"/>
    <mergeCell ref="AB279:AD279"/>
    <mergeCell ref="AE279:AH279"/>
    <mergeCell ref="Q280:R280"/>
    <mergeCell ref="Q281:R281"/>
    <mergeCell ref="S281:U281"/>
    <mergeCell ref="V281:X281"/>
    <mergeCell ref="Y281:AA281"/>
    <mergeCell ref="AB281:AD281"/>
    <mergeCell ref="AE281:AH281"/>
    <mergeCell ref="Y276:AD277"/>
    <mergeCell ref="AR278:AT278"/>
    <mergeCell ref="S280:U280"/>
    <mergeCell ref="V280:X280"/>
    <mergeCell ref="Y280:AA280"/>
    <mergeCell ref="AB280:AD280"/>
    <mergeCell ref="AE280:AH280"/>
    <mergeCell ref="B274:BA274"/>
    <mergeCell ref="B276:N278"/>
    <mergeCell ref="B280:N280"/>
    <mergeCell ref="AU279:AW279"/>
    <mergeCell ref="AK22:AR22"/>
    <mergeCell ref="AS22:AZ22"/>
    <mergeCell ref="B168:Q168"/>
    <mergeCell ref="R168:S168"/>
    <mergeCell ref="T168:AB168"/>
    <mergeCell ref="AC168:AI168"/>
    <mergeCell ref="AJ168:AQ168"/>
    <mergeCell ref="AR168:AZ168"/>
    <mergeCell ref="B166:Q166"/>
    <mergeCell ref="R166:S166"/>
    <mergeCell ref="T166:AB166"/>
    <mergeCell ref="AC166:AI166"/>
    <mergeCell ref="AJ166:AQ166"/>
    <mergeCell ref="AR166:AZ166"/>
    <mergeCell ref="B171:AZ171"/>
    <mergeCell ref="B173:AZ173"/>
    <mergeCell ref="AC179:AE179"/>
    <mergeCell ref="AX177:AZ177"/>
    <mergeCell ref="B174:R176"/>
    <mergeCell ref="AO174:AZ175"/>
    <mergeCell ref="W176:Y176"/>
    <mergeCell ref="AO176:AQ176"/>
    <mergeCell ref="AR176:AT176"/>
    <mergeCell ref="AU176:AW176"/>
    <mergeCell ref="AL179:AN179"/>
    <mergeCell ref="B179:R179"/>
    <mergeCell ref="S179:T179"/>
    <mergeCell ref="B23:Y23"/>
    <mergeCell ref="Z23:AB23"/>
    <mergeCell ref="AC23:AJ23"/>
    <mergeCell ref="AK23:AR23"/>
    <mergeCell ref="AS23:AZ23"/>
    <mergeCell ref="B33:Y33"/>
    <mergeCell ref="Z33:AB33"/>
    <mergeCell ref="AC33:AJ33"/>
    <mergeCell ref="AK33:AR33"/>
    <mergeCell ref="AS33:AZ33"/>
    <mergeCell ref="B26:AZ26"/>
    <mergeCell ref="B27:AZ27"/>
    <mergeCell ref="AK30:AR31"/>
    <mergeCell ref="AS30:AZ31"/>
    <mergeCell ref="AC32:AJ32"/>
    <mergeCell ref="AK32:AR32"/>
    <mergeCell ref="AS32:AZ32"/>
    <mergeCell ref="B32:Y32"/>
    <mergeCell ref="Z32:AB32"/>
    <mergeCell ref="B25:AZ25"/>
    <mergeCell ref="B29:Y31"/>
    <mergeCell ref="Z29:AB31"/>
    <mergeCell ref="AC29:AZ29"/>
    <mergeCell ref="AC30:AJ31"/>
    <mergeCell ref="B1:AZ1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S18:AZ18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AS17:AZ17"/>
    <mergeCell ref="B12:AZ12"/>
    <mergeCell ref="AI382:AK382"/>
    <mergeCell ref="AL382:AN382"/>
    <mergeCell ref="AO382:AQ382"/>
    <mergeCell ref="AR382:AT382"/>
    <mergeCell ref="AU382:AW382"/>
    <mergeCell ref="AX382:AZ382"/>
    <mergeCell ref="AR371:AT371"/>
    <mergeCell ref="B376:AZ376"/>
    <mergeCell ref="B382:R382"/>
    <mergeCell ref="W370:Y370"/>
    <mergeCell ref="Z370:AB370"/>
    <mergeCell ref="AC370:AE370"/>
    <mergeCell ref="AF370:AH370"/>
    <mergeCell ref="AI370:AK370"/>
    <mergeCell ref="AO370:AQ370"/>
    <mergeCell ref="AI373:AK373"/>
    <mergeCell ref="S372:T372"/>
    <mergeCell ref="U371:V371"/>
    <mergeCell ref="W371:Y371"/>
    <mergeCell ref="U374:V374"/>
    <mergeCell ref="W374:Y374"/>
    <mergeCell ref="Z374:AB374"/>
    <mergeCell ref="AC374:AE374"/>
    <mergeCell ref="AF374:AH374"/>
    <mergeCell ref="AI374:AK374"/>
    <mergeCell ref="AU371:AW371"/>
    <mergeCell ref="AX371:AZ371"/>
    <mergeCell ref="AU370:AW370"/>
    <mergeCell ref="AX370:AZ370"/>
    <mergeCell ref="AC358:AE358"/>
    <mergeCell ref="AF358:AH358"/>
    <mergeCell ref="AI358:AK358"/>
    <mergeCell ref="AL358:AN358"/>
    <mergeCell ref="AO358:AQ358"/>
    <mergeCell ref="AR358:AT358"/>
    <mergeCell ref="AU358:AW358"/>
    <mergeCell ref="AX358:AZ358"/>
    <mergeCell ref="B354:AZ354"/>
    <mergeCell ref="B353:AZ353"/>
    <mergeCell ref="S363:T363"/>
    <mergeCell ref="U363:V363"/>
    <mergeCell ref="W363:Y363"/>
    <mergeCell ref="Z363:AB363"/>
    <mergeCell ref="AC363:AE363"/>
    <mergeCell ref="S359:T359"/>
    <mergeCell ref="B378:R380"/>
    <mergeCell ref="S378:T380"/>
    <mergeCell ref="U378:V380"/>
    <mergeCell ref="W378:AB379"/>
    <mergeCell ref="AC378:AH379"/>
    <mergeCell ref="AI378:AN379"/>
    <mergeCell ref="AO378:AZ379"/>
    <mergeCell ref="W380:Y380"/>
    <mergeCell ref="Z380:AB380"/>
    <mergeCell ref="AC380:AE380"/>
    <mergeCell ref="AF380:AH380"/>
    <mergeCell ref="AI380:AK380"/>
    <mergeCell ref="AL380:AN380"/>
    <mergeCell ref="AO380:AQ380"/>
    <mergeCell ref="AR380:AT380"/>
    <mergeCell ref="AU380:AW380"/>
    <mergeCell ref="B356:R358"/>
    <mergeCell ref="AX349:AZ349"/>
    <mergeCell ref="B348:R348"/>
    <mergeCell ref="S348:T348"/>
    <mergeCell ref="U348:V348"/>
    <mergeCell ref="W348:Y348"/>
    <mergeCell ref="Z348:AB348"/>
    <mergeCell ref="AC348:AE348"/>
    <mergeCell ref="AF348:AH348"/>
    <mergeCell ref="AI348:AK348"/>
    <mergeCell ref="AO369:AQ369"/>
    <mergeCell ref="AR369:AT369"/>
    <mergeCell ref="AU369:AW369"/>
    <mergeCell ref="AX369:AZ369"/>
    <mergeCell ref="AI361:AK361"/>
    <mergeCell ref="AL361:AN361"/>
    <mergeCell ref="AO361:AQ361"/>
    <mergeCell ref="AR361:AT361"/>
    <mergeCell ref="AU361:AW361"/>
    <mergeCell ref="AX361:AZ361"/>
    <mergeCell ref="AO351:AQ351"/>
    <mergeCell ref="AR351:AT351"/>
    <mergeCell ref="AU351:AW351"/>
    <mergeCell ref="AX351:AZ351"/>
    <mergeCell ref="S356:T358"/>
    <mergeCell ref="U356:V358"/>
    <mergeCell ref="W356:AB357"/>
    <mergeCell ref="AC356:AH357"/>
    <mergeCell ref="AI356:AN357"/>
    <mergeCell ref="AO356:AZ357"/>
    <mergeCell ref="W358:Y358"/>
    <mergeCell ref="Z358:AB358"/>
    <mergeCell ref="S350:T350"/>
    <mergeCell ref="U350:V350"/>
    <mergeCell ref="W350:Y350"/>
    <mergeCell ref="Z350:AB350"/>
    <mergeCell ref="AC350:AE350"/>
    <mergeCell ref="AF350:AH350"/>
    <mergeCell ref="AI330:AK330"/>
    <mergeCell ref="AL330:AN330"/>
    <mergeCell ref="AO330:AQ330"/>
    <mergeCell ref="AR330:AT330"/>
    <mergeCell ref="B330:R330"/>
    <mergeCell ref="AF331:AH331"/>
    <mergeCell ref="AI331:AK331"/>
    <mergeCell ref="B349:R349"/>
    <mergeCell ref="S349:T349"/>
    <mergeCell ref="U349:V349"/>
    <mergeCell ref="W349:Y349"/>
    <mergeCell ref="AO333:AQ333"/>
    <mergeCell ref="AR333:AT333"/>
    <mergeCell ref="AO349:AQ349"/>
    <mergeCell ref="U347:V347"/>
    <mergeCell ref="W347:Y347"/>
    <mergeCell ref="Z347:AB347"/>
    <mergeCell ref="AO348:AQ348"/>
    <mergeCell ref="AI340:AN341"/>
    <mergeCell ref="W342:Y342"/>
    <mergeCell ref="AF330:AH330"/>
    <mergeCell ref="S330:T330"/>
    <mergeCell ref="AC331:AE331"/>
    <mergeCell ref="AO350:AQ350"/>
    <mergeCell ref="AR350:AT350"/>
    <mergeCell ref="AO342:AQ342"/>
    <mergeCell ref="B351:R351"/>
    <mergeCell ref="S351:T351"/>
    <mergeCell ref="U351:V351"/>
    <mergeCell ref="W351:Y351"/>
    <mergeCell ref="Z351:AB351"/>
    <mergeCell ref="AC351:AE351"/>
    <mergeCell ref="AF351:AH351"/>
    <mergeCell ref="AI351:AK351"/>
    <mergeCell ref="AL351:AN351"/>
    <mergeCell ref="B336:R336"/>
    <mergeCell ref="S336:T336"/>
    <mergeCell ref="U336:V336"/>
    <mergeCell ref="B332:R332"/>
    <mergeCell ref="B335:R335"/>
    <mergeCell ref="S346:T346"/>
    <mergeCell ref="U346:V346"/>
    <mergeCell ref="W346:Y346"/>
    <mergeCell ref="Z346:AB346"/>
    <mergeCell ref="AC346:AE346"/>
    <mergeCell ref="AF346:AH346"/>
    <mergeCell ref="AI346:AK346"/>
    <mergeCell ref="AL333:AN333"/>
    <mergeCell ref="S332:T332"/>
    <mergeCell ref="S347:T347"/>
    <mergeCell ref="B343:R343"/>
    <mergeCell ref="B350:R350"/>
    <mergeCell ref="AL342:AN342"/>
    <mergeCell ref="B333:R333"/>
    <mergeCell ref="S333:T333"/>
    <mergeCell ref="U333:V333"/>
    <mergeCell ref="W333:Y333"/>
    <mergeCell ref="Z333:AB333"/>
    <mergeCell ref="AU333:AW333"/>
    <mergeCell ref="AX333:AZ333"/>
    <mergeCell ref="B331:R331"/>
    <mergeCell ref="AR319:AT319"/>
    <mergeCell ref="AU319:AW319"/>
    <mergeCell ref="AX319:AZ319"/>
    <mergeCell ref="U330:V330"/>
    <mergeCell ref="W330:Y330"/>
    <mergeCell ref="S331:T331"/>
    <mergeCell ref="U331:V331"/>
    <mergeCell ref="W331:Y331"/>
    <mergeCell ref="Z331:AB331"/>
    <mergeCell ref="B329:R329"/>
    <mergeCell ref="S329:T329"/>
    <mergeCell ref="U329:V329"/>
    <mergeCell ref="W329:Y329"/>
    <mergeCell ref="Z329:AB329"/>
    <mergeCell ref="AC329:AE329"/>
    <mergeCell ref="AF329:AH329"/>
    <mergeCell ref="AI329:AK329"/>
    <mergeCell ref="AL329:AN329"/>
    <mergeCell ref="AO332:AQ332"/>
    <mergeCell ref="AR332:AT332"/>
    <mergeCell ref="Z330:AB330"/>
    <mergeCell ref="AC330:AE330"/>
    <mergeCell ref="AL320:AN320"/>
    <mergeCell ref="AO320:AQ320"/>
    <mergeCell ref="B321:R321"/>
    <mergeCell ref="B319:R319"/>
    <mergeCell ref="AU321:AW321"/>
    <mergeCell ref="AX321:AZ321"/>
    <mergeCell ref="AI321:AK321"/>
    <mergeCell ref="AU317:AW317"/>
    <mergeCell ref="AX317:AZ317"/>
    <mergeCell ref="AU331:AW331"/>
    <mergeCell ref="AX331:AZ331"/>
    <mergeCell ref="AO329:AQ329"/>
    <mergeCell ref="AR329:AT329"/>
    <mergeCell ref="AO319:AQ319"/>
    <mergeCell ref="AU330:AW330"/>
    <mergeCell ref="AX330:AZ330"/>
    <mergeCell ref="AL331:AN331"/>
    <mergeCell ref="AO331:AQ331"/>
    <mergeCell ref="AR331:AT331"/>
    <mergeCell ref="AC318:AE318"/>
    <mergeCell ref="AF318:AH318"/>
    <mergeCell ref="AU332:AW332"/>
    <mergeCell ref="S321:T321"/>
    <mergeCell ref="AU329:AW329"/>
    <mergeCell ref="AC319:AE319"/>
    <mergeCell ref="AF319:AH319"/>
    <mergeCell ref="AI319:AK319"/>
    <mergeCell ref="AL319:AN319"/>
    <mergeCell ref="S319:T319"/>
    <mergeCell ref="AR320:AT320"/>
    <mergeCell ref="AU320:AW320"/>
    <mergeCell ref="AX320:AZ320"/>
    <mergeCell ref="AO325:AZ326"/>
    <mergeCell ref="AO327:AQ327"/>
    <mergeCell ref="AR327:AT327"/>
    <mergeCell ref="AU327:AW327"/>
    <mergeCell ref="AX327:AZ327"/>
    <mergeCell ref="AO321:AQ321"/>
    <mergeCell ref="AR321:AT321"/>
    <mergeCell ref="AL321:AN321"/>
    <mergeCell ref="AX316:AZ316"/>
    <mergeCell ref="W314:Y314"/>
    <mergeCell ref="Z314:AB314"/>
    <mergeCell ref="AC314:AE314"/>
    <mergeCell ref="AF314:AH314"/>
    <mergeCell ref="AI314:AK314"/>
    <mergeCell ref="AL314:AN314"/>
    <mergeCell ref="B318:R318"/>
    <mergeCell ref="B316:R316"/>
    <mergeCell ref="B315:R315"/>
    <mergeCell ref="B314:R314"/>
    <mergeCell ref="B313:R313"/>
    <mergeCell ref="B310:R312"/>
    <mergeCell ref="B325:R327"/>
    <mergeCell ref="S325:T327"/>
    <mergeCell ref="U325:V327"/>
    <mergeCell ref="W325:AB326"/>
    <mergeCell ref="AC325:AH326"/>
    <mergeCell ref="AI325:AN326"/>
    <mergeCell ref="W327:Y327"/>
    <mergeCell ref="Z327:AB327"/>
    <mergeCell ref="AC327:AE327"/>
    <mergeCell ref="AF327:AH327"/>
    <mergeCell ref="AI327:AK327"/>
    <mergeCell ref="AL327:AN327"/>
    <mergeCell ref="U321:V321"/>
    <mergeCell ref="W321:Y321"/>
    <mergeCell ref="Z321:AB321"/>
    <mergeCell ref="AC321:AE321"/>
    <mergeCell ref="U319:V319"/>
    <mergeCell ref="W319:Y319"/>
    <mergeCell ref="Z319:AB319"/>
    <mergeCell ref="AR181:AT181"/>
    <mergeCell ref="AU181:AW181"/>
    <mergeCell ref="AX181:AZ181"/>
    <mergeCell ref="S310:T312"/>
    <mergeCell ref="U310:V312"/>
    <mergeCell ref="W310:AB311"/>
    <mergeCell ref="AC310:AH311"/>
    <mergeCell ref="AI310:AN311"/>
    <mergeCell ref="AO310:AZ311"/>
    <mergeCell ref="W312:Y312"/>
    <mergeCell ref="Z312:AB312"/>
    <mergeCell ref="AC312:AE312"/>
    <mergeCell ref="AF312:AH312"/>
    <mergeCell ref="AI312:AK312"/>
    <mergeCell ref="AL312:AN312"/>
    <mergeCell ref="AO312:AQ312"/>
    <mergeCell ref="AU315:AW315"/>
    <mergeCell ref="AO314:AQ314"/>
    <mergeCell ref="AR314:AT314"/>
    <mergeCell ref="AU314:AW314"/>
    <mergeCell ref="AU293:AW293"/>
    <mergeCell ref="AX293:AZ293"/>
    <mergeCell ref="Y303:AA303"/>
    <mergeCell ref="AB303:AD303"/>
    <mergeCell ref="AE303:AH303"/>
    <mergeCell ref="AI304:AK304"/>
    <mergeCell ref="AL304:AN304"/>
    <mergeCell ref="AR294:AT294"/>
    <mergeCell ref="AU294:AW294"/>
    <mergeCell ref="AX294:AZ294"/>
    <mergeCell ref="AE302:AH302"/>
    <mergeCell ref="AU305:AW305"/>
    <mergeCell ref="AX189:AZ189"/>
    <mergeCell ref="B185:R187"/>
    <mergeCell ref="S185:T187"/>
    <mergeCell ref="U185:V187"/>
    <mergeCell ref="W185:AB186"/>
    <mergeCell ref="AC185:AH186"/>
    <mergeCell ref="AI185:AN186"/>
    <mergeCell ref="AO185:AZ186"/>
    <mergeCell ref="W187:Y187"/>
    <mergeCell ref="Z187:AB187"/>
    <mergeCell ref="AC187:AE187"/>
    <mergeCell ref="AF187:AH187"/>
    <mergeCell ref="AI187:AK187"/>
    <mergeCell ref="AL187:AN187"/>
    <mergeCell ref="AO187:AQ187"/>
    <mergeCell ref="AR187:AT187"/>
    <mergeCell ref="AU187:AW187"/>
    <mergeCell ref="AX187:AZ187"/>
    <mergeCell ref="AL188:AN188"/>
    <mergeCell ref="W188:Y188"/>
    <mergeCell ref="Z188:AB188"/>
    <mergeCell ref="AC188:AE188"/>
    <mergeCell ref="AF188:AH188"/>
    <mergeCell ref="AI188:AK188"/>
    <mergeCell ref="B189:R189"/>
    <mergeCell ref="S189:T189"/>
    <mergeCell ref="U189:V189"/>
    <mergeCell ref="W189:Y189"/>
    <mergeCell ref="Z189:AB189"/>
    <mergeCell ref="AC189:AE189"/>
    <mergeCell ref="AO188:AQ188"/>
    <mergeCell ref="AR188:AT188"/>
    <mergeCell ref="AU188:AW188"/>
    <mergeCell ref="B188:R188"/>
    <mergeCell ref="S188:T188"/>
    <mergeCell ref="B199:R199"/>
    <mergeCell ref="AC199:AE199"/>
    <mergeCell ref="Z199:AB199"/>
    <mergeCell ref="AF189:AH189"/>
    <mergeCell ref="AI189:AK189"/>
    <mergeCell ref="AL189:AN189"/>
    <mergeCell ref="AO189:AQ189"/>
    <mergeCell ref="AR189:AT189"/>
    <mergeCell ref="AO191:AQ191"/>
    <mergeCell ref="AL191:AN191"/>
    <mergeCell ref="AI191:AK191"/>
    <mergeCell ref="AF191:AH191"/>
    <mergeCell ref="AC191:AE191"/>
    <mergeCell ref="Z191:AB191"/>
    <mergeCell ref="W191:Y191"/>
    <mergeCell ref="AF190:AH190"/>
    <mergeCell ref="AI190:AK190"/>
    <mergeCell ref="AL190:AN190"/>
    <mergeCell ref="S191:T191"/>
    <mergeCell ref="B191:R191"/>
    <mergeCell ref="B190:R190"/>
    <mergeCell ref="S190:T190"/>
    <mergeCell ref="U190:V190"/>
    <mergeCell ref="W190:Y190"/>
    <mergeCell ref="Z190:AB190"/>
    <mergeCell ref="AU189:AW189"/>
    <mergeCell ref="AX190:AZ190"/>
    <mergeCell ref="AC190:AE190"/>
    <mergeCell ref="AR191:AT191"/>
    <mergeCell ref="AC196:AH197"/>
    <mergeCell ref="AR199:AT199"/>
    <mergeCell ref="AO199:AQ199"/>
    <mergeCell ref="AX192:AZ192"/>
    <mergeCell ref="AO190:AQ190"/>
    <mergeCell ref="AR190:AT190"/>
    <mergeCell ref="AU190:AW190"/>
    <mergeCell ref="AL199:AN199"/>
    <mergeCell ref="AI199:AK199"/>
    <mergeCell ref="AF199:AH199"/>
    <mergeCell ref="AU192:AW192"/>
    <mergeCell ref="AL198:AN198"/>
    <mergeCell ref="AO198:AQ198"/>
    <mergeCell ref="U191:V191"/>
    <mergeCell ref="B201:R201"/>
    <mergeCell ref="B200:R200"/>
    <mergeCell ref="S253:X254"/>
    <mergeCell ref="Y253:AD254"/>
    <mergeCell ref="B192:R192"/>
    <mergeCell ref="S192:T192"/>
    <mergeCell ref="U192:V192"/>
    <mergeCell ref="W192:Y192"/>
    <mergeCell ref="Z192:AB192"/>
    <mergeCell ref="AC192:AE192"/>
    <mergeCell ref="AF192:AH192"/>
    <mergeCell ref="AI192:AK192"/>
    <mergeCell ref="AL192:AN192"/>
    <mergeCell ref="AO192:AQ192"/>
    <mergeCell ref="AR192:AT192"/>
    <mergeCell ref="S196:T198"/>
    <mergeCell ref="U196:V198"/>
    <mergeCell ref="AR198:AT198"/>
    <mergeCell ref="AF198:AH198"/>
    <mergeCell ref="AI198:AK198"/>
    <mergeCell ref="Z200:AB200"/>
    <mergeCell ref="AC200:AE200"/>
    <mergeCell ref="AF200:AH200"/>
    <mergeCell ref="AO200:AQ200"/>
    <mergeCell ref="AR200:AT200"/>
    <mergeCell ref="W199:Y199"/>
    <mergeCell ref="AO196:AZ197"/>
    <mergeCell ref="AI196:AN197"/>
    <mergeCell ref="AX199:AZ199"/>
    <mergeCell ref="AU199:AW199"/>
    <mergeCell ref="AU200:AW200"/>
    <mergeCell ref="W200:Y200"/>
    <mergeCell ref="AX201:AZ201"/>
    <mergeCell ref="W203:Y203"/>
    <mergeCell ref="Z203:AB203"/>
    <mergeCell ref="AC203:AE203"/>
    <mergeCell ref="AF203:AH203"/>
    <mergeCell ref="AI203:AK203"/>
    <mergeCell ref="AL203:AN203"/>
    <mergeCell ref="AO202:AQ202"/>
    <mergeCell ref="AR202:AT202"/>
    <mergeCell ref="AU202:AW202"/>
    <mergeCell ref="AX202:AZ202"/>
    <mergeCell ref="W202:Y202"/>
    <mergeCell ref="Z202:AB202"/>
    <mergeCell ref="AC202:AE202"/>
    <mergeCell ref="AX203:AZ203"/>
    <mergeCell ref="AI200:AK200"/>
    <mergeCell ref="AL200:AN200"/>
    <mergeCell ref="AR201:AT201"/>
    <mergeCell ref="Y290:AA290"/>
    <mergeCell ref="AB290:AD290"/>
    <mergeCell ref="AE290:AH290"/>
    <mergeCell ref="Q298:R300"/>
    <mergeCell ref="S298:X299"/>
    <mergeCell ref="Y298:AD299"/>
    <mergeCell ref="AE298:AH300"/>
    <mergeCell ref="S300:U300"/>
    <mergeCell ref="B291:N291"/>
    <mergeCell ref="O291:P291"/>
    <mergeCell ref="AI290:AK290"/>
    <mergeCell ref="AL290:AN290"/>
    <mergeCell ref="AO292:AQ292"/>
    <mergeCell ref="AB293:AD293"/>
    <mergeCell ref="AE293:AH293"/>
    <mergeCell ref="AI293:AK293"/>
    <mergeCell ref="AL293:AN293"/>
    <mergeCell ref="AD391:AG391"/>
    <mergeCell ref="AH391:AJ391"/>
    <mergeCell ref="B293:N293"/>
    <mergeCell ref="O293:P293"/>
    <mergeCell ref="Q293:R293"/>
    <mergeCell ref="S293:U293"/>
    <mergeCell ref="V293:X293"/>
    <mergeCell ref="Y293:AA293"/>
    <mergeCell ref="Q301:R301"/>
    <mergeCell ref="AB302:AD302"/>
    <mergeCell ref="B296:BA296"/>
    <mergeCell ref="B298:N300"/>
    <mergeCell ref="O298:P300"/>
    <mergeCell ref="AI298:AN299"/>
    <mergeCell ref="AI294:AK294"/>
    <mergeCell ref="AL294:AN294"/>
    <mergeCell ref="AO294:AQ294"/>
    <mergeCell ref="AR293:AT293"/>
    <mergeCell ref="AX314:AZ314"/>
    <mergeCell ref="V301:X301"/>
    <mergeCell ref="Y301:AA301"/>
    <mergeCell ref="AB301:AD301"/>
    <mergeCell ref="AE301:AH301"/>
    <mergeCell ref="AO318:AQ318"/>
    <mergeCell ref="AI317:AK317"/>
    <mergeCell ref="AR303:AT303"/>
    <mergeCell ref="AU303:AW303"/>
    <mergeCell ref="AX303:AZ303"/>
    <mergeCell ref="W317:Y317"/>
    <mergeCell ref="AL317:AN317"/>
    <mergeCell ref="AR316:AT316"/>
    <mergeCell ref="AU316:AW316"/>
    <mergeCell ref="U394:W394"/>
    <mergeCell ref="X394:Z394"/>
    <mergeCell ref="W360:Y360"/>
    <mergeCell ref="Z360:AB360"/>
    <mergeCell ref="AC360:AE360"/>
    <mergeCell ref="N389:Z389"/>
    <mergeCell ref="U381:V381"/>
    <mergeCell ref="W381:Y381"/>
    <mergeCell ref="Z381:AB381"/>
    <mergeCell ref="AC381:AE381"/>
    <mergeCell ref="AF381:AH381"/>
    <mergeCell ref="AI381:AK381"/>
    <mergeCell ref="AL381:AN381"/>
    <mergeCell ref="AL370:AN370"/>
    <mergeCell ref="B384:R384"/>
    <mergeCell ref="S384:T384"/>
    <mergeCell ref="U384:V384"/>
    <mergeCell ref="W384:Y384"/>
    <mergeCell ref="Z384:AB384"/>
    <mergeCell ref="N391:P391"/>
    <mergeCell ref="Q391:T391"/>
    <mergeCell ref="AA389:AM389"/>
    <mergeCell ref="L389:M390"/>
    <mergeCell ref="B385:R385"/>
    <mergeCell ref="S385:T385"/>
    <mergeCell ref="U385:V385"/>
    <mergeCell ref="W385:Y385"/>
    <mergeCell ref="Z385:AB385"/>
    <mergeCell ref="AC385:AE385"/>
    <mergeCell ref="B383:R383"/>
    <mergeCell ref="S383:T383"/>
    <mergeCell ref="U383:V383"/>
    <mergeCell ref="N393:P393"/>
    <mergeCell ref="Q393:T393"/>
    <mergeCell ref="U393:W393"/>
    <mergeCell ref="X393:Z393"/>
    <mergeCell ref="AA393:AC393"/>
    <mergeCell ref="S360:T360"/>
    <mergeCell ref="AN393:AP393"/>
    <mergeCell ref="AK392:AM392"/>
    <mergeCell ref="AE260:AH260"/>
    <mergeCell ref="AN392:AP392"/>
    <mergeCell ref="Y294:AA294"/>
    <mergeCell ref="AB294:AD294"/>
    <mergeCell ref="AA395:AC395"/>
    <mergeCell ref="AD395:AG395"/>
    <mergeCell ref="AH395:AJ395"/>
    <mergeCell ref="B374:R374"/>
    <mergeCell ref="S374:T374"/>
    <mergeCell ref="B371:R371"/>
    <mergeCell ref="S371:T371"/>
    <mergeCell ref="B370:R370"/>
    <mergeCell ref="S370:T370"/>
    <mergeCell ref="AE292:AH292"/>
    <mergeCell ref="Q294:R294"/>
    <mergeCell ref="S294:U294"/>
    <mergeCell ref="V294:X294"/>
    <mergeCell ref="B395:K395"/>
    <mergeCell ref="L395:M395"/>
    <mergeCell ref="N392:P392"/>
    <mergeCell ref="AD392:AG392"/>
    <mergeCell ref="B381:R381"/>
    <mergeCell ref="S381:T381"/>
    <mergeCell ref="U360:V360"/>
    <mergeCell ref="Z415:AE415"/>
    <mergeCell ref="AF415:AK415"/>
    <mergeCell ref="AL415:AQ415"/>
    <mergeCell ref="B421:AZ421"/>
    <mergeCell ref="B425:P425"/>
    <mergeCell ref="B424:P424"/>
    <mergeCell ref="B423:P423"/>
    <mergeCell ref="Q425:AB425"/>
    <mergeCell ref="AQ392:AT392"/>
    <mergeCell ref="AU392:AW392"/>
    <mergeCell ref="AX392:AZ392"/>
    <mergeCell ref="AD393:AG393"/>
    <mergeCell ref="AU393:AW393"/>
    <mergeCell ref="AX393:AZ393"/>
    <mergeCell ref="Q424:AB424"/>
    <mergeCell ref="Q423:AB423"/>
    <mergeCell ref="N394:P394"/>
    <mergeCell ref="Q394:T394"/>
    <mergeCell ref="X407:Y407"/>
    <mergeCell ref="Z407:AE407"/>
    <mergeCell ref="AF407:AK407"/>
    <mergeCell ref="X419:Y419"/>
    <mergeCell ref="Z419:AE419"/>
    <mergeCell ref="N395:P395"/>
    <mergeCell ref="Q395:T395"/>
    <mergeCell ref="U395:W395"/>
    <mergeCell ref="AK395:AM395"/>
    <mergeCell ref="AN395:AP395"/>
    <mergeCell ref="AQ395:AT395"/>
    <mergeCell ref="AU395:AW395"/>
    <mergeCell ref="AX395:AZ395"/>
    <mergeCell ref="AA394:AC394"/>
    <mergeCell ref="AF411:AK414"/>
    <mergeCell ref="AL411:AQ414"/>
    <mergeCell ref="AR411:AZ414"/>
    <mergeCell ref="B411:T414"/>
    <mergeCell ref="U411:W414"/>
    <mergeCell ref="X411:Y414"/>
    <mergeCell ref="Z411:AE414"/>
    <mergeCell ref="AF419:AK419"/>
    <mergeCell ref="AL419:AQ419"/>
    <mergeCell ref="AR419:AZ419"/>
    <mergeCell ref="B419:W419"/>
    <mergeCell ref="B426:P426"/>
    <mergeCell ref="AO426:AZ426"/>
    <mergeCell ref="AC426:AN426"/>
    <mergeCell ref="Q426:AB426"/>
    <mergeCell ref="AO425:AZ425"/>
    <mergeCell ref="AC425:AN425"/>
    <mergeCell ref="AC424:AN424"/>
    <mergeCell ref="AO424:AZ424"/>
    <mergeCell ref="AO423:AZ423"/>
    <mergeCell ref="AC423:AN423"/>
    <mergeCell ref="AR415:AZ415"/>
    <mergeCell ref="B416:T416"/>
    <mergeCell ref="U416:W416"/>
    <mergeCell ref="X416:Y416"/>
    <mergeCell ref="Z416:AE416"/>
    <mergeCell ref="AF416:AK416"/>
    <mergeCell ref="AL416:AQ416"/>
    <mergeCell ref="AR416:AZ416"/>
    <mergeCell ref="B415:T415"/>
    <mergeCell ref="U415:W415"/>
    <mergeCell ref="X415:Y415"/>
    <mergeCell ref="AR405:AZ405"/>
    <mergeCell ref="B406:T406"/>
    <mergeCell ref="U406:W406"/>
    <mergeCell ref="X406:Y406"/>
    <mergeCell ref="Z406:AE406"/>
    <mergeCell ref="AF406:AK406"/>
    <mergeCell ref="AL406:AQ406"/>
    <mergeCell ref="AR406:AZ406"/>
    <mergeCell ref="B405:T405"/>
    <mergeCell ref="U405:W405"/>
    <mergeCell ref="X405:Y405"/>
    <mergeCell ref="Z405:AE405"/>
    <mergeCell ref="AF405:AK405"/>
    <mergeCell ref="AL405:AQ405"/>
    <mergeCell ref="AR417:AZ417"/>
    <mergeCell ref="B418:T418"/>
    <mergeCell ref="U418:W418"/>
    <mergeCell ref="X418:Y418"/>
    <mergeCell ref="Z418:AE418"/>
    <mergeCell ref="AF418:AK418"/>
    <mergeCell ref="AL418:AQ418"/>
    <mergeCell ref="AR418:AZ418"/>
    <mergeCell ref="B417:T417"/>
    <mergeCell ref="U417:W417"/>
    <mergeCell ref="X417:Y417"/>
    <mergeCell ref="Z417:AE417"/>
    <mergeCell ref="AF417:AK417"/>
    <mergeCell ref="AL417:AQ417"/>
    <mergeCell ref="AL407:AQ407"/>
    <mergeCell ref="AR407:AZ407"/>
    <mergeCell ref="B407:W407"/>
    <mergeCell ref="B409:AZ409"/>
    <mergeCell ref="AR403:AZ403"/>
    <mergeCell ref="B404:T404"/>
    <mergeCell ref="U404:W404"/>
    <mergeCell ref="X404:Y404"/>
    <mergeCell ref="Z404:AE404"/>
    <mergeCell ref="AF404:AK404"/>
    <mergeCell ref="AL404:AQ404"/>
    <mergeCell ref="AR404:AZ404"/>
    <mergeCell ref="B403:T403"/>
    <mergeCell ref="U403:W403"/>
    <mergeCell ref="X403:Y403"/>
    <mergeCell ref="Z403:AE403"/>
    <mergeCell ref="AF403:AK403"/>
    <mergeCell ref="AL403:AQ403"/>
    <mergeCell ref="Q392:T392"/>
    <mergeCell ref="U392:W392"/>
    <mergeCell ref="X392:Z392"/>
    <mergeCell ref="AA392:AC392"/>
    <mergeCell ref="AK394:AM394"/>
    <mergeCell ref="AN394:AP394"/>
    <mergeCell ref="AQ394:AT394"/>
    <mergeCell ref="AH392:AJ392"/>
    <mergeCell ref="X395:Z395"/>
    <mergeCell ref="AQ393:AT393"/>
    <mergeCell ref="AU394:AW394"/>
    <mergeCell ref="AX394:AZ394"/>
    <mergeCell ref="AH393:AJ393"/>
    <mergeCell ref="AK393:AM393"/>
    <mergeCell ref="B397:AZ397"/>
    <mergeCell ref="B399:T402"/>
    <mergeCell ref="U399:W402"/>
    <mergeCell ref="X399:Y402"/>
    <mergeCell ref="Z399:AE402"/>
    <mergeCell ref="AF399:AK402"/>
    <mergeCell ref="AL399:AQ402"/>
    <mergeCell ref="AR399:AZ402"/>
    <mergeCell ref="B387:AZ387"/>
    <mergeCell ref="L394:M394"/>
    <mergeCell ref="AN389:AZ389"/>
    <mergeCell ref="N390:P390"/>
    <mergeCell ref="Q390:T390"/>
    <mergeCell ref="U390:W390"/>
    <mergeCell ref="X390:Z390"/>
    <mergeCell ref="AA390:AC390"/>
    <mergeCell ref="AD390:AG390"/>
    <mergeCell ref="AH390:AJ390"/>
    <mergeCell ref="AK390:AM390"/>
    <mergeCell ref="AN390:AP390"/>
    <mergeCell ref="AQ390:AT390"/>
    <mergeCell ref="AU390:AW390"/>
    <mergeCell ref="U391:W391"/>
    <mergeCell ref="X391:Z391"/>
    <mergeCell ref="AA391:AC391"/>
    <mergeCell ref="L393:M393"/>
    <mergeCell ref="L392:M392"/>
    <mergeCell ref="L391:M391"/>
    <mergeCell ref="AK391:AM391"/>
    <mergeCell ref="AN391:AP391"/>
    <mergeCell ref="AQ391:AT391"/>
    <mergeCell ref="AU391:AW391"/>
    <mergeCell ref="AX391:AZ391"/>
    <mergeCell ref="AX390:AZ390"/>
    <mergeCell ref="AD394:AG394"/>
    <mergeCell ref="AH394:AJ394"/>
    <mergeCell ref="AO385:AQ385"/>
    <mergeCell ref="AR385:AT385"/>
    <mergeCell ref="AU385:AW385"/>
    <mergeCell ref="AX385:AZ385"/>
    <mergeCell ref="U372:V372"/>
    <mergeCell ref="W372:Y372"/>
    <mergeCell ref="Z372:AB372"/>
    <mergeCell ref="AC372:AE372"/>
    <mergeCell ref="AF372:AH372"/>
    <mergeCell ref="AI372:AK372"/>
    <mergeCell ref="AL372:AN372"/>
    <mergeCell ref="AO372:AQ372"/>
    <mergeCell ref="AR372:AT372"/>
    <mergeCell ref="AL373:AN373"/>
    <mergeCell ref="AO373:AQ373"/>
    <mergeCell ref="AR373:AT373"/>
    <mergeCell ref="AU373:AW373"/>
    <mergeCell ref="AX373:AZ373"/>
    <mergeCell ref="AX383:AZ383"/>
    <mergeCell ref="AL374:AN374"/>
    <mergeCell ref="AI383:AK383"/>
    <mergeCell ref="AL383:AN383"/>
    <mergeCell ref="AO383:AQ383"/>
    <mergeCell ref="AR383:AT383"/>
    <mergeCell ref="AU383:AW383"/>
    <mergeCell ref="AR374:AT374"/>
    <mergeCell ref="AU374:AW374"/>
    <mergeCell ref="AX374:AZ374"/>
    <mergeCell ref="W383:Y383"/>
    <mergeCell ref="Z383:AB383"/>
    <mergeCell ref="AC383:AE383"/>
    <mergeCell ref="AX380:AZ380"/>
    <mergeCell ref="B360:R360"/>
    <mergeCell ref="B359:R359"/>
    <mergeCell ref="B367:R369"/>
    <mergeCell ref="S367:T369"/>
    <mergeCell ref="U367:V369"/>
    <mergeCell ref="W367:AB368"/>
    <mergeCell ref="AF360:AH360"/>
    <mergeCell ref="AI360:AK360"/>
    <mergeCell ref="AL360:AN360"/>
    <mergeCell ref="AF385:AH385"/>
    <mergeCell ref="AI385:AK385"/>
    <mergeCell ref="AL385:AN385"/>
    <mergeCell ref="AC367:AH368"/>
    <mergeCell ref="AI367:AN368"/>
    <mergeCell ref="AC359:AE359"/>
    <mergeCell ref="AF359:AH359"/>
    <mergeCell ref="AC384:AE384"/>
    <mergeCell ref="AF384:AH384"/>
    <mergeCell ref="AI384:AK384"/>
    <mergeCell ref="AL384:AN384"/>
    <mergeCell ref="W369:Y369"/>
    <mergeCell ref="Z369:AB369"/>
    <mergeCell ref="AC369:AE369"/>
    <mergeCell ref="AF369:AH369"/>
    <mergeCell ref="AI369:AK369"/>
    <mergeCell ref="AL369:AN369"/>
    <mergeCell ref="S382:T382"/>
    <mergeCell ref="U382:V382"/>
    <mergeCell ref="W382:Y382"/>
    <mergeCell ref="Z382:AB382"/>
    <mergeCell ref="AC382:AE382"/>
    <mergeCell ref="AF382:AH382"/>
    <mergeCell ref="B365:AZ365"/>
    <mergeCell ref="B363:R363"/>
    <mergeCell ref="S361:T361"/>
    <mergeCell ref="U361:V361"/>
    <mergeCell ref="W361:Y361"/>
    <mergeCell ref="Z361:AB361"/>
    <mergeCell ref="AC361:AE361"/>
    <mergeCell ref="AF361:AH361"/>
    <mergeCell ref="B361:R361"/>
    <mergeCell ref="U370:V370"/>
    <mergeCell ref="AO374:AQ374"/>
    <mergeCell ref="B373:R373"/>
    <mergeCell ref="S373:T373"/>
    <mergeCell ref="U373:V373"/>
    <mergeCell ref="AR370:AT370"/>
    <mergeCell ref="B372:R372"/>
    <mergeCell ref="AX362:AZ362"/>
    <mergeCell ref="Z371:AB371"/>
    <mergeCell ref="AC371:AE371"/>
    <mergeCell ref="AF371:AH371"/>
    <mergeCell ref="AO367:AZ368"/>
    <mergeCell ref="B304:N304"/>
    <mergeCell ref="B303:N303"/>
    <mergeCell ref="O303:P303"/>
    <mergeCell ref="AL300:AN300"/>
    <mergeCell ref="AO300:AQ300"/>
    <mergeCell ref="AO360:AQ360"/>
    <mergeCell ref="AR360:AT360"/>
    <mergeCell ref="AU360:AW360"/>
    <mergeCell ref="AX360:AZ360"/>
    <mergeCell ref="B344:R344"/>
    <mergeCell ref="S344:T344"/>
    <mergeCell ref="U344:V344"/>
    <mergeCell ref="W344:Y344"/>
    <mergeCell ref="Z344:AB344"/>
    <mergeCell ref="AC344:AE344"/>
    <mergeCell ref="AF344:AH344"/>
    <mergeCell ref="AI344:AK344"/>
    <mergeCell ref="AL344:AN344"/>
    <mergeCell ref="AO344:AQ344"/>
    <mergeCell ref="AR344:AT344"/>
    <mergeCell ref="AU344:AW344"/>
    <mergeCell ref="AX344:AZ344"/>
    <mergeCell ref="U359:V359"/>
    <mergeCell ref="W359:Y359"/>
    <mergeCell ref="Z359:AB359"/>
    <mergeCell ref="AC347:AE347"/>
    <mergeCell ref="AF347:AH347"/>
    <mergeCell ref="AI347:AK347"/>
    <mergeCell ref="AL347:AN347"/>
    <mergeCell ref="AO347:AQ347"/>
    <mergeCell ref="AR347:AT347"/>
    <mergeCell ref="B347:R347"/>
    <mergeCell ref="AI313:AK313"/>
    <mergeCell ref="AL313:AN313"/>
    <mergeCell ref="AU328:AW328"/>
    <mergeCell ref="B323:AZ323"/>
    <mergeCell ref="AX328:AZ328"/>
    <mergeCell ref="B294:N294"/>
    <mergeCell ref="O294:P294"/>
    <mergeCell ref="AR300:AT300"/>
    <mergeCell ref="AU300:AW300"/>
    <mergeCell ref="AX300:AZ300"/>
    <mergeCell ref="B308:AZ308"/>
    <mergeCell ref="AX305:AZ305"/>
    <mergeCell ref="B307:AZ307"/>
    <mergeCell ref="AI305:AK305"/>
    <mergeCell ref="AL305:AN305"/>
    <mergeCell ref="AO305:AQ305"/>
    <mergeCell ref="AR305:AT305"/>
    <mergeCell ref="AE294:AH294"/>
    <mergeCell ref="Y305:AA305"/>
    <mergeCell ref="AB305:AD305"/>
    <mergeCell ref="AE305:AH305"/>
    <mergeCell ref="S301:U301"/>
    <mergeCell ref="S302:U302"/>
    <mergeCell ref="V302:X302"/>
    <mergeCell ref="Y302:AA302"/>
    <mergeCell ref="AB300:AD300"/>
    <mergeCell ref="O304:P304"/>
    <mergeCell ref="Q304:R304"/>
    <mergeCell ref="AO304:AQ304"/>
    <mergeCell ref="AR304:AT304"/>
    <mergeCell ref="AU304:AW304"/>
    <mergeCell ref="AX304:AZ304"/>
    <mergeCell ref="AO317:AQ317"/>
    <mergeCell ref="AR317:AT317"/>
    <mergeCell ref="AF321:AH321"/>
    <mergeCell ref="S320:T320"/>
    <mergeCell ref="U320:V320"/>
    <mergeCell ref="AI359:AK359"/>
    <mergeCell ref="AL359:AN359"/>
    <mergeCell ref="AO359:AQ359"/>
    <mergeCell ref="AL302:AN302"/>
    <mergeCell ref="AO302:AQ302"/>
    <mergeCell ref="AR302:AT302"/>
    <mergeCell ref="AU302:AW302"/>
    <mergeCell ref="AO298:AZ299"/>
    <mergeCell ref="AI300:AK300"/>
    <mergeCell ref="AR359:AT359"/>
    <mergeCell ref="AU359:AW359"/>
    <mergeCell ref="AX359:AZ359"/>
    <mergeCell ref="AX312:AZ312"/>
    <mergeCell ref="AX315:AZ315"/>
    <mergeCell ref="S316:T316"/>
    <mergeCell ref="U316:V316"/>
    <mergeCell ref="W316:Y316"/>
    <mergeCell ref="Z316:AB316"/>
    <mergeCell ref="AC316:AE316"/>
    <mergeCell ref="AF316:AH316"/>
    <mergeCell ref="AI316:AK316"/>
    <mergeCell ref="AL316:AN316"/>
    <mergeCell ref="AO316:AQ316"/>
    <mergeCell ref="W313:Y313"/>
    <mergeCell ref="Z313:AB313"/>
    <mergeCell ref="AC313:AE313"/>
    <mergeCell ref="AF313:AH313"/>
    <mergeCell ref="AL315:AN315"/>
    <mergeCell ref="AO313:AQ313"/>
    <mergeCell ref="AR313:AT313"/>
    <mergeCell ref="AU313:AW313"/>
    <mergeCell ref="S313:T313"/>
    <mergeCell ref="AC333:AE333"/>
    <mergeCell ref="AF333:AH333"/>
    <mergeCell ref="AI333:AK333"/>
    <mergeCell ref="B328:R328"/>
    <mergeCell ref="S328:T328"/>
    <mergeCell ref="U328:V328"/>
    <mergeCell ref="W328:Y328"/>
    <mergeCell ref="Z328:AB328"/>
    <mergeCell ref="AC328:AE328"/>
    <mergeCell ref="AF328:AH328"/>
    <mergeCell ref="AI328:AK328"/>
    <mergeCell ref="AL328:AN328"/>
    <mergeCell ref="AO328:AQ328"/>
    <mergeCell ref="AR328:AT328"/>
    <mergeCell ref="S315:T315"/>
    <mergeCell ref="U315:V315"/>
    <mergeCell ref="W315:Y315"/>
    <mergeCell ref="AO315:AQ315"/>
    <mergeCell ref="AR315:AT315"/>
    <mergeCell ref="S317:T317"/>
    <mergeCell ref="U317:V317"/>
    <mergeCell ref="S318:T318"/>
    <mergeCell ref="U318:V318"/>
    <mergeCell ref="AI318:AK318"/>
    <mergeCell ref="AC317:AE317"/>
    <mergeCell ref="AF317:AH317"/>
    <mergeCell ref="Z317:AB317"/>
    <mergeCell ref="AL278:AN278"/>
    <mergeCell ref="AO278:AQ278"/>
    <mergeCell ref="AR271:AT271"/>
    <mergeCell ref="AI271:AK271"/>
    <mergeCell ref="AU271:AW271"/>
    <mergeCell ref="AX271:AZ271"/>
    <mergeCell ref="W320:Y320"/>
    <mergeCell ref="Z320:AB320"/>
    <mergeCell ref="AC320:AE320"/>
    <mergeCell ref="AF320:AH320"/>
    <mergeCell ref="AI320:AK320"/>
    <mergeCell ref="AU290:AW290"/>
    <mergeCell ref="AX290:AZ290"/>
    <mergeCell ref="Q290:R290"/>
    <mergeCell ref="AB292:AD292"/>
    <mergeCell ref="AX292:AZ292"/>
    <mergeCell ref="B305:N305"/>
    <mergeCell ref="O305:P305"/>
    <mergeCell ref="AI303:AK303"/>
    <mergeCell ref="AL303:AN303"/>
    <mergeCell ref="AO303:AQ303"/>
    <mergeCell ref="AR318:AT318"/>
    <mergeCell ref="AU318:AW318"/>
    <mergeCell ref="AX318:AZ318"/>
    <mergeCell ref="AR312:AT312"/>
    <mergeCell ref="AU312:AW312"/>
    <mergeCell ref="Q305:R305"/>
    <mergeCell ref="S305:U305"/>
    <mergeCell ref="V305:X305"/>
    <mergeCell ref="Z315:AB315"/>
    <mergeCell ref="AC315:AE315"/>
    <mergeCell ref="AF315:AH315"/>
    <mergeCell ref="V268:X268"/>
    <mergeCell ref="Y268:AA268"/>
    <mergeCell ref="Q267:R267"/>
    <mergeCell ref="S267:U267"/>
    <mergeCell ref="V267:X267"/>
    <mergeCell ref="Y267:AA267"/>
    <mergeCell ref="U313:V313"/>
    <mergeCell ref="V303:X303"/>
    <mergeCell ref="AX313:AZ313"/>
    <mergeCell ref="S314:T314"/>
    <mergeCell ref="U314:V314"/>
    <mergeCell ref="AX270:AZ270"/>
    <mergeCell ref="AX279:AZ279"/>
    <mergeCell ref="O280:P280"/>
    <mergeCell ref="AI280:AK280"/>
    <mergeCell ref="AI279:AK279"/>
    <mergeCell ref="AL279:AN279"/>
    <mergeCell ref="AO279:AQ279"/>
    <mergeCell ref="AR279:AT279"/>
    <mergeCell ref="AU278:AW278"/>
    <mergeCell ref="AX278:AZ278"/>
    <mergeCell ref="O276:P278"/>
    <mergeCell ref="S270:U270"/>
    <mergeCell ref="S271:U271"/>
    <mergeCell ref="V271:X271"/>
    <mergeCell ref="Y271:AA271"/>
    <mergeCell ref="AB271:AD271"/>
    <mergeCell ref="AE271:AH271"/>
    <mergeCell ref="AL271:AN271"/>
    <mergeCell ref="AO271:AQ271"/>
    <mergeCell ref="Q271:R271"/>
    <mergeCell ref="AI278:AK278"/>
    <mergeCell ref="AX266:AZ266"/>
    <mergeCell ref="AX257:AZ257"/>
    <mergeCell ref="AU256:AW256"/>
    <mergeCell ref="AX256:AZ256"/>
    <mergeCell ref="B257:N257"/>
    <mergeCell ref="O257:P257"/>
    <mergeCell ref="AE270:AH270"/>
    <mergeCell ref="AX280:AZ280"/>
    <mergeCell ref="B269:N269"/>
    <mergeCell ref="O269:P269"/>
    <mergeCell ref="Q269:R269"/>
    <mergeCell ref="S269:U269"/>
    <mergeCell ref="V269:X269"/>
    <mergeCell ref="Y269:AA269"/>
    <mergeCell ref="AB269:AD269"/>
    <mergeCell ref="AE269:AH269"/>
    <mergeCell ref="AX268:AZ268"/>
    <mergeCell ref="AU267:AW267"/>
    <mergeCell ref="AX267:AZ267"/>
    <mergeCell ref="O267:P267"/>
    <mergeCell ref="AI268:AK268"/>
    <mergeCell ref="AL268:AN268"/>
    <mergeCell ref="AO268:AQ268"/>
    <mergeCell ref="AR268:AT268"/>
    <mergeCell ref="B268:N268"/>
    <mergeCell ref="O268:P268"/>
    <mergeCell ref="AI267:AK267"/>
    <mergeCell ref="AL267:AN267"/>
    <mergeCell ref="AO267:AQ267"/>
    <mergeCell ref="AR267:AT267"/>
    <mergeCell ref="Q268:R268"/>
    <mergeCell ref="S268:U268"/>
    <mergeCell ref="AB260:AD260"/>
    <mergeCell ref="V256:X256"/>
    <mergeCell ref="Y256:AA256"/>
    <mergeCell ref="AB256:AD256"/>
    <mergeCell ref="AE256:AH256"/>
    <mergeCell ref="AR257:AT257"/>
    <mergeCell ref="AU257:AW257"/>
    <mergeCell ref="AI257:AK257"/>
    <mergeCell ref="AI258:AK258"/>
    <mergeCell ref="AL258:AN258"/>
    <mergeCell ref="B256:N256"/>
    <mergeCell ref="O256:P256"/>
    <mergeCell ref="S257:U257"/>
    <mergeCell ref="V257:X257"/>
    <mergeCell ref="Y257:AA257"/>
    <mergeCell ref="AB257:AD257"/>
    <mergeCell ref="AE257:AH257"/>
    <mergeCell ref="Q256:R256"/>
    <mergeCell ref="V260:X260"/>
    <mergeCell ref="B246:N246"/>
    <mergeCell ref="B247:N247"/>
    <mergeCell ref="O247:P247"/>
    <mergeCell ref="B235:N235"/>
    <mergeCell ref="O248:P248"/>
    <mergeCell ref="AX237:AZ237"/>
    <mergeCell ref="AI237:AK237"/>
    <mergeCell ref="AL237:AN237"/>
    <mergeCell ref="AO237:AQ237"/>
    <mergeCell ref="B267:N267"/>
    <mergeCell ref="Q257:R257"/>
    <mergeCell ref="AO249:AQ249"/>
    <mergeCell ref="AR249:AT249"/>
    <mergeCell ref="AU249:AW249"/>
    <mergeCell ref="AX255:AZ255"/>
    <mergeCell ref="AL255:AN255"/>
    <mergeCell ref="B253:N255"/>
    <mergeCell ref="O253:P255"/>
    <mergeCell ref="B259:N259"/>
    <mergeCell ref="O259:P259"/>
    <mergeCell ref="Q259:R259"/>
    <mergeCell ref="S259:U259"/>
    <mergeCell ref="V259:X259"/>
    <mergeCell ref="Y259:AA259"/>
    <mergeCell ref="AB259:AD259"/>
    <mergeCell ref="AE259:AH259"/>
    <mergeCell ref="AI259:AK259"/>
    <mergeCell ref="AL259:AN259"/>
    <mergeCell ref="AB255:AD255"/>
    <mergeCell ref="Q253:R255"/>
    <mergeCell ref="AE253:AH255"/>
    <mergeCell ref="AB267:AD267"/>
    <mergeCell ref="AX244:AZ244"/>
    <mergeCell ref="B245:N245"/>
    <mergeCell ref="O245:P245"/>
    <mergeCell ref="AI244:AK244"/>
    <mergeCell ref="AL244:AN244"/>
    <mergeCell ref="B242:N244"/>
    <mergeCell ref="O242:P244"/>
    <mergeCell ref="AI242:AN243"/>
    <mergeCell ref="AO242:AZ243"/>
    <mergeCell ref="Q242:R244"/>
    <mergeCell ref="S242:X243"/>
    <mergeCell ref="Q245:R245"/>
    <mergeCell ref="Y244:AA244"/>
    <mergeCell ref="AB244:AD244"/>
    <mergeCell ref="AB245:AD245"/>
    <mergeCell ref="B239:BA239"/>
    <mergeCell ref="AR237:AT237"/>
    <mergeCell ref="AU237:AW237"/>
    <mergeCell ref="AU244:AW244"/>
    <mergeCell ref="Y242:AD243"/>
    <mergeCell ref="AE242:AH244"/>
    <mergeCell ref="S244:U244"/>
    <mergeCell ref="V244:X244"/>
    <mergeCell ref="V237:X237"/>
    <mergeCell ref="Y237:AA237"/>
    <mergeCell ref="AX245:AZ245"/>
    <mergeCell ref="AO245:AQ245"/>
    <mergeCell ref="AL245:AN245"/>
    <mergeCell ref="AU234:AW234"/>
    <mergeCell ref="S232:U232"/>
    <mergeCell ref="V232:X232"/>
    <mergeCell ref="Y232:AA232"/>
    <mergeCell ref="AB232:AD232"/>
    <mergeCell ref="AE224:AH224"/>
    <mergeCell ref="Q230:R232"/>
    <mergeCell ref="S230:X231"/>
    <mergeCell ref="AL225:AN225"/>
    <mergeCell ref="AB226:AD226"/>
    <mergeCell ref="V224:X224"/>
    <mergeCell ref="Y224:AA224"/>
    <mergeCell ref="AB224:AD224"/>
    <mergeCell ref="AR235:AT235"/>
    <mergeCell ref="AU235:AW235"/>
    <mergeCell ref="AX235:AZ235"/>
    <mergeCell ref="AX236:AZ236"/>
    <mergeCell ref="Y236:AA236"/>
    <mergeCell ref="AO230:AZ231"/>
    <mergeCell ref="AI232:AK232"/>
    <mergeCell ref="AL232:AN232"/>
    <mergeCell ref="AO232:AQ232"/>
    <mergeCell ref="AR226:AT226"/>
    <mergeCell ref="AU226:AW226"/>
    <mergeCell ref="AX226:AZ226"/>
    <mergeCell ref="B228:BA228"/>
    <mergeCell ref="B225:N225"/>
    <mergeCell ref="O225:P225"/>
    <mergeCell ref="AI224:AK224"/>
    <mergeCell ref="B234:N234"/>
    <mergeCell ref="O234:P234"/>
    <mergeCell ref="AI234:AK234"/>
    <mergeCell ref="AU222:AW222"/>
    <mergeCell ref="AX222:AZ222"/>
    <mergeCell ref="B223:N223"/>
    <mergeCell ref="O223:P223"/>
    <mergeCell ref="AI222:AK222"/>
    <mergeCell ref="AL222:AN222"/>
    <mergeCell ref="AO222:AQ222"/>
    <mergeCell ref="Q222:R222"/>
    <mergeCell ref="S222:U222"/>
    <mergeCell ref="Q224:R224"/>
    <mergeCell ref="Q225:R225"/>
    <mergeCell ref="AU224:AW224"/>
    <mergeCell ref="AX224:AZ224"/>
    <mergeCell ref="AR232:AT232"/>
    <mergeCell ref="AU232:AW232"/>
    <mergeCell ref="AX232:AZ232"/>
    <mergeCell ref="AI245:AK245"/>
    <mergeCell ref="AE230:AH232"/>
    <mergeCell ref="AE223:AH223"/>
    <mergeCell ref="S225:U225"/>
    <mergeCell ref="V225:X225"/>
    <mergeCell ref="Y225:AA225"/>
    <mergeCell ref="AB223:AD223"/>
    <mergeCell ref="Y223:AA223"/>
    <mergeCell ref="AE226:AH226"/>
    <mergeCell ref="AB225:AD225"/>
    <mergeCell ref="AE225:AH225"/>
    <mergeCell ref="Q223:R223"/>
    <mergeCell ref="S223:U223"/>
    <mergeCell ref="V223:X223"/>
    <mergeCell ref="B224:N224"/>
    <mergeCell ref="O224:P224"/>
    <mergeCell ref="AI233:AK233"/>
    <mergeCell ref="Y222:AA222"/>
    <mergeCell ref="AB222:AD222"/>
    <mergeCell ref="AE222:AH222"/>
    <mergeCell ref="AE236:AH236"/>
    <mergeCell ref="S233:U233"/>
    <mergeCell ref="V233:X233"/>
    <mergeCell ref="Y233:AA233"/>
    <mergeCell ref="AB236:AD236"/>
    <mergeCell ref="AL233:AN233"/>
    <mergeCell ref="S235:U235"/>
    <mergeCell ref="Y230:AD231"/>
    <mergeCell ref="AB233:AD233"/>
    <mergeCell ref="AE233:AH233"/>
    <mergeCell ref="V234:X234"/>
    <mergeCell ref="AI225:AK225"/>
    <mergeCell ref="V226:X226"/>
    <mergeCell ref="Y226:AA226"/>
    <mergeCell ref="S224:U224"/>
    <mergeCell ref="B222:N222"/>
    <mergeCell ref="O222:P222"/>
    <mergeCell ref="AI223:AK223"/>
    <mergeCell ref="AL223:AN223"/>
    <mergeCell ref="AO223:AQ223"/>
    <mergeCell ref="AR223:AT223"/>
    <mergeCell ref="AU223:AW223"/>
    <mergeCell ref="AX223:AZ223"/>
    <mergeCell ref="AE219:AH221"/>
    <mergeCell ref="S221:U221"/>
    <mergeCell ref="B215:N215"/>
    <mergeCell ref="O215:P215"/>
    <mergeCell ref="AL248:AN248"/>
    <mergeCell ref="AI247:AK247"/>
    <mergeCell ref="AL247:AN247"/>
    <mergeCell ref="Q235:R235"/>
    <mergeCell ref="Q236:R236"/>
    <mergeCell ref="S236:U236"/>
    <mergeCell ref="V236:X236"/>
    <mergeCell ref="V235:X235"/>
    <mergeCell ref="Y235:AA235"/>
    <mergeCell ref="AB235:AD235"/>
    <mergeCell ref="AE235:AH235"/>
    <mergeCell ref="AB247:AD247"/>
    <mergeCell ref="AE247:AH247"/>
    <mergeCell ref="V247:X247"/>
    <mergeCell ref="Y247:AA247"/>
    <mergeCell ref="AX215:AZ215"/>
    <mergeCell ref="B219:N221"/>
    <mergeCell ref="AI246:AK246"/>
    <mergeCell ref="AL246:AN246"/>
    <mergeCell ref="V222:X222"/>
    <mergeCell ref="AL213:AN213"/>
    <mergeCell ref="AO213:AQ213"/>
    <mergeCell ref="V221:X221"/>
    <mergeCell ref="Q215:R215"/>
    <mergeCell ref="S215:U215"/>
    <mergeCell ref="V215:X215"/>
    <mergeCell ref="Y215:AA215"/>
    <mergeCell ref="AB215:AD215"/>
    <mergeCell ref="AE215:AH215"/>
    <mergeCell ref="Q213:R213"/>
    <mergeCell ref="S213:U213"/>
    <mergeCell ref="V213:X213"/>
    <mergeCell ref="Y213:AA213"/>
    <mergeCell ref="AB213:AD213"/>
    <mergeCell ref="AE213:AH213"/>
    <mergeCell ref="AL214:AN214"/>
    <mergeCell ref="AL221:AN221"/>
    <mergeCell ref="AO221:AQ221"/>
    <mergeCell ref="AI219:AN220"/>
    <mergeCell ref="AO219:AZ220"/>
    <mergeCell ref="AI215:AK215"/>
    <mergeCell ref="AL215:AN215"/>
    <mergeCell ref="AO215:AQ215"/>
    <mergeCell ref="AR215:AT215"/>
    <mergeCell ref="AU215:AW215"/>
    <mergeCell ref="AR221:AT221"/>
    <mergeCell ref="AU221:AW221"/>
    <mergeCell ref="AX221:AZ221"/>
    <mergeCell ref="B213:N213"/>
    <mergeCell ref="O213:P213"/>
    <mergeCell ref="B214:N214"/>
    <mergeCell ref="O214:P214"/>
    <mergeCell ref="Q214:R214"/>
    <mergeCell ref="S214:U214"/>
    <mergeCell ref="V214:X214"/>
    <mergeCell ref="Y221:AA221"/>
    <mergeCell ref="AB221:AD221"/>
    <mergeCell ref="AI221:AK221"/>
    <mergeCell ref="Q219:R221"/>
    <mergeCell ref="S219:X220"/>
    <mergeCell ref="Y219:AD220"/>
    <mergeCell ref="B212:N212"/>
    <mergeCell ref="O212:P212"/>
    <mergeCell ref="AI212:AK212"/>
    <mergeCell ref="AI211:AK211"/>
    <mergeCell ref="AI213:AK213"/>
    <mergeCell ref="O219:P221"/>
    <mergeCell ref="AL211:AN211"/>
    <mergeCell ref="AO211:AQ211"/>
    <mergeCell ref="AR211:AT211"/>
    <mergeCell ref="AU211:AW211"/>
    <mergeCell ref="B211:N211"/>
    <mergeCell ref="O211:P211"/>
    <mergeCell ref="Q212:R212"/>
    <mergeCell ref="S212:U212"/>
    <mergeCell ref="V212:X212"/>
    <mergeCell ref="Y212:AA212"/>
    <mergeCell ref="AB212:AD212"/>
    <mergeCell ref="AE212:AH212"/>
    <mergeCell ref="Q211:R211"/>
    <mergeCell ref="S211:U211"/>
    <mergeCell ref="V211:X211"/>
    <mergeCell ref="Y211:AA211"/>
    <mergeCell ref="AB211:AD211"/>
    <mergeCell ref="AE211:AH211"/>
    <mergeCell ref="Q208:R210"/>
    <mergeCell ref="AF179:AH179"/>
    <mergeCell ref="AI179:AK179"/>
    <mergeCell ref="AO179:AQ179"/>
    <mergeCell ref="AL180:AN180"/>
    <mergeCell ref="AO180:AQ180"/>
    <mergeCell ref="AL212:AN212"/>
    <mergeCell ref="AO212:AQ212"/>
    <mergeCell ref="AR212:AT212"/>
    <mergeCell ref="AU212:AW212"/>
    <mergeCell ref="AX212:AZ212"/>
    <mergeCell ref="AX211:AZ211"/>
    <mergeCell ref="AO208:AZ209"/>
    <mergeCell ref="AI210:AK210"/>
    <mergeCell ref="AL210:AN210"/>
    <mergeCell ref="AO210:AQ210"/>
    <mergeCell ref="Y214:AA214"/>
    <mergeCell ref="AO214:AQ214"/>
    <mergeCell ref="AR214:AT214"/>
    <mergeCell ref="AR213:AT213"/>
    <mergeCell ref="AU213:AW213"/>
    <mergeCell ref="AX213:AZ213"/>
    <mergeCell ref="AU214:AW214"/>
    <mergeCell ref="AX214:AZ214"/>
    <mergeCell ref="AX200:AZ200"/>
    <mergeCell ref="W201:Y201"/>
    <mergeCell ref="Z201:AB201"/>
    <mergeCell ref="AC201:AE201"/>
    <mergeCell ref="AF201:AH201"/>
    <mergeCell ref="AI201:AK201"/>
    <mergeCell ref="AL201:AN201"/>
    <mergeCell ref="AO201:AQ201"/>
    <mergeCell ref="AL178:AN178"/>
    <mergeCell ref="AO178:AQ178"/>
    <mergeCell ref="U179:V179"/>
    <mergeCell ref="W179:Y179"/>
    <mergeCell ref="AX188:AZ188"/>
    <mergeCell ref="B205:BA205"/>
    <mergeCell ref="B194:AZ194"/>
    <mergeCell ref="AU198:AW198"/>
    <mergeCell ref="AX198:AZ198"/>
    <mergeCell ref="B196:R198"/>
    <mergeCell ref="W196:AB197"/>
    <mergeCell ref="S199:T199"/>
    <mergeCell ref="U199:V199"/>
    <mergeCell ref="S200:T200"/>
    <mergeCell ref="U200:V200"/>
    <mergeCell ref="S201:T201"/>
    <mergeCell ref="U201:V201"/>
    <mergeCell ref="S203:T203"/>
    <mergeCell ref="U203:V203"/>
    <mergeCell ref="W198:Y198"/>
    <mergeCell ref="Z198:AB198"/>
    <mergeCell ref="AC198:AE198"/>
    <mergeCell ref="B203:R203"/>
    <mergeCell ref="AU191:AW191"/>
    <mergeCell ref="AX191:AZ191"/>
    <mergeCell ref="B202:R202"/>
    <mergeCell ref="S202:T202"/>
    <mergeCell ref="AO203:AQ203"/>
    <mergeCell ref="AR203:AT203"/>
    <mergeCell ref="AU203:AW203"/>
    <mergeCell ref="AL202:AN202"/>
    <mergeCell ref="AU201:AW201"/>
    <mergeCell ref="AC177:AE177"/>
    <mergeCell ref="AF177:AH177"/>
    <mergeCell ref="AI177:AK177"/>
    <mergeCell ref="AL177:AN177"/>
    <mergeCell ref="Z179:AB179"/>
    <mergeCell ref="AO177:AQ177"/>
    <mergeCell ref="AR177:AT177"/>
    <mergeCell ref="AU177:AW177"/>
    <mergeCell ref="Z176:AB176"/>
    <mergeCell ref="AC176:AE176"/>
    <mergeCell ref="B183:AZ183"/>
    <mergeCell ref="B181:R181"/>
    <mergeCell ref="S181:T181"/>
    <mergeCell ref="U181:V181"/>
    <mergeCell ref="W181:Y181"/>
    <mergeCell ref="Z181:AB181"/>
    <mergeCell ref="AC181:AE181"/>
    <mergeCell ref="AF181:AH181"/>
    <mergeCell ref="AI181:AK181"/>
    <mergeCell ref="AL181:AN181"/>
    <mergeCell ref="AO181:AQ181"/>
    <mergeCell ref="B178:R178"/>
    <mergeCell ref="S178:T178"/>
    <mergeCell ref="U178:V178"/>
    <mergeCell ref="W178:Y178"/>
    <mergeCell ref="Z178:AB178"/>
    <mergeCell ref="AC178:AE178"/>
    <mergeCell ref="AF178:AH178"/>
    <mergeCell ref="AI178:AK178"/>
    <mergeCell ref="B180:R180"/>
    <mergeCell ref="S180:T180"/>
    <mergeCell ref="U180:V180"/>
    <mergeCell ref="AX176:AZ176"/>
    <mergeCell ref="B177:R177"/>
    <mergeCell ref="S177:T177"/>
    <mergeCell ref="S174:T176"/>
    <mergeCell ref="U174:V176"/>
    <mergeCell ref="W174:AB175"/>
    <mergeCell ref="AC174:AH175"/>
    <mergeCell ref="B230:N232"/>
    <mergeCell ref="O230:P232"/>
    <mergeCell ref="AI230:AN231"/>
    <mergeCell ref="AI226:AK226"/>
    <mergeCell ref="AL226:AN226"/>
    <mergeCell ref="Y234:AA234"/>
    <mergeCell ref="S234:U234"/>
    <mergeCell ref="Q233:R233"/>
    <mergeCell ref="AO233:AQ233"/>
    <mergeCell ref="AR233:AT233"/>
    <mergeCell ref="Q226:R226"/>
    <mergeCell ref="S226:U226"/>
    <mergeCell ref="AO226:AQ226"/>
    <mergeCell ref="AL234:AN234"/>
    <mergeCell ref="AO234:AQ234"/>
    <mergeCell ref="AR234:AT234"/>
    <mergeCell ref="AB234:AD234"/>
    <mergeCell ref="AE234:AH234"/>
    <mergeCell ref="AI174:AN175"/>
    <mergeCell ref="AR179:AT179"/>
    <mergeCell ref="AU179:AW179"/>
    <mergeCell ref="AX179:AZ179"/>
    <mergeCell ref="U177:V177"/>
    <mergeCell ref="W177:Y177"/>
    <mergeCell ref="Z177:AB177"/>
    <mergeCell ref="B160:Q163"/>
    <mergeCell ref="R160:S163"/>
    <mergeCell ref="T160:AB163"/>
    <mergeCell ref="AC160:AI163"/>
    <mergeCell ref="AJ160:AQ163"/>
    <mergeCell ref="AR160:AZ163"/>
    <mergeCell ref="B156:Q156"/>
    <mergeCell ref="R156:S156"/>
    <mergeCell ref="T156:AB156"/>
    <mergeCell ref="AC156:AI156"/>
    <mergeCell ref="AJ156:AQ156"/>
    <mergeCell ref="B206:BA206"/>
    <mergeCell ref="B208:N210"/>
    <mergeCell ref="O208:P210"/>
    <mergeCell ref="B165:Q165"/>
    <mergeCell ref="R165:S165"/>
    <mergeCell ref="T165:AB165"/>
    <mergeCell ref="AC165:AI165"/>
    <mergeCell ref="AJ165:AQ165"/>
    <mergeCell ref="AR165:AZ165"/>
    <mergeCell ref="B164:Q164"/>
    <mergeCell ref="R164:S164"/>
    <mergeCell ref="T164:AB164"/>
    <mergeCell ref="AC164:AI164"/>
    <mergeCell ref="AJ164:AQ164"/>
    <mergeCell ref="AR164:AZ164"/>
    <mergeCell ref="B167:Q167"/>
    <mergeCell ref="R167:S167"/>
    <mergeCell ref="T167:AB167"/>
    <mergeCell ref="AC167:AI167"/>
    <mergeCell ref="AJ167:AQ167"/>
    <mergeCell ref="AR167:AZ167"/>
    <mergeCell ref="AC148:AI151"/>
    <mergeCell ref="AJ148:AQ151"/>
    <mergeCell ref="AR148:AZ151"/>
    <mergeCell ref="AR156:AZ156"/>
    <mergeCell ref="B154:Q154"/>
    <mergeCell ref="R154:S154"/>
    <mergeCell ref="T154:AB154"/>
    <mergeCell ref="AC154:AI154"/>
    <mergeCell ref="AJ154:AQ154"/>
    <mergeCell ref="AR154:AZ154"/>
    <mergeCell ref="T155:AB155"/>
    <mergeCell ref="AC155:AI155"/>
    <mergeCell ref="AJ155:AQ155"/>
    <mergeCell ref="AR155:AZ155"/>
    <mergeCell ref="B155:Q155"/>
    <mergeCell ref="R155:S155"/>
    <mergeCell ref="B158:AZ158"/>
    <mergeCell ref="T142:AB142"/>
    <mergeCell ref="AC142:AI142"/>
    <mergeCell ref="AJ142:AQ142"/>
    <mergeCell ref="AR142:AZ142"/>
    <mergeCell ref="B141:Q141"/>
    <mergeCell ref="R141:S141"/>
    <mergeCell ref="T141:AB141"/>
    <mergeCell ref="AC141:AI141"/>
    <mergeCell ref="AJ141:AQ141"/>
    <mergeCell ref="AR141:AZ141"/>
    <mergeCell ref="B143:Q143"/>
    <mergeCell ref="R143:S143"/>
    <mergeCell ref="T143:AB143"/>
    <mergeCell ref="AC143:AI143"/>
    <mergeCell ref="AJ143:AQ143"/>
    <mergeCell ref="AR143:AZ143"/>
    <mergeCell ref="B153:Q153"/>
    <mergeCell ref="R153:S153"/>
    <mergeCell ref="T153:AB153"/>
    <mergeCell ref="AC153:AI153"/>
    <mergeCell ref="AJ153:AQ153"/>
    <mergeCell ref="AR153:AZ153"/>
    <mergeCell ref="B152:Q152"/>
    <mergeCell ref="R152:S152"/>
    <mergeCell ref="T152:AB152"/>
    <mergeCell ref="AC152:AI152"/>
    <mergeCell ref="AJ152:AQ152"/>
    <mergeCell ref="AR152:AZ152"/>
    <mergeCell ref="B146:AZ146"/>
    <mergeCell ref="B148:Q151"/>
    <mergeCell ref="R148:S151"/>
    <mergeCell ref="T148:AB151"/>
    <mergeCell ref="AU129:AZ129"/>
    <mergeCell ref="B131:Q131"/>
    <mergeCell ref="R131:S131"/>
    <mergeCell ref="T131:Z131"/>
    <mergeCell ref="AA131:AG131"/>
    <mergeCell ref="AH131:AM131"/>
    <mergeCell ref="AN131:AT131"/>
    <mergeCell ref="AU131:AZ131"/>
    <mergeCell ref="B129:Q129"/>
    <mergeCell ref="R129:S129"/>
    <mergeCell ref="T129:Z129"/>
    <mergeCell ref="AA129:AG129"/>
    <mergeCell ref="AH129:AM129"/>
    <mergeCell ref="AN129:AT129"/>
    <mergeCell ref="B130:Q130"/>
    <mergeCell ref="R130:S130"/>
    <mergeCell ref="AU127:AZ127"/>
    <mergeCell ref="B128:Q128"/>
    <mergeCell ref="R128:S128"/>
    <mergeCell ref="T128:Z128"/>
    <mergeCell ref="AA128:AG128"/>
    <mergeCell ref="AH128:AM128"/>
    <mergeCell ref="AN128:AT128"/>
    <mergeCell ref="AU128:AZ128"/>
    <mergeCell ref="B127:Q127"/>
    <mergeCell ref="R127:S127"/>
    <mergeCell ref="T127:Z127"/>
    <mergeCell ref="AA127:AG127"/>
    <mergeCell ref="AH127:AM127"/>
    <mergeCell ref="AN127:AT127"/>
    <mergeCell ref="T123:Z126"/>
    <mergeCell ref="AA123:AG126"/>
    <mergeCell ref="AH123:AM126"/>
    <mergeCell ref="AN123:AT126"/>
    <mergeCell ref="AU123:AZ126"/>
    <mergeCell ref="AA116:AG116"/>
    <mergeCell ref="AH116:AM116"/>
    <mergeCell ref="AN116:AT116"/>
    <mergeCell ref="AU116:AZ116"/>
    <mergeCell ref="B115:Q115"/>
    <mergeCell ref="R115:S115"/>
    <mergeCell ref="T115:Z115"/>
    <mergeCell ref="AA115:AG115"/>
    <mergeCell ref="AH115:AM115"/>
    <mergeCell ref="AN115:AT115"/>
    <mergeCell ref="AU117:AZ117"/>
    <mergeCell ref="B119:Q119"/>
    <mergeCell ref="R119:S119"/>
    <mergeCell ref="T119:Z119"/>
    <mergeCell ref="AA119:AG119"/>
    <mergeCell ref="AH119:AM119"/>
    <mergeCell ref="AN119:AT119"/>
    <mergeCell ref="AU119:AZ119"/>
    <mergeCell ref="B118:Q118"/>
    <mergeCell ref="R118:S118"/>
    <mergeCell ref="B93:Q93"/>
    <mergeCell ref="R93:S93"/>
    <mergeCell ref="T93:AB93"/>
    <mergeCell ref="AA111:AG114"/>
    <mergeCell ref="AH111:AM114"/>
    <mergeCell ref="AN111:AT114"/>
    <mergeCell ref="AU111:AZ114"/>
    <mergeCell ref="AU105:AZ105"/>
    <mergeCell ref="B107:Q107"/>
    <mergeCell ref="R107:S107"/>
    <mergeCell ref="T107:Z107"/>
    <mergeCell ref="AA107:AG107"/>
    <mergeCell ref="AH107:AM107"/>
    <mergeCell ref="AN107:AT107"/>
    <mergeCell ref="AU107:AZ107"/>
    <mergeCell ref="B105:Q105"/>
    <mergeCell ref="R105:S105"/>
    <mergeCell ref="T105:Z105"/>
    <mergeCell ref="AA105:AG105"/>
    <mergeCell ref="AH105:AM105"/>
    <mergeCell ref="AU103:AZ103"/>
    <mergeCell ref="B104:Q104"/>
    <mergeCell ref="R104:S104"/>
    <mergeCell ref="AC93:AI93"/>
    <mergeCell ref="AJ93:AQ93"/>
    <mergeCell ref="AR93:AZ93"/>
    <mergeCell ref="B103:Q103"/>
    <mergeCell ref="R103:S103"/>
    <mergeCell ref="T103:Z103"/>
    <mergeCell ref="AA103:AG103"/>
    <mergeCell ref="AH103:AM103"/>
    <mergeCell ref="AN103:AT103"/>
    <mergeCell ref="B97:AZ97"/>
    <mergeCell ref="B99:Q102"/>
    <mergeCell ref="R99:S102"/>
    <mergeCell ref="T99:Z102"/>
    <mergeCell ref="AA99:AG102"/>
    <mergeCell ref="AH99:AM102"/>
    <mergeCell ref="AN99:AT102"/>
    <mergeCell ref="AU99:AZ102"/>
    <mergeCell ref="B96:AZ96"/>
    <mergeCell ref="B94:Q94"/>
    <mergeCell ref="R94:S94"/>
    <mergeCell ref="T94:AB94"/>
    <mergeCell ref="AC94:AI94"/>
    <mergeCell ref="AJ94:AQ94"/>
    <mergeCell ref="AR94:AZ94"/>
    <mergeCell ref="Z36:AB36"/>
    <mergeCell ref="T70:AB70"/>
    <mergeCell ref="AC70:AI70"/>
    <mergeCell ref="AJ70:AQ70"/>
    <mergeCell ref="AR70:AZ70"/>
    <mergeCell ref="B90:Q90"/>
    <mergeCell ref="R90:S90"/>
    <mergeCell ref="T90:AB90"/>
    <mergeCell ref="AR92:AZ92"/>
    <mergeCell ref="B91:Q91"/>
    <mergeCell ref="R91:S91"/>
    <mergeCell ref="T91:AB91"/>
    <mergeCell ref="AC91:AI91"/>
    <mergeCell ref="AJ91:AQ91"/>
    <mergeCell ref="AR91:AZ91"/>
    <mergeCell ref="B60:AZ60"/>
    <mergeCell ref="AC90:AI90"/>
    <mergeCell ref="AJ90:AQ90"/>
    <mergeCell ref="AR90:AZ90"/>
    <mergeCell ref="B84:AZ84"/>
    <mergeCell ref="B86:Q89"/>
    <mergeCell ref="R86:S89"/>
    <mergeCell ref="B92:Q92"/>
    <mergeCell ref="R92:S92"/>
    <mergeCell ref="T92:AB92"/>
    <mergeCell ref="AC92:AI92"/>
    <mergeCell ref="T86:AB89"/>
    <mergeCell ref="AC86:AI89"/>
    <mergeCell ref="AJ86:AQ89"/>
    <mergeCell ref="AR86:AZ89"/>
    <mergeCell ref="AR82:AZ82"/>
    <mergeCell ref="AJ79:AQ79"/>
    <mergeCell ref="AR79:AZ79"/>
    <mergeCell ref="AC79:AI79"/>
    <mergeCell ref="AJ92:AQ92"/>
    <mergeCell ref="AS49:AZ49"/>
    <mergeCell ref="Z39:AB39"/>
    <mergeCell ref="B41:Y41"/>
    <mergeCell ref="B40:Y40"/>
    <mergeCell ref="Z40:AB40"/>
    <mergeCell ref="Z41:AB41"/>
    <mergeCell ref="B66:Q66"/>
    <mergeCell ref="R66:S66"/>
    <mergeCell ref="T66:AB66"/>
    <mergeCell ref="AC66:AI66"/>
    <mergeCell ref="AJ66:AQ66"/>
    <mergeCell ref="AR66:AZ66"/>
    <mergeCell ref="B80:Q80"/>
    <mergeCell ref="R80:S80"/>
    <mergeCell ref="T80:AB80"/>
    <mergeCell ref="AC80:AI80"/>
    <mergeCell ref="AJ80:AQ80"/>
    <mergeCell ref="B55:Y55"/>
    <mergeCell ref="B53:Y53"/>
    <mergeCell ref="Z53:AB53"/>
    <mergeCell ref="B58:AZ58"/>
    <mergeCell ref="B69:Q69"/>
    <mergeCell ref="AR78:AZ78"/>
    <mergeCell ref="B68:Q68"/>
    <mergeCell ref="B74:Q77"/>
    <mergeCell ref="R74:S77"/>
    <mergeCell ref="T74:AB77"/>
    <mergeCell ref="AC74:AI77"/>
    <mergeCell ref="AJ74:AQ77"/>
    <mergeCell ref="AR74:AZ77"/>
    <mergeCell ref="AJ68:AQ68"/>
    <mergeCell ref="AR68:AZ68"/>
    <mergeCell ref="Z51:AB51"/>
    <mergeCell ref="T68:AB68"/>
    <mergeCell ref="AC68:AI68"/>
    <mergeCell ref="B70:Q70"/>
    <mergeCell ref="R70:S70"/>
    <mergeCell ref="B56:Y56"/>
    <mergeCell ref="Z56:AB56"/>
    <mergeCell ref="AC56:AJ56"/>
    <mergeCell ref="AK56:AR56"/>
    <mergeCell ref="AS56:AZ56"/>
    <mergeCell ref="B78:Q78"/>
    <mergeCell ref="R78:S78"/>
    <mergeCell ref="T78:AB78"/>
    <mergeCell ref="B82:Q82"/>
    <mergeCell ref="R82:S82"/>
    <mergeCell ref="T82:AB82"/>
    <mergeCell ref="AC82:AI82"/>
    <mergeCell ref="AJ82:AQ82"/>
    <mergeCell ref="AJ78:AQ78"/>
    <mergeCell ref="R68:S68"/>
    <mergeCell ref="B62:Q65"/>
    <mergeCell ref="R62:S65"/>
    <mergeCell ref="T62:AB65"/>
    <mergeCell ref="AC62:AI65"/>
    <mergeCell ref="AJ62:AQ65"/>
    <mergeCell ref="AR62:AZ65"/>
    <mergeCell ref="B67:Q67"/>
    <mergeCell ref="R67:S67"/>
    <mergeCell ref="T67:AB67"/>
    <mergeCell ref="AC67:AI67"/>
    <mergeCell ref="AJ67:AQ67"/>
    <mergeCell ref="AR67:AZ67"/>
    <mergeCell ref="B18:Y18"/>
    <mergeCell ref="Z18:AB18"/>
    <mergeCell ref="AC18:AJ18"/>
    <mergeCell ref="AK18:AR18"/>
    <mergeCell ref="B50:Y50"/>
    <mergeCell ref="Z50:AB50"/>
    <mergeCell ref="B54:Y54"/>
    <mergeCell ref="Z54:AB54"/>
    <mergeCell ref="B51:Y51"/>
    <mergeCell ref="B44:Y44"/>
    <mergeCell ref="B37:Y37"/>
    <mergeCell ref="Z37:AB37"/>
    <mergeCell ref="B38:Y38"/>
    <mergeCell ref="Z38:AB38"/>
    <mergeCell ref="Z44:AB44"/>
    <mergeCell ref="B39:Y39"/>
    <mergeCell ref="B43:Y43"/>
    <mergeCell ref="B42:Y42"/>
    <mergeCell ref="AK36:AR36"/>
    <mergeCell ref="B34:Y34"/>
    <mergeCell ref="Z34:AB34"/>
    <mergeCell ref="B52:Y52"/>
    <mergeCell ref="Z52:AB52"/>
    <mergeCell ref="B36:Y36"/>
    <mergeCell ref="B46:Y48"/>
    <mergeCell ref="Z46:AB48"/>
    <mergeCell ref="AC46:AZ46"/>
    <mergeCell ref="AC47:AJ48"/>
    <mergeCell ref="AK47:AR48"/>
    <mergeCell ref="AS47:AZ48"/>
    <mergeCell ref="B49:Y49"/>
    <mergeCell ref="AK49:AR49"/>
    <mergeCell ref="AS35:AZ35"/>
    <mergeCell ref="AC36:AJ36"/>
    <mergeCell ref="R69:S69"/>
    <mergeCell ref="T69:AB69"/>
    <mergeCell ref="AC69:AI69"/>
    <mergeCell ref="AJ69:AQ69"/>
    <mergeCell ref="AR69:AZ69"/>
    <mergeCell ref="B81:Q81"/>
    <mergeCell ref="R81:S81"/>
    <mergeCell ref="T81:AB81"/>
    <mergeCell ref="AC81:AI81"/>
    <mergeCell ref="AJ81:AQ81"/>
    <mergeCell ref="AR81:AZ81"/>
    <mergeCell ref="B59:AZ59"/>
    <mergeCell ref="AR80:AZ80"/>
    <mergeCell ref="B79:Q79"/>
    <mergeCell ref="R79:S79"/>
    <mergeCell ref="T79:AB79"/>
    <mergeCell ref="B72:AZ72"/>
    <mergeCell ref="AS36:AZ36"/>
    <mergeCell ref="Z55:AB55"/>
    <mergeCell ref="AC55:AJ55"/>
    <mergeCell ref="AK55:AR55"/>
    <mergeCell ref="AS55:AZ55"/>
    <mergeCell ref="B35:Y35"/>
    <mergeCell ref="Z35:AB35"/>
    <mergeCell ref="AC35:AJ35"/>
    <mergeCell ref="AK35:AR35"/>
    <mergeCell ref="Z42:AB42"/>
    <mergeCell ref="Z43:AB43"/>
    <mergeCell ref="AC78:AI78"/>
    <mergeCell ref="Z49:AB49"/>
    <mergeCell ref="B760:AZ760"/>
    <mergeCell ref="AJ448:AQ448"/>
    <mergeCell ref="AR448:AZ448"/>
    <mergeCell ref="R436:S436"/>
    <mergeCell ref="B505:AZ505"/>
    <mergeCell ref="Q276:R278"/>
    <mergeCell ref="S276:X277"/>
    <mergeCell ref="V279:X279"/>
    <mergeCell ref="AL280:AN280"/>
    <mergeCell ref="AO280:AQ280"/>
    <mergeCell ref="AX283:AZ283"/>
    <mergeCell ref="B285:BA285"/>
    <mergeCell ref="B287:N289"/>
    <mergeCell ref="R435:S435"/>
    <mergeCell ref="T435:AB435"/>
    <mergeCell ref="AC435:AI435"/>
    <mergeCell ref="AR362:AT362"/>
    <mergeCell ref="AJ437:AQ437"/>
    <mergeCell ref="AR437:AZ437"/>
    <mergeCell ref="AX302:AZ302"/>
    <mergeCell ref="AX301:AZ301"/>
    <mergeCell ref="B302:N302"/>
    <mergeCell ref="B429:AZ429"/>
    <mergeCell ref="B431:Q434"/>
    <mergeCell ref="AL291:AN291"/>
    <mergeCell ref="AO291:AQ291"/>
    <mergeCell ref="AR291:AT291"/>
    <mergeCell ref="AU291:AW291"/>
    <mergeCell ref="S290:U290"/>
    <mergeCell ref="V290:X290"/>
    <mergeCell ref="AB291:AD291"/>
    <mergeCell ref="AE291:AH291"/>
    <mergeCell ref="B134:AZ134"/>
    <mergeCell ref="B136:Q139"/>
    <mergeCell ref="R136:S139"/>
    <mergeCell ref="T136:AB139"/>
    <mergeCell ref="AC136:AI139"/>
    <mergeCell ref="AJ136:AQ139"/>
    <mergeCell ref="AR136:AZ139"/>
    <mergeCell ref="B237:N237"/>
    <mergeCell ref="O237:P237"/>
    <mergeCell ref="Q237:R237"/>
    <mergeCell ref="S237:U237"/>
    <mergeCell ref="AR225:AT225"/>
    <mergeCell ref="AR222:AT222"/>
    <mergeCell ref="AL224:AN224"/>
    <mergeCell ref="AO224:AQ224"/>
    <mergeCell ref="AR224:AT224"/>
    <mergeCell ref="AU225:AW225"/>
    <mergeCell ref="AX225:AZ225"/>
    <mergeCell ref="AO225:AQ225"/>
    <mergeCell ref="B226:N226"/>
    <mergeCell ref="O226:P226"/>
    <mergeCell ref="AB214:AD214"/>
    <mergeCell ref="AE214:AH214"/>
    <mergeCell ref="AI214:AK214"/>
    <mergeCell ref="B144:Q144"/>
    <mergeCell ref="R144:S144"/>
    <mergeCell ref="T144:AB144"/>
    <mergeCell ref="AC144:AI144"/>
    <mergeCell ref="AJ144:AQ144"/>
    <mergeCell ref="AR144:AZ144"/>
    <mergeCell ref="B142:Q142"/>
    <mergeCell ref="R142:S142"/>
    <mergeCell ref="B133:AZ133"/>
    <mergeCell ref="B140:Q140"/>
    <mergeCell ref="R140:S140"/>
    <mergeCell ref="T140:AB140"/>
    <mergeCell ref="AC140:AI140"/>
    <mergeCell ref="AJ140:AQ140"/>
    <mergeCell ref="AR140:AZ140"/>
    <mergeCell ref="AU104:AZ104"/>
    <mergeCell ref="B106:Q106"/>
    <mergeCell ref="B117:Q117"/>
    <mergeCell ref="R117:S117"/>
    <mergeCell ref="T117:Z117"/>
    <mergeCell ref="AA117:AG117"/>
    <mergeCell ref="AH117:AM117"/>
    <mergeCell ref="AN117:AT117"/>
    <mergeCell ref="AU115:AZ115"/>
    <mergeCell ref="B116:Q116"/>
    <mergeCell ref="R116:S116"/>
    <mergeCell ref="T116:Z116"/>
    <mergeCell ref="AN105:AT105"/>
    <mergeCell ref="R106:S106"/>
    <mergeCell ref="B109:AZ109"/>
    <mergeCell ref="B111:Q114"/>
    <mergeCell ref="R111:S114"/>
    <mergeCell ref="T111:Z114"/>
    <mergeCell ref="T104:Z104"/>
    <mergeCell ref="AA104:AG104"/>
    <mergeCell ref="AH104:AM104"/>
    <mergeCell ref="AN104:AT104"/>
    <mergeCell ref="B121:AZ121"/>
    <mergeCell ref="B123:Q126"/>
    <mergeCell ref="R123:S126"/>
    <mergeCell ref="B172:AZ172"/>
    <mergeCell ref="AR178:AT178"/>
    <mergeCell ref="AU178:AW178"/>
    <mergeCell ref="AX178:AZ178"/>
    <mergeCell ref="AF176:AH176"/>
    <mergeCell ref="AI176:AK176"/>
    <mergeCell ref="AL176:AN176"/>
    <mergeCell ref="AF202:AH202"/>
    <mergeCell ref="AI202:AK202"/>
    <mergeCell ref="AI301:AK301"/>
    <mergeCell ref="AF363:AH363"/>
    <mergeCell ref="AI363:AK363"/>
    <mergeCell ref="AJ435:AQ435"/>
    <mergeCell ref="W373:Y373"/>
    <mergeCell ref="Z373:AB373"/>
    <mergeCell ref="AC373:AE373"/>
    <mergeCell ref="AF373:AH373"/>
    <mergeCell ref="B233:N233"/>
    <mergeCell ref="O233:P233"/>
    <mergeCell ref="AX234:AZ234"/>
    <mergeCell ref="AB237:AD237"/>
    <mergeCell ref="AE237:AH237"/>
    <mergeCell ref="AE245:AH245"/>
    <mergeCell ref="B240:AZ240"/>
    <mergeCell ref="Q246:R246"/>
    <mergeCell ref="B236:N236"/>
    <mergeCell ref="O236:P236"/>
    <mergeCell ref="AI235:AK235"/>
    <mergeCell ref="AL235:AN235"/>
    <mergeCell ref="AO235:AQ235"/>
    <mergeCell ref="AX233:AZ233"/>
    <mergeCell ref="AU233:AW233"/>
    <mergeCell ref="AC451:AI451"/>
    <mergeCell ref="AJ451:AQ451"/>
    <mergeCell ref="B447:Q447"/>
    <mergeCell ref="AR180:AT180"/>
    <mergeCell ref="AU180:AW180"/>
    <mergeCell ref="AX180:AZ180"/>
    <mergeCell ref="AU236:AW236"/>
    <mergeCell ref="AO244:AQ244"/>
    <mergeCell ref="AR244:AT244"/>
    <mergeCell ref="Z180:AB180"/>
    <mergeCell ref="AC180:AE180"/>
    <mergeCell ref="AF180:AH180"/>
    <mergeCell ref="AI180:AK180"/>
    <mergeCell ref="O235:P235"/>
    <mergeCell ref="AI236:AK236"/>
    <mergeCell ref="AL236:AN236"/>
    <mergeCell ref="AO236:AQ236"/>
    <mergeCell ref="AR236:AT236"/>
    <mergeCell ref="W180:Y180"/>
    <mergeCell ref="U202:V202"/>
    <mergeCell ref="U188:V188"/>
    <mergeCell ref="AI208:AN209"/>
    <mergeCell ref="AR210:AT210"/>
    <mergeCell ref="AU210:AW210"/>
    <mergeCell ref="AX210:AZ210"/>
    <mergeCell ref="AE208:AH210"/>
    <mergeCell ref="AB210:AD210"/>
    <mergeCell ref="Y210:AA210"/>
    <mergeCell ref="V210:X210"/>
    <mergeCell ref="S210:U210"/>
    <mergeCell ref="Y208:AD209"/>
    <mergeCell ref="S208:X209"/>
    <mergeCell ref="AR438:AZ438"/>
    <mergeCell ref="B435:Q435"/>
    <mergeCell ref="R447:S447"/>
    <mergeCell ref="T447:AB447"/>
    <mergeCell ref="AC447:AI447"/>
    <mergeCell ref="AJ447:AQ447"/>
    <mergeCell ref="AR447:AZ447"/>
    <mergeCell ref="T436:AB436"/>
    <mergeCell ref="B438:Q438"/>
    <mergeCell ref="R438:S438"/>
    <mergeCell ref="T438:AB438"/>
    <mergeCell ref="R431:S434"/>
    <mergeCell ref="T431:AB434"/>
    <mergeCell ref="AC431:AI434"/>
    <mergeCell ref="AR431:AZ434"/>
    <mergeCell ref="B449:Q449"/>
    <mergeCell ref="AR435:AZ435"/>
    <mergeCell ref="B436:Q436"/>
    <mergeCell ref="B437:Q437"/>
    <mergeCell ref="R437:S437"/>
    <mergeCell ref="T437:AB437"/>
    <mergeCell ref="AC437:AI437"/>
    <mergeCell ref="O486:R486"/>
    <mergeCell ref="S486:V486"/>
    <mergeCell ref="B487:L487"/>
    <mergeCell ref="W489:Z489"/>
    <mergeCell ref="M481:N485"/>
    <mergeCell ref="O481:V482"/>
    <mergeCell ref="O483:R485"/>
    <mergeCell ref="S483:V485"/>
    <mergeCell ref="B450:Q450"/>
    <mergeCell ref="R450:S450"/>
    <mergeCell ref="T450:AB450"/>
    <mergeCell ref="AC450:AI450"/>
    <mergeCell ref="AJ450:AQ450"/>
    <mergeCell ref="AR450:AZ450"/>
    <mergeCell ref="AR455:AZ458"/>
    <mergeCell ref="B459:Q459"/>
    <mergeCell ref="R459:S459"/>
    <mergeCell ref="T459:AB459"/>
    <mergeCell ref="AC459:AI459"/>
    <mergeCell ref="AJ459:AQ459"/>
    <mergeCell ref="AR459:AZ459"/>
    <mergeCell ref="B453:AZ453"/>
    <mergeCell ref="B455:Q458"/>
    <mergeCell ref="AC455:AI458"/>
    <mergeCell ref="AJ455:AQ458"/>
    <mergeCell ref="R451:S451"/>
    <mergeCell ref="AQ475:AU475"/>
    <mergeCell ref="AE474:AJ474"/>
    <mergeCell ref="O473:R473"/>
    <mergeCell ref="S473:V473"/>
    <mergeCell ref="B451:Q451"/>
    <mergeCell ref="B463:Q463"/>
    <mergeCell ref="O246:P246"/>
    <mergeCell ref="AI260:AK260"/>
    <mergeCell ref="AL260:AN260"/>
    <mergeCell ref="AO260:AQ260"/>
    <mergeCell ref="B258:N258"/>
    <mergeCell ref="AU245:AW245"/>
    <mergeCell ref="B248:N248"/>
    <mergeCell ref="AR247:AT247"/>
    <mergeCell ref="AB249:AD249"/>
    <mergeCell ref="AE258:AH258"/>
    <mergeCell ref="AL257:AN257"/>
    <mergeCell ref="AO257:AQ257"/>
    <mergeCell ref="Y249:AA249"/>
    <mergeCell ref="AB248:AD248"/>
    <mergeCell ref="AE248:AH248"/>
    <mergeCell ref="S245:U245"/>
    <mergeCell ref="Q234:R234"/>
    <mergeCell ref="V245:X245"/>
    <mergeCell ref="Y245:AA245"/>
    <mergeCell ref="Q248:R248"/>
    <mergeCell ref="S248:U248"/>
    <mergeCell ref="AR245:AT245"/>
    <mergeCell ref="AU247:AW247"/>
    <mergeCell ref="O258:P258"/>
    <mergeCell ref="Q258:R258"/>
    <mergeCell ref="S258:U258"/>
    <mergeCell ref="V258:X258"/>
    <mergeCell ref="Y258:AA258"/>
    <mergeCell ref="AB258:AD258"/>
    <mergeCell ref="AO246:AQ246"/>
    <mergeCell ref="AR246:AT246"/>
    <mergeCell ref="AU246:AW246"/>
    <mergeCell ref="AO253:AZ254"/>
    <mergeCell ref="AX246:AZ246"/>
    <mergeCell ref="S246:U246"/>
    <mergeCell ref="V246:X246"/>
    <mergeCell ref="Y246:AA246"/>
    <mergeCell ref="AB246:AD246"/>
    <mergeCell ref="AE246:AH246"/>
    <mergeCell ref="AX258:AZ258"/>
    <mergeCell ref="AO258:AQ258"/>
    <mergeCell ref="AR258:AT258"/>
    <mergeCell ref="AO248:AQ248"/>
    <mergeCell ref="AR248:AT248"/>
    <mergeCell ref="AU248:AW248"/>
    <mergeCell ref="AX249:AZ249"/>
    <mergeCell ref="AX247:AZ247"/>
    <mergeCell ref="V248:X248"/>
    <mergeCell ref="Y248:AA248"/>
    <mergeCell ref="AO247:AQ247"/>
    <mergeCell ref="AB268:AD268"/>
    <mergeCell ref="AE268:AH268"/>
    <mergeCell ref="AU269:AW269"/>
    <mergeCell ref="AX269:AZ269"/>
    <mergeCell ref="AI269:AK269"/>
    <mergeCell ref="AL269:AN269"/>
    <mergeCell ref="AO269:AQ269"/>
    <mergeCell ref="B251:BA251"/>
    <mergeCell ref="AO255:AQ255"/>
    <mergeCell ref="AR255:AT255"/>
    <mergeCell ref="AI249:AK249"/>
    <mergeCell ref="AL249:AN249"/>
    <mergeCell ref="AE249:AH249"/>
    <mergeCell ref="B249:N249"/>
    <mergeCell ref="AI248:AK248"/>
    <mergeCell ref="Q247:R247"/>
    <mergeCell ref="S247:U247"/>
    <mergeCell ref="O249:P249"/>
    <mergeCell ref="AL266:AN266"/>
    <mergeCell ref="B262:BA262"/>
    <mergeCell ref="AI266:AK266"/>
    <mergeCell ref="Q249:R249"/>
    <mergeCell ref="S249:U249"/>
    <mergeCell ref="V249:X249"/>
    <mergeCell ref="AI256:AK256"/>
    <mergeCell ref="AE267:AH267"/>
    <mergeCell ref="B264:N266"/>
    <mergeCell ref="O264:P266"/>
    <mergeCell ref="AI264:AN265"/>
    <mergeCell ref="AO264:AZ265"/>
    <mergeCell ref="AU266:AW266"/>
    <mergeCell ref="AI253:AN254"/>
    <mergeCell ref="AI276:AN277"/>
    <mergeCell ref="AO276:AZ277"/>
    <mergeCell ref="S256:U256"/>
    <mergeCell ref="AL256:AN256"/>
    <mergeCell ref="AO256:AQ256"/>
    <mergeCell ref="AR256:AT256"/>
    <mergeCell ref="AR260:AT260"/>
    <mergeCell ref="AO266:AQ266"/>
    <mergeCell ref="AR266:AT266"/>
    <mergeCell ref="Y260:AA260"/>
    <mergeCell ref="AI255:AK255"/>
    <mergeCell ref="AU260:AW260"/>
    <mergeCell ref="AX260:AZ260"/>
    <mergeCell ref="Q264:R266"/>
    <mergeCell ref="S264:X265"/>
    <mergeCell ref="Y264:AD265"/>
    <mergeCell ref="AE264:AH266"/>
    <mergeCell ref="S266:U266"/>
    <mergeCell ref="V266:X266"/>
    <mergeCell ref="Y266:AA266"/>
    <mergeCell ref="AB266:AD266"/>
    <mergeCell ref="AO259:AQ259"/>
    <mergeCell ref="AR259:AT259"/>
    <mergeCell ref="AU259:AW259"/>
    <mergeCell ref="AU255:AW255"/>
    <mergeCell ref="AU258:AW258"/>
    <mergeCell ref="Q260:R260"/>
    <mergeCell ref="S260:U260"/>
    <mergeCell ref="S255:U255"/>
    <mergeCell ref="V255:X255"/>
    <mergeCell ref="Y255:AA255"/>
    <mergeCell ref="AR269:AT269"/>
    <mergeCell ref="AX281:AZ281"/>
    <mergeCell ref="AI281:AK281"/>
    <mergeCell ref="Y287:AD288"/>
    <mergeCell ref="B260:N260"/>
    <mergeCell ref="O260:P260"/>
    <mergeCell ref="AI283:AK283"/>
    <mergeCell ref="AL283:AN283"/>
    <mergeCell ref="AO283:AQ283"/>
    <mergeCell ref="AR283:AT283"/>
    <mergeCell ref="AU283:AW283"/>
    <mergeCell ref="AU268:AW268"/>
    <mergeCell ref="B279:N279"/>
    <mergeCell ref="O279:P279"/>
    <mergeCell ref="B271:N271"/>
    <mergeCell ref="O271:P271"/>
    <mergeCell ref="B273:BA273"/>
    <mergeCell ref="AR281:AT281"/>
    <mergeCell ref="AU281:AW281"/>
    <mergeCell ref="AE276:AH278"/>
    <mergeCell ref="S278:U278"/>
    <mergeCell ref="V278:X278"/>
    <mergeCell ref="Y278:AA278"/>
    <mergeCell ref="AB278:AD278"/>
    <mergeCell ref="Q279:R279"/>
    <mergeCell ref="S279:U279"/>
    <mergeCell ref="O270:P270"/>
    <mergeCell ref="Q270:R270"/>
    <mergeCell ref="V270:X270"/>
    <mergeCell ref="Y270:AA270"/>
    <mergeCell ref="AB270:AD270"/>
    <mergeCell ref="AR280:AT280"/>
    <mergeCell ref="AU280:AW280"/>
    <mergeCell ref="O283:P283"/>
    <mergeCell ref="AL281:AN281"/>
    <mergeCell ref="AO281:AQ281"/>
    <mergeCell ref="Q283:R283"/>
    <mergeCell ref="S283:U283"/>
    <mergeCell ref="V283:X283"/>
    <mergeCell ref="Y283:AA283"/>
    <mergeCell ref="AB283:AD283"/>
    <mergeCell ref="AE283:AH283"/>
    <mergeCell ref="S287:X288"/>
    <mergeCell ref="AE287:AH289"/>
    <mergeCell ref="AL282:AN282"/>
    <mergeCell ref="AO282:AQ282"/>
    <mergeCell ref="AR282:AT282"/>
    <mergeCell ref="AU282:AW282"/>
    <mergeCell ref="AL289:AN289"/>
    <mergeCell ref="AO289:AQ289"/>
    <mergeCell ref="AR289:AT289"/>
    <mergeCell ref="AU289:AW289"/>
    <mergeCell ref="Q287:R289"/>
    <mergeCell ref="AI270:AK270"/>
    <mergeCell ref="AL270:AN270"/>
    <mergeCell ref="AO270:AQ270"/>
    <mergeCell ref="AR270:AT270"/>
    <mergeCell ref="AU270:AW270"/>
    <mergeCell ref="B290:N290"/>
    <mergeCell ref="O290:P290"/>
    <mergeCell ref="AI289:AK289"/>
    <mergeCell ref="AL363:AN363"/>
    <mergeCell ref="AO363:AQ363"/>
    <mergeCell ref="AR363:AT363"/>
    <mergeCell ref="AU363:AW363"/>
    <mergeCell ref="AL301:AN301"/>
    <mergeCell ref="AO301:AQ301"/>
    <mergeCell ref="AU301:AW301"/>
    <mergeCell ref="B301:N301"/>
    <mergeCell ref="O301:P301"/>
    <mergeCell ref="AO290:AQ290"/>
    <mergeCell ref="AU292:AW292"/>
    <mergeCell ref="B292:N292"/>
    <mergeCell ref="O292:P292"/>
    <mergeCell ref="AI292:AK292"/>
    <mergeCell ref="AL292:AN292"/>
    <mergeCell ref="O302:P302"/>
    <mergeCell ref="AI302:AK302"/>
    <mergeCell ref="AU362:AW362"/>
    <mergeCell ref="B281:N281"/>
    <mergeCell ref="O281:P281"/>
    <mergeCell ref="S289:U289"/>
    <mergeCell ref="V289:X289"/>
    <mergeCell ref="Y289:AA289"/>
    <mergeCell ref="B283:N283"/>
    <mergeCell ref="AR292:AT292"/>
    <mergeCell ref="AO293:AQ293"/>
    <mergeCell ref="O287:P289"/>
    <mergeCell ref="AX291:AZ291"/>
    <mergeCell ref="Q291:R291"/>
    <mergeCell ref="S291:U291"/>
    <mergeCell ref="V291:X291"/>
    <mergeCell ref="Y291:AA291"/>
    <mergeCell ref="AI291:AK291"/>
    <mergeCell ref="AI371:AK371"/>
    <mergeCell ref="AL371:AN371"/>
    <mergeCell ref="AO371:AQ371"/>
    <mergeCell ref="B362:R362"/>
    <mergeCell ref="S362:T362"/>
    <mergeCell ref="U362:V362"/>
    <mergeCell ref="W362:Y362"/>
    <mergeCell ref="Z362:AB362"/>
    <mergeCell ref="AC362:AE362"/>
    <mergeCell ref="AF362:AH362"/>
    <mergeCell ref="AI362:AK362"/>
    <mergeCell ref="AL362:AN362"/>
    <mergeCell ref="AO362:AQ362"/>
    <mergeCell ref="AI287:AN288"/>
    <mergeCell ref="AB289:AD289"/>
    <mergeCell ref="AO287:AZ288"/>
    <mergeCell ref="AX289:AZ289"/>
    <mergeCell ref="Q292:R292"/>
    <mergeCell ref="S292:U292"/>
    <mergeCell ref="V292:X292"/>
    <mergeCell ref="Y292:AA292"/>
    <mergeCell ref="AR290:AT290"/>
    <mergeCell ref="AI315:AK315"/>
    <mergeCell ref="R463:S463"/>
    <mergeCell ref="T463:AB463"/>
    <mergeCell ref="B428:AZ428"/>
    <mergeCell ref="T443:AB446"/>
    <mergeCell ref="AC443:AI446"/>
    <mergeCell ref="AJ443:AQ446"/>
    <mergeCell ref="R455:S458"/>
    <mergeCell ref="T455:AB458"/>
    <mergeCell ref="AR451:AZ451"/>
    <mergeCell ref="B448:Q448"/>
    <mergeCell ref="R448:S448"/>
    <mergeCell ref="AO384:AQ384"/>
    <mergeCell ref="AR384:AT384"/>
    <mergeCell ref="T448:AB448"/>
    <mergeCell ref="AC448:AI448"/>
    <mergeCell ref="AR443:AZ446"/>
    <mergeCell ref="AJ431:AQ434"/>
    <mergeCell ref="AC436:AI436"/>
    <mergeCell ref="AX384:AZ384"/>
    <mergeCell ref="AC463:AI463"/>
    <mergeCell ref="AJ463:AQ463"/>
    <mergeCell ref="AR463:AZ463"/>
    <mergeCell ref="B460:Q460"/>
    <mergeCell ref="R460:S460"/>
    <mergeCell ref="T460:AB460"/>
    <mergeCell ref="AC460:AI460"/>
    <mergeCell ref="AJ436:AQ436"/>
    <mergeCell ref="AR436:AZ436"/>
    <mergeCell ref="B439:Q439"/>
    <mergeCell ref="AJ460:AQ460"/>
    <mergeCell ref="AR460:AZ460"/>
    <mergeCell ref="B461:Q461"/>
    <mergeCell ref="M474:N474"/>
    <mergeCell ref="W474:Z474"/>
    <mergeCell ref="B465:AZ465"/>
    <mergeCell ref="B466:AZ466"/>
    <mergeCell ref="M468:N472"/>
    <mergeCell ref="W468:AD469"/>
    <mergeCell ref="AE468:AJ472"/>
    <mergeCell ref="AK468:AP472"/>
    <mergeCell ref="AV475:AZ475"/>
    <mergeCell ref="O474:R474"/>
    <mergeCell ref="AE473:AJ473"/>
    <mergeCell ref="AK473:AP473"/>
    <mergeCell ref="AQ473:AU473"/>
    <mergeCell ref="AV473:AZ473"/>
    <mergeCell ref="O468:V469"/>
    <mergeCell ref="S470:V472"/>
    <mergeCell ref="O470:R472"/>
    <mergeCell ref="AA474:AD474"/>
    <mergeCell ref="AQ468:AZ470"/>
    <mergeCell ref="W470:Z472"/>
    <mergeCell ref="AA470:AD472"/>
    <mergeCell ref="M473:N473"/>
    <mergeCell ref="W473:Z473"/>
    <mergeCell ref="AA473:AD473"/>
    <mergeCell ref="R461:S461"/>
    <mergeCell ref="B389:K390"/>
    <mergeCell ref="B391:K391"/>
    <mergeCell ref="B392:K392"/>
    <mergeCell ref="AR461:AZ461"/>
    <mergeCell ref="B462:Q462"/>
    <mergeCell ref="R462:S462"/>
    <mergeCell ref="T462:AB462"/>
    <mergeCell ref="AC462:AI462"/>
    <mergeCell ref="AJ462:AQ462"/>
    <mergeCell ref="T451:AB451"/>
    <mergeCell ref="AR462:AZ462"/>
    <mergeCell ref="R449:S449"/>
    <mergeCell ref="T449:AB449"/>
    <mergeCell ref="AC449:AI449"/>
    <mergeCell ref="AJ449:AQ449"/>
    <mergeCell ref="AR449:AZ449"/>
    <mergeCell ref="AC438:AI438"/>
    <mergeCell ref="T461:AB461"/>
    <mergeCell ref="AC461:AI461"/>
    <mergeCell ref="AJ461:AQ461"/>
    <mergeCell ref="R439:S439"/>
    <mergeCell ref="T439:AB439"/>
    <mergeCell ref="AC439:AI439"/>
    <mergeCell ref="AJ439:AQ439"/>
    <mergeCell ref="AR439:AZ439"/>
    <mergeCell ref="B441:AZ441"/>
    <mergeCell ref="B443:Q446"/>
    <mergeCell ref="R443:S446"/>
    <mergeCell ref="B393:K393"/>
    <mergeCell ref="B394:K394"/>
    <mergeCell ref="AJ438:AQ438"/>
    <mergeCell ref="B506:K507"/>
    <mergeCell ref="L506:M507"/>
    <mergeCell ref="B492:AZ492"/>
    <mergeCell ref="W494:AD495"/>
    <mergeCell ref="AE494:AJ498"/>
    <mergeCell ref="AK494:AP498"/>
    <mergeCell ref="AQ494:AZ496"/>
    <mergeCell ref="W499:Z499"/>
    <mergeCell ref="AA499:AD499"/>
    <mergeCell ref="AE499:AJ499"/>
    <mergeCell ref="AK499:AP499"/>
    <mergeCell ref="AQ499:AU499"/>
    <mergeCell ref="AV499:AZ499"/>
    <mergeCell ref="AQ497:AU498"/>
    <mergeCell ref="AV497:AZ498"/>
    <mergeCell ref="W496:Z498"/>
    <mergeCell ref="S477:V477"/>
    <mergeCell ref="AA496:AD498"/>
    <mergeCell ref="B499:L499"/>
    <mergeCell ref="M499:N499"/>
    <mergeCell ref="O499:R499"/>
    <mergeCell ref="S499:V499"/>
    <mergeCell ref="B500:L500"/>
    <mergeCell ref="M500:N500"/>
    <mergeCell ref="O500:R500"/>
    <mergeCell ref="AV484:AZ485"/>
    <mergeCell ref="W486:Z486"/>
    <mergeCell ref="AA486:AD486"/>
    <mergeCell ref="AE486:AJ486"/>
    <mergeCell ref="AK486:AP486"/>
    <mergeCell ref="AQ486:AU486"/>
    <mergeCell ref="AV486:AZ486"/>
    <mergeCell ref="B514:AZ514"/>
    <mergeCell ref="L516:M517"/>
    <mergeCell ref="N516:Z516"/>
    <mergeCell ref="AA516:AM516"/>
    <mergeCell ref="AN516:AZ516"/>
    <mergeCell ref="N517:P517"/>
    <mergeCell ref="Q517:T517"/>
    <mergeCell ref="U517:W517"/>
    <mergeCell ref="X517:Z517"/>
    <mergeCell ref="AA517:AC517"/>
    <mergeCell ref="AD517:AG517"/>
    <mergeCell ref="AH517:AJ517"/>
    <mergeCell ref="AK517:AM517"/>
    <mergeCell ref="AN517:AP517"/>
    <mergeCell ref="AQ517:AT517"/>
    <mergeCell ref="AU517:AW517"/>
    <mergeCell ref="AX517:AZ517"/>
    <mergeCell ref="B508:K508"/>
    <mergeCell ref="L508:M508"/>
    <mergeCell ref="N508:P508"/>
    <mergeCell ref="Q508:T508"/>
    <mergeCell ref="U508:W508"/>
    <mergeCell ref="L521:M521"/>
    <mergeCell ref="N521:P521"/>
    <mergeCell ref="Q521:T521"/>
    <mergeCell ref="U521:W521"/>
    <mergeCell ref="X521:Z521"/>
    <mergeCell ref="AA521:AC521"/>
    <mergeCell ref="AD521:AG521"/>
    <mergeCell ref="AH521:AJ521"/>
    <mergeCell ref="AK521:AM521"/>
    <mergeCell ref="AN521:AP521"/>
    <mergeCell ref="AQ521:AT521"/>
    <mergeCell ref="AU521:AW521"/>
    <mergeCell ref="AK510:AM510"/>
    <mergeCell ref="AN510:AP510"/>
    <mergeCell ref="AQ510:AT510"/>
    <mergeCell ref="AU510:AW510"/>
    <mergeCell ref="L512:M512"/>
    <mergeCell ref="N512:P512"/>
    <mergeCell ref="Q512:T512"/>
    <mergeCell ref="U512:W512"/>
    <mergeCell ref="X512:Z512"/>
    <mergeCell ref="AA512:AC512"/>
    <mergeCell ref="AD512:AG512"/>
    <mergeCell ref="AH512:AJ512"/>
    <mergeCell ref="AK512:AM512"/>
    <mergeCell ref="AN512:AP512"/>
    <mergeCell ref="AQ512:AT512"/>
    <mergeCell ref="AX521:AZ521"/>
    <mergeCell ref="L518:M518"/>
    <mergeCell ref="N518:P518"/>
    <mergeCell ref="Q518:T518"/>
    <mergeCell ref="U518:W518"/>
    <mergeCell ref="X518:Z518"/>
    <mergeCell ref="AA518:AC518"/>
    <mergeCell ref="AD518:AG518"/>
    <mergeCell ref="AH518:AJ518"/>
    <mergeCell ref="AK518:AM518"/>
    <mergeCell ref="AN518:AP518"/>
    <mergeCell ref="AQ518:AT518"/>
    <mergeCell ref="AU518:AW518"/>
    <mergeCell ref="AX518:AZ518"/>
    <mergeCell ref="L519:M519"/>
    <mergeCell ref="N519:P519"/>
    <mergeCell ref="Q519:T519"/>
    <mergeCell ref="U519:W519"/>
    <mergeCell ref="X519:Z519"/>
    <mergeCell ref="AA519:AC519"/>
    <mergeCell ref="AD519:AG519"/>
    <mergeCell ref="AH519:AJ519"/>
    <mergeCell ref="AK519:AM519"/>
    <mergeCell ref="AN519:AP519"/>
    <mergeCell ref="AQ519:AT519"/>
    <mergeCell ref="AU519:AW519"/>
    <mergeCell ref="AX519:AZ519"/>
    <mergeCell ref="B522:K522"/>
    <mergeCell ref="L522:M522"/>
    <mergeCell ref="N522:P522"/>
    <mergeCell ref="Q522:T522"/>
    <mergeCell ref="U522:W522"/>
    <mergeCell ref="X522:Z522"/>
    <mergeCell ref="AA522:AC522"/>
    <mergeCell ref="AD522:AG522"/>
    <mergeCell ref="AH522:AJ522"/>
    <mergeCell ref="AK522:AM522"/>
    <mergeCell ref="AN522:AP522"/>
    <mergeCell ref="AQ522:AT522"/>
    <mergeCell ref="AU522:AW522"/>
    <mergeCell ref="AX522:AZ522"/>
    <mergeCell ref="B516:K517"/>
    <mergeCell ref="B518:K518"/>
    <mergeCell ref="B519:K519"/>
    <mergeCell ref="B520:K520"/>
    <mergeCell ref="B521:K521"/>
    <mergeCell ref="L520:M520"/>
    <mergeCell ref="N520:P520"/>
    <mergeCell ref="Q520:T520"/>
    <mergeCell ref="U520:W520"/>
    <mergeCell ref="X520:Z520"/>
    <mergeCell ref="AA520:AC520"/>
    <mergeCell ref="AD520:AG520"/>
    <mergeCell ref="AH520:AJ520"/>
    <mergeCell ref="AK520:AM520"/>
    <mergeCell ref="AN520:AP520"/>
    <mergeCell ref="AQ520:AT520"/>
    <mergeCell ref="AU520:AW520"/>
    <mergeCell ref="AX520:AZ520"/>
    <mergeCell ref="AN529:AP529"/>
    <mergeCell ref="AQ529:AT529"/>
    <mergeCell ref="AU529:AW529"/>
    <mergeCell ref="AX529:AZ529"/>
    <mergeCell ref="B524:AZ524"/>
    <mergeCell ref="B526:K527"/>
    <mergeCell ref="L526:M527"/>
    <mergeCell ref="N526:Z526"/>
    <mergeCell ref="AA526:AM526"/>
    <mergeCell ref="AN526:AZ526"/>
    <mergeCell ref="N527:P527"/>
    <mergeCell ref="Q527:T527"/>
    <mergeCell ref="U527:W527"/>
    <mergeCell ref="X527:Z527"/>
    <mergeCell ref="AA527:AC527"/>
    <mergeCell ref="AD527:AG527"/>
    <mergeCell ref="AH527:AJ527"/>
    <mergeCell ref="AK527:AM527"/>
    <mergeCell ref="AN527:AP527"/>
    <mergeCell ref="AQ527:AT527"/>
    <mergeCell ref="AU527:AW527"/>
    <mergeCell ref="AX527:AZ527"/>
    <mergeCell ref="AA531:AC531"/>
    <mergeCell ref="AD531:AG531"/>
    <mergeCell ref="AH531:AJ531"/>
    <mergeCell ref="AK531:AM531"/>
    <mergeCell ref="AN531:AP531"/>
    <mergeCell ref="AQ531:AT531"/>
    <mergeCell ref="AU531:AW531"/>
    <mergeCell ref="AX531:AZ531"/>
    <mergeCell ref="B528:K528"/>
    <mergeCell ref="L528:M528"/>
    <mergeCell ref="N528:P528"/>
    <mergeCell ref="Q528:T528"/>
    <mergeCell ref="U528:W528"/>
    <mergeCell ref="X528:Z528"/>
    <mergeCell ref="AA528:AC528"/>
    <mergeCell ref="AD528:AG528"/>
    <mergeCell ref="AH528:AJ528"/>
    <mergeCell ref="AK528:AM528"/>
    <mergeCell ref="AN528:AP528"/>
    <mergeCell ref="AQ528:AT528"/>
    <mergeCell ref="AU528:AW528"/>
    <mergeCell ref="AX528:AZ528"/>
    <mergeCell ref="B529:K529"/>
    <mergeCell ref="L529:M529"/>
    <mergeCell ref="N529:P529"/>
    <mergeCell ref="Q529:T529"/>
    <mergeCell ref="U529:W529"/>
    <mergeCell ref="X529:Z529"/>
    <mergeCell ref="AA529:AC529"/>
    <mergeCell ref="AD529:AG529"/>
    <mergeCell ref="AH529:AJ529"/>
    <mergeCell ref="AK529:AM529"/>
    <mergeCell ref="N537:P537"/>
    <mergeCell ref="Q537:T537"/>
    <mergeCell ref="U537:W537"/>
    <mergeCell ref="X537:Z537"/>
    <mergeCell ref="AA537:AC537"/>
    <mergeCell ref="AD537:AG537"/>
    <mergeCell ref="AH537:AJ537"/>
    <mergeCell ref="AK537:AM537"/>
    <mergeCell ref="AN537:AP537"/>
    <mergeCell ref="AQ537:AT537"/>
    <mergeCell ref="AU537:AW537"/>
    <mergeCell ref="AX537:AZ537"/>
    <mergeCell ref="B530:K530"/>
    <mergeCell ref="L530:M530"/>
    <mergeCell ref="N530:P530"/>
    <mergeCell ref="Q530:T530"/>
    <mergeCell ref="U530:W530"/>
    <mergeCell ref="X530:Z530"/>
    <mergeCell ref="AA530:AC530"/>
    <mergeCell ref="AD530:AG530"/>
    <mergeCell ref="AH530:AJ530"/>
    <mergeCell ref="AK530:AM530"/>
    <mergeCell ref="AN530:AP530"/>
    <mergeCell ref="AQ530:AT530"/>
    <mergeCell ref="AU530:AW530"/>
    <mergeCell ref="AX530:AZ530"/>
    <mergeCell ref="B531:K531"/>
    <mergeCell ref="L531:M531"/>
    <mergeCell ref="N531:P531"/>
    <mergeCell ref="Q531:T531"/>
    <mergeCell ref="U531:W531"/>
    <mergeCell ref="X531:Z531"/>
    <mergeCell ref="N539:P539"/>
    <mergeCell ref="Q539:T539"/>
    <mergeCell ref="U539:W539"/>
    <mergeCell ref="X539:Z539"/>
    <mergeCell ref="AA539:AC539"/>
    <mergeCell ref="AD539:AG539"/>
    <mergeCell ref="AH539:AJ539"/>
    <mergeCell ref="AK539:AM539"/>
    <mergeCell ref="AN539:AP539"/>
    <mergeCell ref="AQ539:AT539"/>
    <mergeCell ref="AU539:AW539"/>
    <mergeCell ref="AX539:AZ539"/>
    <mergeCell ref="B532:K532"/>
    <mergeCell ref="L532:M532"/>
    <mergeCell ref="N532:P532"/>
    <mergeCell ref="Q532:T532"/>
    <mergeCell ref="U532:W532"/>
    <mergeCell ref="X532:Z532"/>
    <mergeCell ref="AA532:AC532"/>
    <mergeCell ref="AD532:AG532"/>
    <mergeCell ref="AH532:AJ532"/>
    <mergeCell ref="AK532:AM532"/>
    <mergeCell ref="AN532:AP532"/>
    <mergeCell ref="AQ532:AT532"/>
    <mergeCell ref="AU532:AW532"/>
    <mergeCell ref="AX532:AZ532"/>
    <mergeCell ref="B534:AZ534"/>
    <mergeCell ref="B536:K537"/>
    <mergeCell ref="L536:M537"/>
    <mergeCell ref="N536:Z536"/>
    <mergeCell ref="AA536:AM536"/>
    <mergeCell ref="AN536:AZ536"/>
    <mergeCell ref="AU540:AW540"/>
    <mergeCell ref="AX540:AZ540"/>
    <mergeCell ref="B541:K541"/>
    <mergeCell ref="L541:M541"/>
    <mergeCell ref="N541:P541"/>
    <mergeCell ref="Q541:T541"/>
    <mergeCell ref="U541:W541"/>
    <mergeCell ref="X541:Z541"/>
    <mergeCell ref="AA541:AC541"/>
    <mergeCell ref="AD541:AG541"/>
    <mergeCell ref="AH541:AJ541"/>
    <mergeCell ref="AK541:AM541"/>
    <mergeCell ref="AN541:AP541"/>
    <mergeCell ref="AQ541:AT541"/>
    <mergeCell ref="AU541:AW541"/>
    <mergeCell ref="AX541:AZ541"/>
    <mergeCell ref="B538:K538"/>
    <mergeCell ref="L538:M538"/>
    <mergeCell ref="N538:P538"/>
    <mergeCell ref="Q538:T538"/>
    <mergeCell ref="U538:W538"/>
    <mergeCell ref="X538:Z538"/>
    <mergeCell ref="AA538:AC538"/>
    <mergeCell ref="AD538:AG538"/>
    <mergeCell ref="AH538:AJ538"/>
    <mergeCell ref="AK538:AM538"/>
    <mergeCell ref="AN538:AP538"/>
    <mergeCell ref="AQ538:AT538"/>
    <mergeCell ref="AU538:AW538"/>
    <mergeCell ref="AX538:AZ538"/>
    <mergeCell ref="B539:K539"/>
    <mergeCell ref="L539:M539"/>
    <mergeCell ref="B552:V552"/>
    <mergeCell ref="W552:Y552"/>
    <mergeCell ref="Z552:AB552"/>
    <mergeCell ref="AC552:AJ552"/>
    <mergeCell ref="AK552:AR552"/>
    <mergeCell ref="AS552:AZ552"/>
    <mergeCell ref="B554:AZ554"/>
    <mergeCell ref="B544:AZ544"/>
    <mergeCell ref="B546:V548"/>
    <mergeCell ref="W546:Y548"/>
    <mergeCell ref="Z546:AB548"/>
    <mergeCell ref="AC546:AZ546"/>
    <mergeCell ref="AC547:AJ548"/>
    <mergeCell ref="AK547:AR548"/>
    <mergeCell ref="AS547:AZ548"/>
    <mergeCell ref="B549:V549"/>
    <mergeCell ref="W549:Y549"/>
    <mergeCell ref="Z549:AB549"/>
    <mergeCell ref="AC549:AJ549"/>
    <mergeCell ref="AK549:AR549"/>
    <mergeCell ref="AS549:AZ549"/>
    <mergeCell ref="B550:V550"/>
    <mergeCell ref="W550:Y550"/>
    <mergeCell ref="Z550:AB550"/>
    <mergeCell ref="AC550:AJ550"/>
    <mergeCell ref="AK550:AR550"/>
    <mergeCell ref="AS550:AZ550"/>
    <mergeCell ref="AU542:AW542"/>
    <mergeCell ref="AX542:AZ542"/>
    <mergeCell ref="B540:K540"/>
    <mergeCell ref="L540:M540"/>
    <mergeCell ref="B551:V551"/>
    <mergeCell ref="W551:Y551"/>
    <mergeCell ref="Z551:AB551"/>
    <mergeCell ref="AC551:AJ551"/>
    <mergeCell ref="AK551:AR551"/>
    <mergeCell ref="AS551:AZ551"/>
    <mergeCell ref="B542:K542"/>
    <mergeCell ref="L542:M542"/>
    <mergeCell ref="N542:P542"/>
    <mergeCell ref="Q542:T542"/>
    <mergeCell ref="U542:W542"/>
    <mergeCell ref="X542:Z542"/>
    <mergeCell ref="AA542:AC542"/>
    <mergeCell ref="AD542:AG542"/>
    <mergeCell ref="AH542:AJ542"/>
    <mergeCell ref="AK542:AM542"/>
    <mergeCell ref="AN542:AP542"/>
    <mergeCell ref="AQ542:AT542"/>
    <mergeCell ref="N540:P540"/>
    <mergeCell ref="Q540:T540"/>
    <mergeCell ref="U540:W540"/>
    <mergeCell ref="X540:Z540"/>
    <mergeCell ref="AA540:AC540"/>
    <mergeCell ref="AD540:AG540"/>
    <mergeCell ref="AH540:AJ540"/>
    <mergeCell ref="AK540:AM540"/>
    <mergeCell ref="AN540:AP540"/>
    <mergeCell ref="AQ540:AT540"/>
    <mergeCell ref="N506:Z506"/>
    <mergeCell ref="AA506:AM506"/>
    <mergeCell ref="AN506:AZ506"/>
    <mergeCell ref="N507:P507"/>
    <mergeCell ref="Q507:T507"/>
    <mergeCell ref="U507:W507"/>
    <mergeCell ref="X507:Z507"/>
    <mergeCell ref="AA507:AC507"/>
    <mergeCell ref="AD507:AG507"/>
    <mergeCell ref="AH507:AJ507"/>
    <mergeCell ref="AK507:AM507"/>
    <mergeCell ref="AN507:AP507"/>
    <mergeCell ref="AQ507:AT507"/>
    <mergeCell ref="AU507:AW507"/>
    <mergeCell ref="AX507:AZ507"/>
    <mergeCell ref="X508:Z508"/>
    <mergeCell ref="AA508:AC508"/>
    <mergeCell ref="AD508:AG508"/>
    <mergeCell ref="AH508:AJ508"/>
    <mergeCell ref="AK508:AM508"/>
    <mergeCell ref="AN508:AP508"/>
    <mergeCell ref="AQ508:AT508"/>
    <mergeCell ref="AU508:AW508"/>
    <mergeCell ref="AX508:AZ508"/>
    <mergeCell ref="AU512:AW512"/>
    <mergeCell ref="AX512:AZ512"/>
    <mergeCell ref="B509:K509"/>
    <mergeCell ref="L509:M509"/>
    <mergeCell ref="N509:P509"/>
    <mergeCell ref="Q509:T509"/>
    <mergeCell ref="U509:W509"/>
    <mergeCell ref="X509:Z509"/>
    <mergeCell ref="AA509:AC509"/>
    <mergeCell ref="AD509:AG509"/>
    <mergeCell ref="AH509:AJ509"/>
    <mergeCell ref="AK509:AM509"/>
    <mergeCell ref="AN509:AP509"/>
    <mergeCell ref="AQ509:AT509"/>
    <mergeCell ref="AU509:AW509"/>
    <mergeCell ref="AX509:AZ509"/>
    <mergeCell ref="B510:K510"/>
    <mergeCell ref="L510:M510"/>
    <mergeCell ref="N510:P510"/>
    <mergeCell ref="Q510:T510"/>
    <mergeCell ref="U510:W510"/>
    <mergeCell ref="AX510:AZ510"/>
    <mergeCell ref="X510:Z510"/>
    <mergeCell ref="AA510:AC510"/>
    <mergeCell ref="AD510:AG510"/>
    <mergeCell ref="AH510:AJ5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556:AZ556"/>
    <mergeCell ref="B217:AZ217"/>
    <mergeCell ref="B511:K511"/>
    <mergeCell ref="L511:M511"/>
    <mergeCell ref="N511:P511"/>
    <mergeCell ref="Q511:T511"/>
    <mergeCell ref="U511:W511"/>
    <mergeCell ref="X511:Z511"/>
    <mergeCell ref="AA511:AC511"/>
    <mergeCell ref="AD511:AG511"/>
    <mergeCell ref="AH511:AJ511"/>
    <mergeCell ref="AK511:AM511"/>
    <mergeCell ref="AN511:AP511"/>
    <mergeCell ref="AQ511:AT511"/>
    <mergeCell ref="AU511:AW511"/>
    <mergeCell ref="AX511:AZ511"/>
    <mergeCell ref="B512:K512"/>
    <mergeCell ref="B564:Y564"/>
    <mergeCell ref="Z564:AB564"/>
    <mergeCell ref="B565:Y565"/>
    <mergeCell ref="Z565:AB565"/>
    <mergeCell ref="B566:Y566"/>
    <mergeCell ref="Z566:AB566"/>
    <mergeCell ref="AC566:AJ566"/>
    <mergeCell ref="AK566:AR566"/>
    <mergeCell ref="AS566:AZ566"/>
    <mergeCell ref="B567:AZ567"/>
    <mergeCell ref="B568:AZ568"/>
    <mergeCell ref="B558:Y560"/>
    <mergeCell ref="Z558:AB560"/>
    <mergeCell ref="AC558:AZ558"/>
    <mergeCell ref="AC559:AJ560"/>
    <mergeCell ref="AK559:AR560"/>
    <mergeCell ref="AS559:AZ560"/>
    <mergeCell ref="B561:Y561"/>
    <mergeCell ref="Z561:AB561"/>
    <mergeCell ref="AC561:AJ561"/>
    <mergeCell ref="AK561:AR561"/>
    <mergeCell ref="AS561:AZ561"/>
    <mergeCell ref="B562:Y562"/>
    <mergeCell ref="Z562:AB562"/>
    <mergeCell ref="AC562:AJ562"/>
    <mergeCell ref="AK562:AR562"/>
    <mergeCell ref="AS562:AZ562"/>
    <mergeCell ref="B563:Y563"/>
    <mergeCell ref="Z563:AB563"/>
    <mergeCell ref="AC563:AJ563"/>
    <mergeCell ref="AK563:AR563"/>
    <mergeCell ref="AS563:AZ563"/>
    <mergeCell ref="B503:L503"/>
    <mergeCell ref="M503:N503"/>
    <mergeCell ref="O503:R503"/>
    <mergeCell ref="S503:V503"/>
    <mergeCell ref="S496:V498"/>
    <mergeCell ref="S474:V474"/>
    <mergeCell ref="S475:V475"/>
    <mergeCell ref="S476:V476"/>
    <mergeCell ref="B502:L502"/>
    <mergeCell ref="M502:N502"/>
    <mergeCell ref="O502:R502"/>
    <mergeCell ref="S502:V502"/>
    <mergeCell ref="B475:L475"/>
    <mergeCell ref="B476:L476"/>
    <mergeCell ref="B477:L477"/>
    <mergeCell ref="B481:L485"/>
    <mergeCell ref="AC49:AJ49"/>
    <mergeCell ref="W502:Z502"/>
    <mergeCell ref="W475:Z475"/>
    <mergeCell ref="M475:N475"/>
    <mergeCell ref="M476:N476"/>
    <mergeCell ref="M477:N477"/>
    <mergeCell ref="B479:AZ479"/>
    <mergeCell ref="W481:AD482"/>
    <mergeCell ref="AE481:AJ485"/>
    <mergeCell ref="AK481:AP485"/>
    <mergeCell ref="AQ481:AZ483"/>
    <mergeCell ref="W483:Z485"/>
    <mergeCell ref="AA483:AD485"/>
    <mergeCell ref="AQ484:AU485"/>
    <mergeCell ref="O475:R475"/>
    <mergeCell ref="O476:R476"/>
    <mergeCell ref="AQ501:AU501"/>
    <mergeCell ref="AV501:AZ501"/>
    <mergeCell ref="M487:N487"/>
    <mergeCell ref="O487:R487"/>
    <mergeCell ref="S487:V487"/>
    <mergeCell ref="B488:L488"/>
    <mergeCell ref="M488:N488"/>
    <mergeCell ref="O488:R488"/>
    <mergeCell ref="S488:V488"/>
    <mergeCell ref="B489:L489"/>
    <mergeCell ref="M489:N489"/>
    <mergeCell ref="O489:R489"/>
    <mergeCell ref="S489:V489"/>
    <mergeCell ref="O477:R477"/>
    <mergeCell ref="B468:L472"/>
    <mergeCell ref="B473:L473"/>
    <mergeCell ref="B474:L474"/>
    <mergeCell ref="B501:L501"/>
    <mergeCell ref="M501:N501"/>
    <mergeCell ref="O501:R501"/>
    <mergeCell ref="S501:V501"/>
    <mergeCell ref="B490:L490"/>
    <mergeCell ref="M490:N490"/>
    <mergeCell ref="O490:R490"/>
    <mergeCell ref="S490:V490"/>
    <mergeCell ref="B494:L498"/>
    <mergeCell ref="M494:N498"/>
    <mergeCell ref="O494:V495"/>
    <mergeCell ref="O496:R498"/>
    <mergeCell ref="S500:V500"/>
    <mergeCell ref="B486:L486"/>
    <mergeCell ref="M486:N486"/>
    <mergeCell ref="AR10:AU10"/>
    <mergeCell ref="AQ4:AU5"/>
    <mergeCell ref="W487:Z487"/>
    <mergeCell ref="AA487:AD487"/>
    <mergeCell ref="AE487:AJ487"/>
    <mergeCell ref="AK487:AP487"/>
    <mergeCell ref="AQ487:AU487"/>
    <mergeCell ref="AV487:AZ487"/>
    <mergeCell ref="AQ488:AU488"/>
    <mergeCell ref="AV488:AZ488"/>
    <mergeCell ref="W500:Z500"/>
    <mergeCell ref="AA500:AD500"/>
    <mergeCell ref="AE500:AJ500"/>
    <mergeCell ref="AK500:AP500"/>
    <mergeCell ref="AQ500:AU500"/>
    <mergeCell ref="AV500:AZ500"/>
    <mergeCell ref="AK474:AP474"/>
    <mergeCell ref="AQ474:AU474"/>
    <mergeCell ref="AA475:AD475"/>
    <mergeCell ref="AE475:AJ475"/>
    <mergeCell ref="AK475:AP475"/>
    <mergeCell ref="AQ471:AU472"/>
    <mergeCell ref="AV471:AZ472"/>
    <mergeCell ref="AX363:AZ363"/>
    <mergeCell ref="AO381:AQ381"/>
    <mergeCell ref="AR381:AT381"/>
    <mergeCell ref="AU381:AW381"/>
    <mergeCell ref="AX381:AZ381"/>
    <mergeCell ref="AU372:AW372"/>
    <mergeCell ref="AX372:AZ372"/>
    <mergeCell ref="AF383:AH383"/>
    <mergeCell ref="AU384:AW384"/>
  </mergeCells>
  <pageMargins left="0.59055118110236227" right="0.39370078740157483" top="0.59055118110236227" bottom="0.39370078740157483" header="0.31496062992125984" footer="0"/>
  <pageSetup paperSize="9" firstPageNumber="92" fitToHeight="0" orientation="landscape" useFirstPageNumber="1" r:id="rId1"/>
  <headerFooter>
    <oddHeader>&amp;C&amp;"Times New Roman,обычный"&amp;10&amp;P</oddHeader>
  </headerFooter>
  <rowBreaks count="33" manualBreakCount="33">
    <brk id="26" max="51" man="1"/>
    <brk id="45" max="51" man="1"/>
    <brk id="70" max="51" man="1"/>
    <brk id="95" max="51" man="1"/>
    <brk id="120" max="51" man="1"/>
    <brk id="145" max="51" man="1"/>
    <brk id="170" max="51" man="1"/>
    <brk id="182" max="51" man="1"/>
    <brk id="192" max="51" man="1"/>
    <brk id="204" max="51" man="1"/>
    <brk id="216" max="51" man="1"/>
    <brk id="227" max="51" man="1"/>
    <brk id="238" max="51" man="1"/>
    <brk id="250" max="51" man="1"/>
    <brk id="261" max="51" man="1"/>
    <brk id="272" max="51" man="1"/>
    <brk id="284" max="51" man="1"/>
    <brk id="295" max="51" man="1"/>
    <brk id="305" max="51" man="1"/>
    <brk id="322" max="51" man="1"/>
    <brk id="337" max="51" man="1"/>
    <brk id="352" max="51" man="1"/>
    <brk id="364" max="51" man="1"/>
    <brk id="375" max="51" man="1"/>
    <brk id="386" max="51" man="1"/>
    <brk id="427" max="51" man="1"/>
    <brk id="451" max="51" man="1"/>
    <brk id="464" max="51" man="1"/>
    <brk id="478" max="51" man="1"/>
    <brk id="490" max="51" man="1"/>
    <brk id="504" max="51" man="1"/>
    <brk id="523" max="51" man="1"/>
    <brk id="542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98"/>
  <sheetViews>
    <sheetView showGridLines="0" zoomScaleSheetLayoutView="100" workbookViewId="0">
      <selection activeCell="A4" sqref="A4:XFD9"/>
    </sheetView>
  </sheetViews>
  <sheetFormatPr defaultColWidth="0.85546875" defaultRowHeight="15" x14ac:dyDescent="0.25"/>
  <cols>
    <col min="1" max="1" width="1.140625" style="73" customWidth="1"/>
    <col min="2" max="4" width="2.140625" style="73" customWidth="1"/>
    <col min="5" max="5" width="2.7109375" style="73" customWidth="1"/>
    <col min="6" max="6" width="2" style="73" customWidth="1"/>
    <col min="7" max="7" width="2.28515625" style="73" customWidth="1"/>
    <col min="8" max="8" width="2.7109375" style="73" customWidth="1"/>
    <col min="9" max="11" width="2.28515625" style="73" customWidth="1"/>
    <col min="12" max="12" width="5" style="73" customWidth="1"/>
    <col min="13" max="13" width="2.28515625" style="73" customWidth="1"/>
    <col min="14" max="14" width="1.85546875" style="73" customWidth="1"/>
    <col min="15" max="15" width="3.7109375" style="73" customWidth="1"/>
    <col min="16" max="16" width="2.28515625" style="73" customWidth="1"/>
    <col min="17" max="17" width="2.85546875" style="73" customWidth="1"/>
    <col min="18" max="18" width="4" style="73" customWidth="1"/>
    <col min="19" max="19" width="3.28515625" style="73" customWidth="1"/>
    <col min="20" max="20" width="3.7109375" style="73" customWidth="1"/>
    <col min="21" max="22" width="3.140625" style="73" customWidth="1"/>
    <col min="23" max="23" width="2" style="73" customWidth="1"/>
    <col min="24" max="24" width="3.7109375" style="73" customWidth="1"/>
    <col min="25" max="25" width="3" style="73" customWidth="1"/>
    <col min="26" max="26" width="2.28515625" style="73" customWidth="1"/>
    <col min="27" max="27" width="2.7109375" style="73" customWidth="1"/>
    <col min="28" max="28" width="2.28515625" style="73" customWidth="1"/>
    <col min="29" max="31" width="2.5703125" style="73" customWidth="1"/>
    <col min="32" max="36" width="2.85546875" style="73" customWidth="1"/>
    <col min="37" max="37" width="2.28515625" style="73" customWidth="1"/>
    <col min="38" max="39" width="2.7109375" style="73" customWidth="1"/>
    <col min="40" max="48" width="2.5703125" style="73" customWidth="1"/>
    <col min="49" max="51" width="2.85546875" style="73" customWidth="1"/>
    <col min="52" max="52" width="2.140625" style="73" customWidth="1"/>
    <col min="53" max="58" width="0.85546875" style="73"/>
    <col min="59" max="59" width="9.7109375" style="73" customWidth="1"/>
    <col min="60" max="16384" width="0.85546875" style="73"/>
  </cols>
  <sheetData>
    <row r="1" spans="1:58" s="44" customFormat="1" ht="36" customHeight="1" x14ac:dyDescent="0.25">
      <c r="A1" s="228"/>
      <c r="B1" s="925" t="s">
        <v>1055</v>
      </c>
      <c r="C1" s="1291"/>
      <c r="D1" s="1291"/>
      <c r="E1" s="1291"/>
      <c r="F1" s="1291"/>
      <c r="G1" s="1291"/>
      <c r="H1" s="1291"/>
      <c r="I1" s="1291"/>
      <c r="J1" s="1291"/>
      <c r="K1" s="1291"/>
      <c r="L1" s="1291"/>
      <c r="M1" s="1291"/>
      <c r="N1" s="1291"/>
      <c r="O1" s="1291"/>
      <c r="P1" s="1291"/>
      <c r="Q1" s="1291"/>
      <c r="R1" s="1291"/>
      <c r="S1" s="1291"/>
      <c r="T1" s="1291"/>
      <c r="U1" s="1291"/>
      <c r="V1" s="1291"/>
      <c r="W1" s="1291"/>
      <c r="X1" s="1291"/>
      <c r="Y1" s="1291"/>
      <c r="Z1" s="1291"/>
      <c r="AA1" s="1291"/>
      <c r="AB1" s="1291"/>
      <c r="AC1" s="1291"/>
      <c r="AD1" s="1291"/>
      <c r="AE1" s="1291"/>
      <c r="AF1" s="1291"/>
      <c r="AG1" s="1291"/>
      <c r="AH1" s="1291"/>
      <c r="AI1" s="1291"/>
      <c r="AJ1" s="1291"/>
      <c r="AK1" s="1291"/>
      <c r="AL1" s="1291"/>
      <c r="AM1" s="1291"/>
      <c r="AN1" s="1291"/>
      <c r="AO1" s="1291"/>
      <c r="AP1" s="1291"/>
      <c r="AQ1" s="1291"/>
      <c r="AR1" s="1291"/>
      <c r="AS1" s="1291"/>
      <c r="AT1" s="1292"/>
      <c r="AU1" s="1292"/>
      <c r="AV1" s="1292"/>
      <c r="AW1" s="1292"/>
      <c r="AX1" s="1292"/>
      <c r="AY1" s="1292"/>
      <c r="AZ1" s="1292"/>
    </row>
    <row r="2" spans="1:58" customFormat="1" ht="14.25" customHeight="1" x14ac:dyDescent="0.25">
      <c r="A2" s="228"/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5"/>
      <c r="M2" s="925"/>
      <c r="N2" s="925"/>
      <c r="O2" s="925"/>
      <c r="P2" s="925"/>
      <c r="Q2" s="925"/>
      <c r="R2" s="925"/>
      <c r="S2" s="925"/>
      <c r="T2" s="925"/>
      <c r="U2" s="925"/>
      <c r="V2" s="925"/>
      <c r="W2" s="925"/>
      <c r="X2" s="925"/>
      <c r="Y2" s="925"/>
      <c r="Z2" s="925"/>
      <c r="AA2" s="925"/>
      <c r="AB2" s="925"/>
      <c r="AC2" s="925"/>
      <c r="AD2" s="925"/>
      <c r="AE2" s="925"/>
      <c r="AF2" s="925"/>
      <c r="AG2" s="925"/>
      <c r="AH2" s="925"/>
      <c r="AI2" s="925"/>
      <c r="AJ2" s="925"/>
      <c r="AK2" s="925"/>
      <c r="AL2" s="925"/>
      <c r="AM2" s="925"/>
      <c r="AN2" s="925"/>
      <c r="AO2" s="925"/>
      <c r="AP2" s="925"/>
      <c r="AQ2" s="925"/>
      <c r="AR2" s="925"/>
      <c r="AS2" s="925"/>
      <c r="AT2" s="925"/>
      <c r="AU2" s="925"/>
      <c r="AV2" s="925"/>
      <c r="AW2" s="925"/>
      <c r="AX2" s="925"/>
      <c r="AY2" s="925"/>
      <c r="AZ2" s="925"/>
      <c r="BA2" s="260"/>
      <c r="BB2" s="260"/>
      <c r="BC2" s="260"/>
      <c r="BD2" s="260"/>
      <c r="BE2" s="260"/>
      <c r="BF2" s="260"/>
    </row>
    <row r="3" spans="1:58" customFormat="1" ht="14.25" customHeight="1" thickBot="1" x14ac:dyDescent="0.3">
      <c r="A3" s="722"/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V3" s="722"/>
      <c r="W3" s="722"/>
      <c r="X3" s="722"/>
      <c r="Y3" s="722"/>
      <c r="Z3" s="722"/>
      <c r="AA3" s="722"/>
      <c r="AB3" s="722"/>
      <c r="AC3" s="722"/>
      <c r="AD3" s="722"/>
      <c r="AE3" s="722"/>
      <c r="AF3" s="722"/>
      <c r="AG3" s="722"/>
      <c r="AH3" s="722"/>
      <c r="AI3" s="722"/>
      <c r="AJ3" s="722"/>
      <c r="AK3" s="722"/>
      <c r="AL3" s="722"/>
      <c r="AM3" s="722"/>
      <c r="AN3" s="722"/>
      <c r="AO3" s="722"/>
      <c r="AP3" s="722"/>
      <c r="AQ3" s="722"/>
      <c r="AR3" s="722"/>
      <c r="AS3" s="722"/>
      <c r="AT3" s="722"/>
      <c r="AU3" s="722"/>
      <c r="AV3" s="1269" t="s">
        <v>462</v>
      </c>
      <c r="AW3" s="1270"/>
      <c r="AX3" s="1270"/>
      <c r="AY3" s="1270"/>
      <c r="AZ3" s="1271"/>
      <c r="BA3" s="260"/>
      <c r="BB3" s="260"/>
      <c r="BC3" s="260"/>
      <c r="BD3" s="260"/>
      <c r="BE3" s="260"/>
      <c r="BF3" s="260"/>
    </row>
    <row r="4" spans="1:58" customFormat="1" ht="15.7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826" t="s">
        <v>1077</v>
      </c>
      <c r="W4" s="826"/>
      <c r="X4" s="826"/>
      <c r="Y4" s="826"/>
      <c r="Z4" s="826"/>
      <c r="AA4" s="826"/>
      <c r="AB4" s="826"/>
      <c r="AC4" s="826"/>
      <c r="AD4" s="826"/>
      <c r="AE4" s="826"/>
      <c r="AF4" s="826"/>
      <c r="AG4" s="826"/>
      <c r="AH4" s="826"/>
      <c r="AI4" s="727"/>
      <c r="AJ4" s="727"/>
      <c r="AK4" s="727"/>
      <c r="AL4" s="727"/>
      <c r="AM4" s="727"/>
      <c r="AN4" s="727"/>
      <c r="AO4" s="727"/>
      <c r="AP4" s="727"/>
      <c r="AQ4" s="346"/>
      <c r="AR4" s="784" t="s">
        <v>464</v>
      </c>
      <c r="AS4" s="785"/>
      <c r="AT4" s="785"/>
      <c r="AU4" s="785"/>
      <c r="AV4" s="777" t="s">
        <v>1078</v>
      </c>
      <c r="AW4" s="778"/>
      <c r="AX4" s="778"/>
      <c r="AY4" s="778"/>
      <c r="AZ4" s="779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 t="s">
        <v>465</v>
      </c>
      <c r="AR5" s="784"/>
      <c r="AS5" s="784"/>
      <c r="AT5" s="784"/>
      <c r="AU5" s="949"/>
      <c r="AV5" s="827"/>
      <c r="AW5" s="824"/>
      <c r="AX5" s="824"/>
      <c r="AY5" s="824"/>
      <c r="AZ5" s="828"/>
      <c r="BA5" s="260"/>
      <c r="BB5" s="260"/>
      <c r="BC5" s="260"/>
      <c r="BD5" s="260"/>
      <c r="BE5" s="260"/>
      <c r="BF5" s="260"/>
    </row>
    <row r="6" spans="1:58" customFormat="1" ht="13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784"/>
      <c r="AR6" s="784"/>
      <c r="AS6" s="784"/>
      <c r="AT6" s="784"/>
      <c r="AU6" s="949"/>
      <c r="AV6" s="908" t="s">
        <v>978</v>
      </c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customFormat="1" ht="16.5" customHeight="1" x14ac:dyDescent="0.25">
      <c r="A7" s="727"/>
      <c r="B7" s="727"/>
      <c r="C7" s="727"/>
      <c r="D7" s="727"/>
      <c r="E7" s="727"/>
      <c r="F7" s="727"/>
      <c r="G7" s="727"/>
      <c r="H7" s="727"/>
      <c r="I7" s="727"/>
      <c r="J7" s="727"/>
      <c r="K7" s="727"/>
      <c r="L7" s="727"/>
      <c r="M7" s="727"/>
      <c r="N7" s="727"/>
      <c r="O7" s="727"/>
      <c r="P7" s="727"/>
      <c r="Q7" s="727"/>
      <c r="R7" s="727"/>
      <c r="S7" s="727"/>
      <c r="T7" s="727"/>
      <c r="U7" s="727"/>
      <c r="V7" s="726"/>
      <c r="W7" s="726"/>
      <c r="X7" s="726"/>
      <c r="Y7" s="726"/>
      <c r="Z7" s="726"/>
      <c r="AA7" s="726"/>
      <c r="AB7" s="726"/>
      <c r="AC7" s="726"/>
      <c r="AD7" s="726"/>
      <c r="AE7" s="726"/>
      <c r="AF7" s="726"/>
      <c r="AG7" s="726"/>
      <c r="AH7" s="726"/>
      <c r="AI7" s="727"/>
      <c r="AJ7" s="727"/>
      <c r="AK7" s="727"/>
      <c r="AL7" s="727"/>
      <c r="AM7" s="727"/>
      <c r="AN7" s="727"/>
      <c r="AO7" s="727"/>
      <c r="AP7" s="727"/>
      <c r="AQ7" s="346"/>
      <c r="AR7" s="784" t="s">
        <v>466</v>
      </c>
      <c r="AS7" s="785"/>
      <c r="AT7" s="785"/>
      <c r="AU7" s="785"/>
      <c r="AV7" s="829" t="s">
        <v>945</v>
      </c>
      <c r="AW7" s="830"/>
      <c r="AX7" s="830"/>
      <c r="AY7" s="830"/>
      <c r="AZ7" s="831"/>
      <c r="BA7" s="260"/>
      <c r="BB7" s="260"/>
      <c r="BC7" s="260"/>
      <c r="BD7" s="260"/>
      <c r="BE7" s="260"/>
      <c r="BF7" s="260"/>
    </row>
    <row r="8" spans="1:58" s="40" customFormat="1" ht="15" customHeight="1" x14ac:dyDescent="0.25">
      <c r="A8" s="899" t="s">
        <v>229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5" t="s">
        <v>1010</v>
      </c>
      <c r="M8" s="415"/>
      <c r="N8" s="415"/>
      <c r="O8" s="415"/>
      <c r="P8" s="415"/>
      <c r="Q8" s="415"/>
      <c r="R8" s="415"/>
      <c r="S8" s="415"/>
      <c r="T8" s="415"/>
      <c r="U8" s="415"/>
      <c r="V8" s="415"/>
      <c r="W8" s="415"/>
      <c r="X8" s="415"/>
      <c r="Y8" s="415"/>
      <c r="Z8" s="415"/>
      <c r="AA8" s="415"/>
      <c r="AB8" s="415"/>
      <c r="AC8" s="415"/>
      <c r="AD8" s="415"/>
      <c r="AE8" s="415"/>
      <c r="AF8" s="415"/>
      <c r="AG8" s="415"/>
      <c r="AH8" s="415"/>
      <c r="AI8" s="415"/>
      <c r="AJ8" s="415"/>
      <c r="AK8" s="415"/>
      <c r="AL8" s="415"/>
      <c r="AM8" s="415"/>
      <c r="AN8" s="415"/>
      <c r="AO8" s="415"/>
      <c r="AP8" s="415"/>
      <c r="AQ8" s="506"/>
      <c r="AR8" s="784" t="s">
        <v>467</v>
      </c>
      <c r="AS8" s="785"/>
      <c r="AT8" s="785"/>
      <c r="AU8" s="785"/>
      <c r="AV8" s="829" t="s">
        <v>946</v>
      </c>
      <c r="AW8" s="830"/>
      <c r="AX8" s="830"/>
      <c r="AY8" s="830"/>
      <c r="AZ8" s="831"/>
      <c r="BA8" s="265"/>
      <c r="BB8" s="4"/>
      <c r="BC8" s="4"/>
      <c r="BD8" s="4"/>
      <c r="BE8" s="4"/>
      <c r="BF8" s="4"/>
    </row>
    <row r="9" spans="1:58" s="40" customFormat="1" ht="15" customHeight="1" x14ac:dyDescent="0.25">
      <c r="A9" s="899" t="s">
        <v>0</v>
      </c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416">
        <v>10</v>
      </c>
      <c r="N9" s="416"/>
      <c r="O9" s="416"/>
      <c r="P9" s="416"/>
      <c r="Q9" s="416"/>
      <c r="R9" s="416"/>
      <c r="S9" s="416"/>
      <c r="T9" s="416"/>
      <c r="U9" s="416"/>
      <c r="V9" s="416"/>
      <c r="W9" s="416"/>
      <c r="X9" s="416"/>
      <c r="Y9" s="416"/>
      <c r="Z9" s="416"/>
      <c r="AA9" s="416"/>
      <c r="AB9" s="416"/>
      <c r="AC9" s="416"/>
      <c r="AD9" s="416"/>
      <c r="AE9" s="416"/>
      <c r="AF9" s="416"/>
      <c r="AG9" s="416"/>
      <c r="AH9" s="416"/>
      <c r="AI9" s="416"/>
      <c r="AJ9" s="416"/>
      <c r="AK9" s="416"/>
      <c r="AL9" s="416"/>
      <c r="AM9" s="416"/>
      <c r="AN9" s="416"/>
      <c r="AO9" s="416"/>
      <c r="AP9" s="416"/>
      <c r="AQ9" s="416"/>
      <c r="AR9" s="75"/>
      <c r="AS9" s="75"/>
      <c r="AT9" s="75"/>
      <c r="AU9" s="75"/>
      <c r="AV9" s="832"/>
      <c r="AW9" s="833"/>
      <c r="AX9" s="833"/>
      <c r="AY9" s="833"/>
      <c r="AZ9" s="834"/>
      <c r="BA9" s="7"/>
      <c r="BB9" s="4"/>
      <c r="BC9" s="4"/>
      <c r="BD9" s="4"/>
      <c r="BE9" s="4"/>
      <c r="BF9" s="4"/>
    </row>
    <row r="10" spans="1:58" s="40" customFormat="1" ht="15" customHeight="1" x14ac:dyDescent="0.25">
      <c r="A10" s="937"/>
      <c r="B10" s="937"/>
      <c r="C10" s="937"/>
      <c r="D10" s="937"/>
      <c r="E10" s="937"/>
      <c r="F10" s="937"/>
      <c r="G10" s="937"/>
      <c r="H10" s="937"/>
      <c r="I10" s="937"/>
      <c r="J10" s="937"/>
      <c r="K10" s="937"/>
      <c r="L10" s="835" t="s">
        <v>762</v>
      </c>
      <c r="M10" s="835"/>
      <c r="N10" s="835"/>
      <c r="O10" s="835"/>
      <c r="P10" s="835"/>
      <c r="Q10" s="835"/>
      <c r="R10" s="835"/>
      <c r="S10" s="835"/>
      <c r="T10" s="835"/>
      <c r="U10" s="835"/>
      <c r="V10" s="835"/>
      <c r="W10" s="835"/>
      <c r="X10" s="835"/>
      <c r="Y10" s="835"/>
      <c r="Z10" s="835"/>
      <c r="AA10" s="835"/>
      <c r="AB10" s="835"/>
      <c r="AC10" s="835"/>
      <c r="AD10" s="835"/>
      <c r="AE10" s="835"/>
      <c r="AF10" s="835"/>
      <c r="AG10" s="835"/>
      <c r="AH10" s="835"/>
      <c r="AI10" s="835"/>
      <c r="AJ10" s="835"/>
      <c r="AK10" s="835"/>
      <c r="AL10" s="835"/>
      <c r="AM10" s="835"/>
      <c r="AN10" s="835"/>
      <c r="AO10" s="835"/>
      <c r="AP10" s="835"/>
      <c r="AQ10" s="835"/>
      <c r="AR10" s="227"/>
      <c r="AS10" s="227"/>
      <c r="AT10" s="227"/>
      <c r="AU10" s="227"/>
      <c r="AV10" s="418"/>
      <c r="AW10" s="419"/>
      <c r="AX10" s="419"/>
      <c r="AY10" s="419"/>
      <c r="AZ10" s="420"/>
      <c r="BA10" s="266"/>
      <c r="BB10" s="4"/>
      <c r="BC10" s="4"/>
      <c r="BD10" s="4"/>
      <c r="BE10" s="4"/>
      <c r="BF10" s="4"/>
    </row>
    <row r="11" spans="1:58" s="4" customFormat="1" ht="15" customHeight="1" thickBot="1" x14ac:dyDescent="0.25">
      <c r="A11" s="899" t="s">
        <v>1</v>
      </c>
      <c r="B11" s="899"/>
      <c r="C11" s="899"/>
      <c r="D11" s="899"/>
      <c r="E11" s="899"/>
      <c r="F11" s="899"/>
      <c r="G11" s="899"/>
      <c r="H11" s="899"/>
      <c r="I11" s="899"/>
      <c r="J11" s="899"/>
      <c r="K11" s="899"/>
      <c r="L11" s="75" t="s">
        <v>207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84" t="s">
        <v>764</v>
      </c>
      <c r="AS11" s="785"/>
      <c r="AT11" s="785"/>
      <c r="AU11" s="785"/>
      <c r="AV11" s="836">
        <v>383</v>
      </c>
      <c r="AW11" s="837"/>
      <c r="AX11" s="837"/>
      <c r="AY11" s="837"/>
      <c r="AZ11" s="838"/>
      <c r="BA11" s="7"/>
    </row>
    <row r="12" spans="1:58" s="4" customFormat="1" ht="20.25" customHeight="1" x14ac:dyDescent="0.2">
      <c r="B12" s="1296" t="s">
        <v>323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1296"/>
      <c r="AN12" s="1296"/>
      <c r="AO12" s="1296"/>
      <c r="AP12" s="1296"/>
      <c r="AQ12" s="1296"/>
      <c r="AR12" s="1296"/>
      <c r="AS12" s="1296"/>
      <c r="AT12" s="1296"/>
      <c r="AU12" s="1296"/>
      <c r="AV12" s="1296"/>
      <c r="AW12" s="1296"/>
      <c r="AX12" s="1296"/>
      <c r="AY12" s="1296"/>
      <c r="AZ12" s="1296"/>
      <c r="BA12" s="7"/>
    </row>
    <row r="13" spans="1:58" s="4" customFormat="1" ht="8.25" customHeight="1" x14ac:dyDescent="0.2">
      <c r="B13" s="269"/>
      <c r="C13" s="269"/>
      <c r="D13" s="269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269"/>
      <c r="Z13" s="269"/>
      <c r="AA13" s="269"/>
      <c r="AB13" s="269"/>
      <c r="AC13" s="505"/>
      <c r="AD13" s="505"/>
      <c r="AE13" s="505"/>
      <c r="AF13" s="505"/>
      <c r="AG13" s="505"/>
      <c r="AH13" s="505"/>
      <c r="AI13" s="505"/>
      <c r="AJ13" s="505"/>
      <c r="AK13" s="505"/>
      <c r="AL13" s="505"/>
      <c r="AM13" s="505"/>
      <c r="AN13" s="505"/>
      <c r="AO13" s="505"/>
      <c r="AP13" s="505"/>
      <c r="AQ13" s="505"/>
      <c r="AR13" s="505"/>
      <c r="AS13" s="505"/>
      <c r="AT13" s="505"/>
      <c r="AU13" s="505"/>
      <c r="AV13" s="505"/>
      <c r="AW13" s="505"/>
      <c r="AX13" s="505"/>
      <c r="AY13" s="505"/>
      <c r="AZ13" s="505"/>
      <c r="BA13" s="7"/>
    </row>
    <row r="14" spans="1:58" s="4" customFormat="1" ht="8.25" customHeight="1" x14ac:dyDescent="0.2">
      <c r="A14" s="287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7"/>
    </row>
    <row r="15" spans="1:58" s="4" customFormat="1" ht="12.75" customHeight="1" x14ac:dyDescent="0.2">
      <c r="A15" s="287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  <c r="BA15" s="7"/>
    </row>
    <row r="16" spans="1:58" s="4" customFormat="1" ht="25.5" customHeight="1" x14ac:dyDescent="0.2">
      <c r="A16" s="287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7"/>
    </row>
    <row r="17" spans="1:52" s="357" customFormat="1" ht="11.25" customHeight="1" thickBot="1" x14ac:dyDescent="0.25">
      <c r="A17" s="35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293" t="s">
        <v>36</v>
      </c>
      <c r="AA17" s="1294"/>
      <c r="AB17" s="1295"/>
      <c r="AC17" s="1293" t="s">
        <v>7</v>
      </c>
      <c r="AD17" s="1294"/>
      <c r="AE17" s="1294"/>
      <c r="AF17" s="1294"/>
      <c r="AG17" s="1294"/>
      <c r="AH17" s="1294"/>
      <c r="AI17" s="1294"/>
      <c r="AJ17" s="1295"/>
      <c r="AK17" s="1293" t="s">
        <v>8</v>
      </c>
      <c r="AL17" s="1294"/>
      <c r="AM17" s="1294"/>
      <c r="AN17" s="1294"/>
      <c r="AO17" s="1294"/>
      <c r="AP17" s="1294"/>
      <c r="AQ17" s="1294"/>
      <c r="AR17" s="1295"/>
      <c r="AS17" s="1293" t="s">
        <v>9</v>
      </c>
      <c r="AT17" s="1294"/>
      <c r="AU17" s="1294"/>
      <c r="AV17" s="1294"/>
      <c r="AW17" s="1294"/>
      <c r="AX17" s="1294"/>
      <c r="AY17" s="1294"/>
      <c r="AZ17" s="1294"/>
    </row>
    <row r="18" spans="1:52" s="143" customFormat="1" ht="15" customHeight="1" x14ac:dyDescent="0.25">
      <c r="A18" s="270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1150" t="s">
        <v>119</v>
      </c>
      <c r="AA18" s="1151"/>
      <c r="AB18" s="1152"/>
      <c r="AC18" s="1153"/>
      <c r="AD18" s="1154"/>
      <c r="AE18" s="1154"/>
      <c r="AF18" s="1154"/>
      <c r="AG18" s="1154"/>
      <c r="AH18" s="1154"/>
      <c r="AI18" s="1154"/>
      <c r="AJ18" s="1155"/>
      <c r="AK18" s="1156"/>
      <c r="AL18" s="1157"/>
      <c r="AM18" s="1157"/>
      <c r="AN18" s="1157"/>
      <c r="AO18" s="1157"/>
      <c r="AP18" s="1157"/>
      <c r="AQ18" s="1157"/>
      <c r="AR18" s="1158"/>
      <c r="AS18" s="1156"/>
      <c r="AT18" s="1157"/>
      <c r="AU18" s="1157"/>
      <c r="AV18" s="1157"/>
      <c r="AW18" s="1157"/>
      <c r="AX18" s="1157"/>
      <c r="AY18" s="1157"/>
      <c r="AZ18" s="1241"/>
    </row>
    <row r="19" spans="1:52" s="135" customFormat="1" x14ac:dyDescent="0.25">
      <c r="A19" s="270"/>
      <c r="B19" s="940" t="s">
        <v>279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1"/>
      <c r="Z19" s="1233" t="s">
        <v>122</v>
      </c>
      <c r="AA19" s="1234"/>
      <c r="AB19" s="1235"/>
      <c r="AC19" s="813"/>
      <c r="AD19" s="765"/>
      <c r="AE19" s="765"/>
      <c r="AF19" s="765"/>
      <c r="AG19" s="765"/>
      <c r="AH19" s="765"/>
      <c r="AI19" s="765"/>
      <c r="AJ19" s="766"/>
      <c r="AK19" s="1236"/>
      <c r="AL19" s="1237"/>
      <c r="AM19" s="1237"/>
      <c r="AN19" s="1237"/>
      <c r="AO19" s="1237"/>
      <c r="AP19" s="1237"/>
      <c r="AQ19" s="1237"/>
      <c r="AR19" s="1238"/>
      <c r="AS19" s="1236"/>
      <c r="AT19" s="1237"/>
      <c r="AU19" s="1237"/>
      <c r="AV19" s="1237"/>
      <c r="AW19" s="1237"/>
      <c r="AX19" s="1237"/>
      <c r="AY19" s="1237"/>
      <c r="AZ19" s="1239"/>
    </row>
    <row r="20" spans="1:52" s="135" customFormat="1" ht="15.75" customHeight="1" x14ac:dyDescent="0.25">
      <c r="A20" s="270"/>
      <c r="B20" s="940" t="s">
        <v>809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1233" t="s">
        <v>135</v>
      </c>
      <c r="AA20" s="1234"/>
      <c r="AB20" s="1235"/>
      <c r="AC20" s="817">
        <v>10539776.800000001</v>
      </c>
      <c r="AD20" s="818"/>
      <c r="AE20" s="818"/>
      <c r="AF20" s="818"/>
      <c r="AG20" s="818"/>
      <c r="AH20" s="818"/>
      <c r="AI20" s="818"/>
      <c r="AJ20" s="819"/>
      <c r="AK20" s="817">
        <v>10539800</v>
      </c>
      <c r="AL20" s="818"/>
      <c r="AM20" s="818"/>
      <c r="AN20" s="818"/>
      <c r="AO20" s="818"/>
      <c r="AP20" s="818"/>
      <c r="AQ20" s="818"/>
      <c r="AR20" s="819"/>
      <c r="AS20" s="817">
        <f>AK20</f>
        <v>10539800</v>
      </c>
      <c r="AT20" s="818"/>
      <c r="AU20" s="818"/>
      <c r="AV20" s="818"/>
      <c r="AW20" s="818"/>
      <c r="AX20" s="818"/>
      <c r="AY20" s="818"/>
      <c r="AZ20" s="1240"/>
    </row>
    <row r="21" spans="1:52" s="135" customFormat="1" ht="15" customHeight="1" x14ac:dyDescent="0.25">
      <c r="A21" s="270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1233" t="s">
        <v>139</v>
      </c>
      <c r="AA21" s="1234"/>
      <c r="AB21" s="1235"/>
      <c r="AC21" s="817"/>
      <c r="AD21" s="818"/>
      <c r="AE21" s="818"/>
      <c r="AF21" s="818"/>
      <c r="AG21" s="818"/>
      <c r="AH21" s="818"/>
      <c r="AI21" s="818"/>
      <c r="AJ21" s="819"/>
      <c r="AK21" s="817"/>
      <c r="AL21" s="818"/>
      <c r="AM21" s="818"/>
      <c r="AN21" s="818"/>
      <c r="AO21" s="818"/>
      <c r="AP21" s="818"/>
      <c r="AQ21" s="818"/>
      <c r="AR21" s="819"/>
      <c r="AS21" s="817"/>
      <c r="AT21" s="818"/>
      <c r="AU21" s="818"/>
      <c r="AV21" s="818"/>
      <c r="AW21" s="818"/>
      <c r="AX21" s="818"/>
      <c r="AY21" s="818"/>
      <c r="AZ21" s="1240"/>
    </row>
    <row r="22" spans="1:52" s="135" customFormat="1" x14ac:dyDescent="0.25">
      <c r="A22" s="270"/>
      <c r="B22" s="940" t="s">
        <v>280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233" t="s">
        <v>153</v>
      </c>
      <c r="AA22" s="1234"/>
      <c r="AB22" s="1235"/>
      <c r="AC22" s="817"/>
      <c r="AD22" s="818"/>
      <c r="AE22" s="818"/>
      <c r="AF22" s="818"/>
      <c r="AG22" s="818"/>
      <c r="AH22" s="818"/>
      <c r="AI22" s="818"/>
      <c r="AJ22" s="819"/>
      <c r="AK22" s="817"/>
      <c r="AL22" s="818"/>
      <c r="AM22" s="818"/>
      <c r="AN22" s="818"/>
      <c r="AO22" s="818"/>
      <c r="AP22" s="818"/>
      <c r="AQ22" s="818"/>
      <c r="AR22" s="819"/>
      <c r="AS22" s="817"/>
      <c r="AT22" s="818"/>
      <c r="AU22" s="818"/>
      <c r="AV22" s="818"/>
      <c r="AW22" s="818"/>
      <c r="AX22" s="818"/>
      <c r="AY22" s="818"/>
      <c r="AZ22" s="1240"/>
    </row>
    <row r="23" spans="1:52" s="135" customFormat="1" ht="40.5" customHeight="1" thickBot="1" x14ac:dyDescent="0.3">
      <c r="A23" s="270"/>
      <c r="B23" s="940" t="s">
        <v>499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1254">
        <f>AC20</f>
        <v>10539776.800000001</v>
      </c>
      <c r="AD23" s="1255"/>
      <c r="AE23" s="1255"/>
      <c r="AF23" s="1255"/>
      <c r="AG23" s="1255"/>
      <c r="AH23" s="1255"/>
      <c r="AI23" s="1255"/>
      <c r="AJ23" s="1256"/>
      <c r="AK23" s="1254">
        <f>AK20</f>
        <v>10539800</v>
      </c>
      <c r="AL23" s="1255"/>
      <c r="AM23" s="1255"/>
      <c r="AN23" s="1255"/>
      <c r="AO23" s="1255"/>
      <c r="AP23" s="1255"/>
      <c r="AQ23" s="1255"/>
      <c r="AR23" s="1256"/>
      <c r="AS23" s="1254">
        <f>AS20</f>
        <v>10539800</v>
      </c>
      <c r="AT23" s="1255"/>
      <c r="AU23" s="1255"/>
      <c r="AV23" s="1255"/>
      <c r="AW23" s="1255"/>
      <c r="AX23" s="1255"/>
      <c r="AY23" s="1255"/>
      <c r="AZ23" s="1257"/>
    </row>
    <row r="24" spans="1:52" s="255" customFormat="1" ht="20.25" customHeight="1" x14ac:dyDescent="0.25">
      <c r="A24" s="270"/>
      <c r="B24" s="482"/>
      <c r="C24" s="482"/>
      <c r="D24" s="482"/>
      <c r="E24" s="482"/>
      <c r="F24" s="482"/>
      <c r="G24" s="482"/>
      <c r="H24" s="482"/>
      <c r="I24" s="482"/>
      <c r="J24" s="482"/>
      <c r="K24" s="482"/>
      <c r="L24" s="482"/>
      <c r="M24" s="482"/>
      <c r="N24" s="482"/>
      <c r="O24" s="482"/>
      <c r="P24" s="482"/>
      <c r="Q24" s="482"/>
      <c r="R24" s="482"/>
      <c r="S24" s="482"/>
      <c r="T24" s="482"/>
      <c r="U24" s="482"/>
      <c r="V24" s="482"/>
      <c r="W24" s="482"/>
      <c r="X24" s="482"/>
      <c r="Y24" s="482"/>
      <c r="Z24" s="252"/>
      <c r="AA24" s="252"/>
      <c r="AB24" s="252"/>
      <c r="AC24" s="481"/>
      <c r="AD24" s="481"/>
      <c r="AE24" s="481"/>
      <c r="AF24" s="481"/>
      <c r="AG24" s="481"/>
      <c r="AH24" s="481"/>
      <c r="AI24" s="481"/>
      <c r="AJ24" s="481"/>
      <c r="AK24" s="481"/>
      <c r="AL24" s="481"/>
      <c r="AM24" s="481"/>
      <c r="AN24" s="481"/>
      <c r="AO24" s="481"/>
      <c r="AP24" s="481"/>
      <c r="AQ24" s="481"/>
      <c r="AR24" s="481"/>
      <c r="AS24" s="481"/>
      <c r="AT24" s="481"/>
      <c r="AU24" s="481"/>
      <c r="AV24" s="481"/>
      <c r="AW24" s="481"/>
      <c r="AX24" s="481"/>
      <c r="AY24" s="481"/>
      <c r="AZ24" s="481"/>
    </row>
    <row r="25" spans="1:52" s="135" customFormat="1" ht="24.75" customHeight="1" x14ac:dyDescent="0.25">
      <c r="A25" s="270"/>
      <c r="B25" s="1300" t="s">
        <v>808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2" s="82" customFormat="1" ht="23.25" customHeight="1" x14ac:dyDescent="0.2">
      <c r="A26" s="272"/>
      <c r="B26" s="1272"/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52" s="83" customFormat="1" ht="16.5" customHeight="1" x14ac:dyDescent="0.2">
      <c r="A27" s="368"/>
      <c r="B27" s="790" t="s">
        <v>810</v>
      </c>
      <c r="C27" s="790"/>
      <c r="D27" s="790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0"/>
      <c r="R27" s="790"/>
      <c r="S27" s="790"/>
      <c r="T27" s="790"/>
      <c r="U27" s="790"/>
      <c r="V27" s="790"/>
      <c r="W27" s="790"/>
      <c r="X27" s="790"/>
      <c r="Y27" s="790"/>
      <c r="Z27" s="790"/>
      <c r="AA27" s="790"/>
      <c r="AB27" s="790"/>
      <c r="AC27" s="790"/>
      <c r="AD27" s="790"/>
      <c r="AE27" s="790"/>
      <c r="AF27" s="790"/>
      <c r="AG27" s="790"/>
      <c r="AH27" s="790"/>
      <c r="AI27" s="790"/>
      <c r="AJ27" s="790"/>
      <c r="AK27" s="790"/>
      <c r="AL27" s="790"/>
      <c r="AM27" s="790"/>
      <c r="AN27" s="790"/>
      <c r="AO27" s="790"/>
      <c r="AP27" s="790"/>
      <c r="AQ27" s="790"/>
      <c r="AR27" s="790"/>
      <c r="AS27" s="790"/>
      <c r="AT27" s="790"/>
      <c r="AU27" s="790"/>
      <c r="AV27" s="790"/>
      <c r="AW27" s="790"/>
      <c r="AX27" s="790"/>
      <c r="AY27" s="790"/>
      <c r="AZ27" s="790"/>
    </row>
    <row r="28" spans="1:52" s="80" customFormat="1" ht="9" customHeight="1" x14ac:dyDescent="0.25">
      <c r="A28" s="230"/>
      <c r="B28" s="369"/>
      <c r="C28" s="369"/>
      <c r="D28" s="369"/>
      <c r="E28" s="369"/>
      <c r="F28" s="369"/>
      <c r="G28" s="369"/>
      <c r="H28" s="369"/>
      <c r="I28" s="369"/>
      <c r="J28" s="369"/>
      <c r="K28" s="370"/>
      <c r="L28" s="370"/>
      <c r="M28" s="371"/>
      <c r="N28" s="371"/>
      <c r="O28" s="371"/>
      <c r="P28" s="371"/>
      <c r="Q28" s="371"/>
      <c r="R28" s="371"/>
      <c r="S28" s="371"/>
      <c r="T28" s="371"/>
      <c r="U28" s="371"/>
      <c r="V28" s="371"/>
      <c r="W28" s="371"/>
      <c r="X28" s="371"/>
      <c r="Y28" s="371"/>
      <c r="Z28" s="371"/>
      <c r="AA28" s="371"/>
      <c r="AB28" s="371"/>
      <c r="AC28" s="371"/>
      <c r="AD28" s="371"/>
      <c r="AE28" s="371"/>
      <c r="AF28" s="371"/>
      <c r="AG28" s="371"/>
      <c r="AH28" s="371"/>
      <c r="AI28" s="371"/>
      <c r="AJ28" s="371"/>
      <c r="AK28" s="371"/>
      <c r="AL28" s="371"/>
      <c r="AM28" s="371"/>
      <c r="AN28" s="371"/>
      <c r="AO28" s="371"/>
      <c r="AP28" s="371"/>
      <c r="AQ28" s="371"/>
      <c r="AR28" s="371"/>
      <c r="AS28" s="371"/>
      <c r="AT28" s="371"/>
      <c r="AU28" s="371"/>
      <c r="AV28" s="371"/>
      <c r="AW28" s="371"/>
      <c r="AX28" s="371"/>
      <c r="AY28" s="371"/>
      <c r="AZ28" s="371"/>
    </row>
    <row r="29" spans="1:52" ht="28.5" customHeight="1" x14ac:dyDescent="0.25">
      <c r="A29" s="287"/>
      <c r="B29" s="1283" t="s">
        <v>2</v>
      </c>
      <c r="C29" s="1283"/>
      <c r="D29" s="1283"/>
      <c r="E29" s="1283"/>
      <c r="F29" s="1283"/>
      <c r="G29" s="1283"/>
      <c r="H29" s="1283"/>
      <c r="I29" s="1283"/>
      <c r="J29" s="1283"/>
      <c r="K29" s="1283"/>
      <c r="L29" s="1283"/>
      <c r="M29" s="1283"/>
      <c r="N29" s="1283"/>
      <c r="O29" s="1283"/>
      <c r="P29" s="1283"/>
      <c r="Q29" s="1283"/>
      <c r="R29" s="1283"/>
      <c r="S29" s="1283"/>
      <c r="T29" s="1284"/>
      <c r="U29" s="1282" t="s">
        <v>3</v>
      </c>
      <c r="V29" s="1284"/>
      <c r="W29" s="1282" t="s">
        <v>278</v>
      </c>
      <c r="X29" s="1283"/>
      <c r="Y29" s="1283"/>
      <c r="Z29" s="1283"/>
      <c r="AA29" s="1283"/>
      <c r="AB29" s="1283"/>
      <c r="AC29" s="1283"/>
      <c r="AD29" s="1283"/>
      <c r="AE29" s="1283"/>
      <c r="AF29" s="1283"/>
      <c r="AG29" s="1283"/>
      <c r="AH29" s="1283"/>
      <c r="AI29" s="1283"/>
      <c r="AJ29" s="1283"/>
      <c r="AK29" s="1284"/>
      <c r="AL29" s="1282" t="s">
        <v>25</v>
      </c>
      <c r="AM29" s="1283"/>
      <c r="AN29" s="1283"/>
      <c r="AO29" s="1283"/>
      <c r="AP29" s="1283"/>
      <c r="AQ29" s="1283"/>
      <c r="AR29" s="1283"/>
      <c r="AS29" s="1283"/>
      <c r="AT29" s="1283"/>
      <c r="AU29" s="1283"/>
      <c r="AV29" s="1283"/>
      <c r="AW29" s="1283"/>
      <c r="AX29" s="1283"/>
      <c r="AY29" s="1283"/>
      <c r="AZ29" s="1283"/>
    </row>
    <row r="30" spans="1:52" ht="69" customHeight="1" x14ac:dyDescent="0.25">
      <c r="A30" s="287"/>
      <c r="B30" s="1302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1302"/>
      <c r="T30" s="1286"/>
      <c r="U30" s="1285"/>
      <c r="V30" s="1286"/>
      <c r="W30" s="1282" t="s">
        <v>272</v>
      </c>
      <c r="X30" s="1283"/>
      <c r="Y30" s="1283"/>
      <c r="Z30" s="1283"/>
      <c r="AA30" s="1284"/>
      <c r="AB30" s="1282" t="s">
        <v>149</v>
      </c>
      <c r="AC30" s="1283"/>
      <c r="AD30" s="1283"/>
      <c r="AE30" s="1283"/>
      <c r="AF30" s="1284"/>
      <c r="AG30" s="1282" t="s">
        <v>150</v>
      </c>
      <c r="AH30" s="1283"/>
      <c r="AI30" s="1283"/>
      <c r="AJ30" s="1283"/>
      <c r="AK30" s="1284"/>
      <c r="AL30" s="1282" t="s">
        <v>1000</v>
      </c>
      <c r="AM30" s="1283"/>
      <c r="AN30" s="1283"/>
      <c r="AO30" s="1283"/>
      <c r="AP30" s="1284"/>
      <c r="AQ30" s="1282" t="s">
        <v>1001</v>
      </c>
      <c r="AR30" s="1283"/>
      <c r="AS30" s="1283"/>
      <c r="AT30" s="1283"/>
      <c r="AU30" s="1284"/>
      <c r="AV30" s="1282" t="s">
        <v>1002</v>
      </c>
      <c r="AW30" s="1283"/>
      <c r="AX30" s="1283"/>
      <c r="AY30" s="1283"/>
      <c r="AZ30" s="1283"/>
    </row>
    <row r="31" spans="1:52" s="346" customFormat="1" ht="11.25" customHeight="1" thickBot="1" x14ac:dyDescent="0.25">
      <c r="B31" s="1276">
        <v>1</v>
      </c>
      <c r="C31" s="1277"/>
      <c r="D31" s="1277"/>
      <c r="E31" s="1277"/>
      <c r="F31" s="1277"/>
      <c r="G31" s="1277"/>
      <c r="H31" s="1277"/>
      <c r="I31" s="1277"/>
      <c r="J31" s="1277"/>
      <c r="K31" s="1277"/>
      <c r="L31" s="1277"/>
      <c r="M31" s="1277"/>
      <c r="N31" s="1277"/>
      <c r="O31" s="1277"/>
      <c r="P31" s="1277"/>
      <c r="Q31" s="1277"/>
      <c r="R31" s="1277"/>
      <c r="S31" s="1277"/>
      <c r="T31" s="1278"/>
      <c r="U31" s="1274">
        <v>2</v>
      </c>
      <c r="V31" s="1275"/>
      <c r="W31" s="1274">
        <v>3</v>
      </c>
      <c r="X31" s="1281"/>
      <c r="Y31" s="1281"/>
      <c r="Z31" s="1281"/>
      <c r="AA31" s="1275"/>
      <c r="AB31" s="1274">
        <v>4</v>
      </c>
      <c r="AC31" s="1281"/>
      <c r="AD31" s="1281"/>
      <c r="AE31" s="1281"/>
      <c r="AF31" s="1275"/>
      <c r="AG31" s="1274">
        <v>5</v>
      </c>
      <c r="AH31" s="1281"/>
      <c r="AI31" s="1281"/>
      <c r="AJ31" s="1281"/>
      <c r="AK31" s="1275"/>
      <c r="AL31" s="1274">
        <v>6</v>
      </c>
      <c r="AM31" s="1281"/>
      <c r="AN31" s="1281"/>
      <c r="AO31" s="1281"/>
      <c r="AP31" s="1275"/>
      <c r="AQ31" s="1274">
        <v>7</v>
      </c>
      <c r="AR31" s="1281"/>
      <c r="AS31" s="1281"/>
      <c r="AT31" s="1281"/>
      <c r="AU31" s="1275"/>
      <c r="AV31" s="1274">
        <v>8</v>
      </c>
      <c r="AW31" s="1281"/>
      <c r="AX31" s="1281"/>
      <c r="AY31" s="1281"/>
      <c r="AZ31" s="1281"/>
    </row>
    <row r="32" spans="1:52" ht="26.25" customHeight="1" x14ac:dyDescent="0.25">
      <c r="A32" s="287"/>
      <c r="B32" s="1303" t="s">
        <v>26</v>
      </c>
      <c r="C32" s="1304"/>
      <c r="D32" s="1304"/>
      <c r="E32" s="1304"/>
      <c r="F32" s="1304"/>
      <c r="G32" s="1304"/>
      <c r="H32" s="1304"/>
      <c r="I32" s="1304"/>
      <c r="J32" s="1304"/>
      <c r="K32" s="1304"/>
      <c r="L32" s="1304"/>
      <c r="M32" s="1304"/>
      <c r="N32" s="1304"/>
      <c r="O32" s="1304"/>
      <c r="P32" s="1304"/>
      <c r="Q32" s="1304"/>
      <c r="R32" s="1304"/>
      <c r="S32" s="1304"/>
      <c r="T32" s="1305"/>
      <c r="U32" s="1150" t="s">
        <v>119</v>
      </c>
      <c r="V32" s="1152"/>
      <c r="W32" s="1297" t="s">
        <v>24</v>
      </c>
      <c r="X32" s="1298"/>
      <c r="Y32" s="1298"/>
      <c r="Z32" s="1298"/>
      <c r="AA32" s="1299"/>
      <c r="AB32" s="1297" t="s">
        <v>24</v>
      </c>
      <c r="AC32" s="1298"/>
      <c r="AD32" s="1298"/>
      <c r="AE32" s="1298"/>
      <c r="AF32" s="1299"/>
      <c r="AG32" s="1297" t="s">
        <v>24</v>
      </c>
      <c r="AH32" s="1298"/>
      <c r="AI32" s="1298"/>
      <c r="AJ32" s="1298"/>
      <c r="AK32" s="1299"/>
      <c r="AL32" s="1297">
        <f>AC23</f>
        <v>10539776.800000001</v>
      </c>
      <c r="AM32" s="1298"/>
      <c r="AN32" s="1298"/>
      <c r="AO32" s="1298"/>
      <c r="AP32" s="1299"/>
      <c r="AQ32" s="1297">
        <f>AK23</f>
        <v>10539800</v>
      </c>
      <c r="AR32" s="1298"/>
      <c r="AS32" s="1298"/>
      <c r="AT32" s="1298"/>
      <c r="AU32" s="1299"/>
      <c r="AV32" s="1297">
        <f>AQ32</f>
        <v>10539800</v>
      </c>
      <c r="AW32" s="1298"/>
      <c r="AX32" s="1298"/>
      <c r="AY32" s="1298"/>
      <c r="AZ32" s="1308"/>
    </row>
    <row r="33" spans="1:52" ht="52.5" customHeight="1" x14ac:dyDescent="0.25">
      <c r="A33" s="287"/>
      <c r="B33" s="1261" t="s">
        <v>112</v>
      </c>
      <c r="C33" s="1306"/>
      <c r="D33" s="1306"/>
      <c r="E33" s="1306"/>
      <c r="F33" s="1306"/>
      <c r="G33" s="1306"/>
      <c r="H33" s="1306"/>
      <c r="I33" s="1306"/>
      <c r="J33" s="1306"/>
      <c r="K33" s="1306"/>
      <c r="L33" s="1306"/>
      <c r="M33" s="1306"/>
      <c r="N33" s="1306"/>
      <c r="O33" s="1306"/>
      <c r="P33" s="1306"/>
      <c r="Q33" s="1306"/>
      <c r="R33" s="1306"/>
      <c r="S33" s="1306"/>
      <c r="T33" s="1307"/>
      <c r="U33" s="1233" t="s">
        <v>120</v>
      </c>
      <c r="V33" s="1235"/>
      <c r="W33" s="1258"/>
      <c r="X33" s="1259"/>
      <c r="Y33" s="1259"/>
      <c r="Z33" s="1259"/>
      <c r="AA33" s="1279"/>
      <c r="AB33" s="1258"/>
      <c r="AC33" s="1259"/>
      <c r="AD33" s="1259"/>
      <c r="AE33" s="1259"/>
      <c r="AF33" s="1279"/>
      <c r="AG33" s="1258"/>
      <c r="AH33" s="1259"/>
      <c r="AI33" s="1259"/>
      <c r="AJ33" s="1259"/>
      <c r="AK33" s="1279"/>
      <c r="AL33" s="1258">
        <f>(34899923.2)*22%</f>
        <v>7677983.1040000003</v>
      </c>
      <c r="AM33" s="1259"/>
      <c r="AN33" s="1259"/>
      <c r="AO33" s="1259"/>
      <c r="AP33" s="1279"/>
      <c r="AQ33" s="1258">
        <f>(34900000*22%)</f>
        <v>7678000</v>
      </c>
      <c r="AR33" s="1259"/>
      <c r="AS33" s="1259"/>
      <c r="AT33" s="1259"/>
      <c r="AU33" s="1279"/>
      <c r="AV33" s="1258">
        <f>(34900000*22%)</f>
        <v>7678000</v>
      </c>
      <c r="AW33" s="1259"/>
      <c r="AX33" s="1259"/>
      <c r="AY33" s="1259"/>
      <c r="AZ33" s="1279"/>
    </row>
    <row r="34" spans="1:52" ht="40.5" customHeight="1" x14ac:dyDescent="0.25">
      <c r="A34" s="287"/>
      <c r="B34" s="1261" t="s">
        <v>113</v>
      </c>
      <c r="C34" s="1261"/>
      <c r="D34" s="1261"/>
      <c r="E34" s="1261"/>
      <c r="F34" s="1261"/>
      <c r="G34" s="1261"/>
      <c r="H34" s="1261"/>
      <c r="I34" s="1261"/>
      <c r="J34" s="1261"/>
      <c r="K34" s="1261"/>
      <c r="L34" s="1261"/>
      <c r="M34" s="1261"/>
      <c r="N34" s="1261"/>
      <c r="O34" s="1261"/>
      <c r="P34" s="1261"/>
      <c r="Q34" s="1261"/>
      <c r="R34" s="1261"/>
      <c r="S34" s="1261"/>
      <c r="T34" s="1262"/>
      <c r="U34" s="1233" t="s">
        <v>125</v>
      </c>
      <c r="V34" s="1235"/>
      <c r="W34" s="1258"/>
      <c r="X34" s="1259"/>
      <c r="Y34" s="1259"/>
      <c r="Z34" s="1259"/>
      <c r="AA34" s="1279"/>
      <c r="AB34" s="1258"/>
      <c r="AC34" s="1259"/>
      <c r="AD34" s="1259"/>
      <c r="AE34" s="1259"/>
      <c r="AF34" s="1279"/>
      <c r="AG34" s="1258"/>
      <c r="AH34" s="1259"/>
      <c r="AI34" s="1259"/>
      <c r="AJ34" s="1259"/>
      <c r="AK34" s="1279"/>
      <c r="AL34" s="1258"/>
      <c r="AM34" s="1259"/>
      <c r="AN34" s="1259"/>
      <c r="AO34" s="1259"/>
      <c r="AP34" s="1279"/>
      <c r="AQ34" s="1258"/>
      <c r="AR34" s="1259"/>
      <c r="AS34" s="1259"/>
      <c r="AT34" s="1259"/>
      <c r="AU34" s="1279"/>
      <c r="AV34" s="1258"/>
      <c r="AW34" s="1259"/>
      <c r="AX34" s="1259"/>
      <c r="AY34" s="1259"/>
      <c r="AZ34" s="1260"/>
    </row>
    <row r="35" spans="1:52" ht="39.75" customHeight="1" x14ac:dyDescent="0.25">
      <c r="A35" s="287"/>
      <c r="B35" s="1261" t="s">
        <v>630</v>
      </c>
      <c r="C35" s="1261"/>
      <c r="D35" s="1261"/>
      <c r="E35" s="1261"/>
      <c r="F35" s="1261"/>
      <c r="G35" s="1261"/>
      <c r="H35" s="1261"/>
      <c r="I35" s="1261"/>
      <c r="J35" s="1261"/>
      <c r="K35" s="1261"/>
      <c r="L35" s="1261"/>
      <c r="M35" s="1261"/>
      <c r="N35" s="1261"/>
      <c r="O35" s="1261"/>
      <c r="P35" s="1261"/>
      <c r="Q35" s="1261"/>
      <c r="R35" s="1261"/>
      <c r="S35" s="1261"/>
      <c r="T35" s="1262"/>
      <c r="U35" s="1233" t="s">
        <v>126</v>
      </c>
      <c r="V35" s="1235"/>
      <c r="W35" s="1258" t="s">
        <v>24</v>
      </c>
      <c r="X35" s="1259"/>
      <c r="Y35" s="1259"/>
      <c r="Z35" s="1259"/>
      <c r="AA35" s="1279"/>
      <c r="AB35" s="1258" t="s">
        <v>24</v>
      </c>
      <c r="AC35" s="1259"/>
      <c r="AD35" s="1259"/>
      <c r="AE35" s="1259"/>
      <c r="AF35" s="1279"/>
      <c r="AG35" s="1258" t="s">
        <v>24</v>
      </c>
      <c r="AH35" s="1259"/>
      <c r="AI35" s="1259"/>
      <c r="AJ35" s="1259"/>
      <c r="AK35" s="1279"/>
      <c r="AL35" s="1258"/>
      <c r="AM35" s="1259"/>
      <c r="AN35" s="1259"/>
      <c r="AO35" s="1259"/>
      <c r="AP35" s="1279"/>
      <c r="AQ35" s="1258"/>
      <c r="AR35" s="1259"/>
      <c r="AS35" s="1259"/>
      <c r="AT35" s="1259"/>
      <c r="AU35" s="1279"/>
      <c r="AV35" s="1258"/>
      <c r="AW35" s="1259"/>
      <c r="AX35" s="1259"/>
      <c r="AY35" s="1259"/>
      <c r="AZ35" s="1260"/>
    </row>
    <row r="36" spans="1:52" ht="28.5" customHeight="1" x14ac:dyDescent="0.25">
      <c r="A36" s="287"/>
      <c r="B36" s="1263" t="s">
        <v>114</v>
      </c>
      <c r="C36" s="1264"/>
      <c r="D36" s="1264"/>
      <c r="E36" s="1264"/>
      <c r="F36" s="1264"/>
      <c r="G36" s="1264"/>
      <c r="H36" s="1264"/>
      <c r="I36" s="1264"/>
      <c r="J36" s="1264"/>
      <c r="K36" s="1264"/>
      <c r="L36" s="1264"/>
      <c r="M36" s="1264"/>
      <c r="N36" s="1264"/>
      <c r="O36" s="1264"/>
      <c r="P36" s="1264"/>
      <c r="Q36" s="1264"/>
      <c r="R36" s="1264"/>
      <c r="S36" s="1264"/>
      <c r="T36" s="1265"/>
      <c r="U36" s="1233" t="s">
        <v>127</v>
      </c>
      <c r="V36" s="1235"/>
      <c r="W36" s="1258"/>
      <c r="X36" s="1259"/>
      <c r="Y36" s="1259"/>
      <c r="Z36" s="1259"/>
      <c r="AA36" s="1279"/>
      <c r="AB36" s="1258"/>
      <c r="AC36" s="1259"/>
      <c r="AD36" s="1259"/>
      <c r="AE36" s="1259"/>
      <c r="AF36" s="1279"/>
      <c r="AG36" s="1258"/>
      <c r="AH36" s="1259"/>
      <c r="AI36" s="1259"/>
      <c r="AJ36" s="1259"/>
      <c r="AK36" s="1279"/>
      <c r="AL36" s="1258"/>
      <c r="AM36" s="1259"/>
      <c r="AN36" s="1259"/>
      <c r="AO36" s="1259"/>
      <c r="AP36" s="1279"/>
      <c r="AQ36" s="1258"/>
      <c r="AR36" s="1259"/>
      <c r="AS36" s="1259"/>
      <c r="AT36" s="1259"/>
      <c r="AU36" s="1279"/>
      <c r="AV36" s="1258"/>
      <c r="AW36" s="1259"/>
      <c r="AX36" s="1259"/>
      <c r="AY36" s="1259"/>
      <c r="AZ36" s="1260"/>
    </row>
    <row r="37" spans="1:52" ht="18.75" customHeight="1" x14ac:dyDescent="0.25">
      <c r="A37" s="287"/>
      <c r="B37" s="1263" t="s">
        <v>681</v>
      </c>
      <c r="C37" s="1264"/>
      <c r="D37" s="1264"/>
      <c r="E37" s="1264"/>
      <c r="F37" s="1264"/>
      <c r="G37" s="1264"/>
      <c r="H37" s="1264"/>
      <c r="I37" s="1264"/>
      <c r="J37" s="1264"/>
      <c r="K37" s="1264"/>
      <c r="L37" s="1264"/>
      <c r="M37" s="1264"/>
      <c r="N37" s="1264"/>
      <c r="O37" s="1264"/>
      <c r="P37" s="1264"/>
      <c r="Q37" s="1264"/>
      <c r="R37" s="1264"/>
      <c r="S37" s="1264"/>
      <c r="T37" s="1265"/>
      <c r="U37" s="1233" t="s">
        <v>128</v>
      </c>
      <c r="V37" s="1235"/>
      <c r="W37" s="1258"/>
      <c r="X37" s="1259"/>
      <c r="Y37" s="1259"/>
      <c r="Z37" s="1259"/>
      <c r="AA37" s="1279"/>
      <c r="AB37" s="1258"/>
      <c r="AC37" s="1259"/>
      <c r="AD37" s="1259"/>
      <c r="AE37" s="1259"/>
      <c r="AF37" s="1279"/>
      <c r="AG37" s="1258"/>
      <c r="AH37" s="1259"/>
      <c r="AI37" s="1259"/>
      <c r="AJ37" s="1259"/>
      <c r="AK37" s="1279"/>
      <c r="AL37" s="1258"/>
      <c r="AM37" s="1259"/>
      <c r="AN37" s="1259"/>
      <c r="AO37" s="1259"/>
      <c r="AP37" s="1279"/>
      <c r="AQ37" s="1258"/>
      <c r="AR37" s="1259"/>
      <c r="AS37" s="1259"/>
      <c r="AT37" s="1259"/>
      <c r="AU37" s="1279"/>
      <c r="AV37" s="1258"/>
      <c r="AW37" s="1259"/>
      <c r="AX37" s="1259"/>
      <c r="AY37" s="1259"/>
      <c r="AZ37" s="1260"/>
    </row>
    <row r="38" spans="1:52" ht="39.75" customHeight="1" x14ac:dyDescent="0.25">
      <c r="A38" s="287"/>
      <c r="B38" s="1261" t="s">
        <v>631</v>
      </c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2"/>
      <c r="U38" s="1233" t="s">
        <v>129</v>
      </c>
      <c r="V38" s="1235"/>
      <c r="W38" s="1258" t="s">
        <v>24</v>
      </c>
      <c r="X38" s="1259"/>
      <c r="Y38" s="1259"/>
      <c r="Z38" s="1259"/>
      <c r="AA38" s="1279"/>
      <c r="AB38" s="1258" t="s">
        <v>24</v>
      </c>
      <c r="AC38" s="1259"/>
      <c r="AD38" s="1259"/>
      <c r="AE38" s="1259"/>
      <c r="AF38" s="1279"/>
      <c r="AG38" s="1258" t="s">
        <v>24</v>
      </c>
      <c r="AH38" s="1259"/>
      <c r="AI38" s="1259"/>
      <c r="AJ38" s="1259"/>
      <c r="AK38" s="1279"/>
      <c r="AL38" s="1258"/>
      <c r="AM38" s="1259"/>
      <c r="AN38" s="1259"/>
      <c r="AO38" s="1259"/>
      <c r="AP38" s="1279"/>
      <c r="AQ38" s="1258"/>
      <c r="AR38" s="1259"/>
      <c r="AS38" s="1259"/>
      <c r="AT38" s="1259"/>
      <c r="AU38" s="1279"/>
      <c r="AV38" s="1258"/>
      <c r="AW38" s="1259"/>
      <c r="AX38" s="1259"/>
      <c r="AY38" s="1259"/>
      <c r="AZ38" s="1260"/>
    </row>
    <row r="39" spans="1:52" ht="28.5" customHeight="1" x14ac:dyDescent="0.25">
      <c r="A39" s="287"/>
      <c r="B39" s="1263" t="s">
        <v>115</v>
      </c>
      <c r="C39" s="1264"/>
      <c r="D39" s="1264"/>
      <c r="E39" s="1264"/>
      <c r="F39" s="1264"/>
      <c r="G39" s="1264"/>
      <c r="H39" s="1264"/>
      <c r="I39" s="1264"/>
      <c r="J39" s="1264"/>
      <c r="K39" s="1264"/>
      <c r="L39" s="1264"/>
      <c r="M39" s="1264"/>
      <c r="N39" s="1264"/>
      <c r="O39" s="1264"/>
      <c r="P39" s="1264"/>
      <c r="Q39" s="1264"/>
      <c r="R39" s="1264"/>
      <c r="S39" s="1264"/>
      <c r="T39" s="1265"/>
      <c r="U39" s="1233" t="s">
        <v>130</v>
      </c>
      <c r="V39" s="1235"/>
      <c r="W39" s="1258"/>
      <c r="X39" s="1259"/>
      <c r="Y39" s="1259"/>
      <c r="Z39" s="1259"/>
      <c r="AA39" s="1279"/>
      <c r="AB39" s="1258"/>
      <c r="AC39" s="1259"/>
      <c r="AD39" s="1259"/>
      <c r="AE39" s="1259"/>
      <c r="AF39" s="1279"/>
      <c r="AG39" s="1258"/>
      <c r="AH39" s="1259"/>
      <c r="AI39" s="1259"/>
      <c r="AJ39" s="1259"/>
      <c r="AK39" s="1279"/>
      <c r="AL39" s="1258"/>
      <c r="AM39" s="1259"/>
      <c r="AN39" s="1259"/>
      <c r="AO39" s="1259"/>
      <c r="AP39" s="1279"/>
      <c r="AQ39" s="1258"/>
      <c r="AR39" s="1259"/>
      <c r="AS39" s="1259"/>
      <c r="AT39" s="1259"/>
      <c r="AU39" s="1279"/>
      <c r="AV39" s="1258"/>
      <c r="AW39" s="1259"/>
      <c r="AX39" s="1259"/>
      <c r="AY39" s="1259"/>
      <c r="AZ39" s="1260"/>
    </row>
    <row r="40" spans="1:52" ht="18" customHeight="1" x14ac:dyDescent="0.25">
      <c r="A40" s="287"/>
      <c r="B40" s="1266" t="s">
        <v>681</v>
      </c>
      <c r="C40" s="1267"/>
      <c r="D40" s="1267"/>
      <c r="E40" s="1267"/>
      <c r="F40" s="1267"/>
      <c r="G40" s="1267"/>
      <c r="H40" s="1267"/>
      <c r="I40" s="1267"/>
      <c r="J40" s="1267"/>
      <c r="K40" s="1267"/>
      <c r="L40" s="1267"/>
      <c r="M40" s="1267"/>
      <c r="N40" s="1267"/>
      <c r="O40" s="1267"/>
      <c r="P40" s="1267"/>
      <c r="Q40" s="1267"/>
      <c r="R40" s="1267"/>
      <c r="S40" s="1267"/>
      <c r="T40" s="1268"/>
      <c r="U40" s="1233" t="s">
        <v>131</v>
      </c>
      <c r="V40" s="1235"/>
      <c r="W40" s="1258"/>
      <c r="X40" s="1259"/>
      <c r="Y40" s="1259"/>
      <c r="Z40" s="1259"/>
      <c r="AA40" s="1279"/>
      <c r="AB40" s="1258"/>
      <c r="AC40" s="1259"/>
      <c r="AD40" s="1259"/>
      <c r="AE40" s="1259"/>
      <c r="AF40" s="1279"/>
      <c r="AG40" s="1258"/>
      <c r="AH40" s="1259"/>
      <c r="AI40" s="1259"/>
      <c r="AJ40" s="1259"/>
      <c r="AK40" s="1279"/>
      <c r="AL40" s="1258"/>
      <c r="AM40" s="1259"/>
      <c r="AN40" s="1259"/>
      <c r="AO40" s="1259"/>
      <c r="AP40" s="1279"/>
      <c r="AQ40" s="1258"/>
      <c r="AR40" s="1259"/>
      <c r="AS40" s="1259"/>
      <c r="AT40" s="1259"/>
      <c r="AU40" s="1279"/>
      <c r="AV40" s="1258"/>
      <c r="AW40" s="1259"/>
      <c r="AX40" s="1259"/>
      <c r="AY40" s="1259"/>
      <c r="AZ40" s="1260"/>
    </row>
    <row r="41" spans="1:52" s="497" customFormat="1" ht="18" customHeight="1" thickBot="1" x14ac:dyDescent="0.3">
      <c r="A41" s="496"/>
      <c r="B41" s="1263"/>
      <c r="C41" s="1264"/>
      <c r="D41" s="1264"/>
      <c r="E41" s="1264"/>
      <c r="F41" s="1264"/>
      <c r="G41" s="1264"/>
      <c r="H41" s="1264"/>
      <c r="I41" s="1264"/>
      <c r="J41" s="1264"/>
      <c r="K41" s="1264"/>
      <c r="L41" s="1264"/>
      <c r="M41" s="1264"/>
      <c r="N41" s="1264"/>
      <c r="O41" s="1264"/>
      <c r="P41" s="1264"/>
      <c r="Q41" s="1264"/>
      <c r="R41" s="1264"/>
      <c r="S41" s="1264"/>
      <c r="T41" s="1265"/>
      <c r="U41" s="1251"/>
      <c r="V41" s="1253"/>
      <c r="W41" s="1287"/>
      <c r="X41" s="1288"/>
      <c r="Y41" s="1288"/>
      <c r="Z41" s="1288"/>
      <c r="AA41" s="1290"/>
      <c r="AB41" s="1287"/>
      <c r="AC41" s="1288"/>
      <c r="AD41" s="1288"/>
      <c r="AE41" s="1288"/>
      <c r="AF41" s="1290"/>
      <c r="AG41" s="1287"/>
      <c r="AH41" s="1288"/>
      <c r="AI41" s="1288"/>
      <c r="AJ41" s="1288"/>
      <c r="AK41" s="1290"/>
      <c r="AL41" s="1287"/>
      <c r="AM41" s="1288"/>
      <c r="AN41" s="1288"/>
      <c r="AO41" s="1288"/>
      <c r="AP41" s="1290"/>
      <c r="AQ41" s="1287"/>
      <c r="AR41" s="1288"/>
      <c r="AS41" s="1288"/>
      <c r="AT41" s="1288"/>
      <c r="AU41" s="1290"/>
      <c r="AV41" s="1287"/>
      <c r="AW41" s="1288"/>
      <c r="AX41" s="1288"/>
      <c r="AY41" s="1288"/>
      <c r="AZ41" s="1289"/>
    </row>
    <row r="42" spans="1:52" ht="13.5" customHeight="1" x14ac:dyDescent="0.25">
      <c r="A42" s="899"/>
      <c r="B42" s="899"/>
      <c r="C42" s="899"/>
      <c r="D42" s="899"/>
      <c r="E42" s="899"/>
      <c r="F42" s="899"/>
      <c r="G42" s="899"/>
      <c r="H42" s="899"/>
      <c r="I42" s="899"/>
      <c r="J42" s="899"/>
      <c r="K42" s="899"/>
      <c r="L42" s="899"/>
      <c r="M42" s="899"/>
      <c r="N42" s="899"/>
      <c r="O42" s="899"/>
      <c r="P42" s="899"/>
      <c r="Q42" s="899"/>
      <c r="R42" s="899"/>
      <c r="S42" s="899"/>
      <c r="T42" s="899"/>
      <c r="U42" s="899"/>
      <c r="V42" s="899"/>
      <c r="W42" s="899"/>
      <c r="X42" s="899"/>
      <c r="Y42" s="899"/>
      <c r="Z42" s="899"/>
      <c r="AA42" s="899"/>
      <c r="AB42" s="899"/>
      <c r="AC42" s="899"/>
      <c r="AD42" s="899"/>
      <c r="AE42" s="899"/>
      <c r="AF42" s="899"/>
      <c r="AG42" s="899"/>
      <c r="AH42" s="899"/>
      <c r="AI42" s="899"/>
      <c r="AJ42" s="899"/>
      <c r="AK42" s="899"/>
      <c r="AL42" s="899"/>
      <c r="AM42" s="899"/>
      <c r="AN42" s="899"/>
      <c r="AO42" s="899"/>
      <c r="AP42" s="899"/>
      <c r="AQ42" s="899"/>
      <c r="AR42" s="899"/>
      <c r="AS42" s="899"/>
      <c r="AT42" s="899"/>
      <c r="AU42" s="899"/>
      <c r="AV42" s="899"/>
      <c r="AW42" s="899"/>
      <c r="AX42" s="899"/>
      <c r="AY42" s="899"/>
      <c r="AZ42" s="899"/>
    </row>
    <row r="43" spans="1:52" ht="26.25" customHeight="1" x14ac:dyDescent="0.25">
      <c r="A43" s="287"/>
      <c r="B43" s="1283" t="s">
        <v>2</v>
      </c>
      <c r="C43" s="1323"/>
      <c r="D43" s="1323"/>
      <c r="E43" s="1323"/>
      <c r="F43" s="1323"/>
      <c r="G43" s="1323"/>
      <c r="H43" s="1323"/>
      <c r="I43" s="1323"/>
      <c r="J43" s="1323"/>
      <c r="K43" s="1323"/>
      <c r="L43" s="1323"/>
      <c r="M43" s="1323"/>
      <c r="N43" s="1323"/>
      <c r="O43" s="1323"/>
      <c r="P43" s="1323"/>
      <c r="Q43" s="1323"/>
      <c r="R43" s="1323"/>
      <c r="S43" s="1323"/>
      <c r="T43" s="1324"/>
      <c r="U43" s="1282" t="s">
        <v>3</v>
      </c>
      <c r="V43" s="1284"/>
      <c r="W43" s="1282" t="s">
        <v>278</v>
      </c>
      <c r="X43" s="1283"/>
      <c r="Y43" s="1283"/>
      <c r="Z43" s="1283"/>
      <c r="AA43" s="1283"/>
      <c r="AB43" s="1283"/>
      <c r="AC43" s="1283"/>
      <c r="AD43" s="1283"/>
      <c r="AE43" s="1283"/>
      <c r="AF43" s="1283"/>
      <c r="AG43" s="1283"/>
      <c r="AH43" s="1283"/>
      <c r="AI43" s="1283"/>
      <c r="AJ43" s="1283"/>
      <c r="AK43" s="1284"/>
      <c r="AL43" s="1282" t="s">
        <v>25</v>
      </c>
      <c r="AM43" s="1283"/>
      <c r="AN43" s="1283"/>
      <c r="AO43" s="1283"/>
      <c r="AP43" s="1283"/>
      <c r="AQ43" s="1283"/>
      <c r="AR43" s="1283"/>
      <c r="AS43" s="1283"/>
      <c r="AT43" s="1283"/>
      <c r="AU43" s="1283"/>
      <c r="AV43" s="1283"/>
      <c r="AW43" s="1283"/>
      <c r="AX43" s="1283"/>
      <c r="AY43" s="1283"/>
      <c r="AZ43" s="1283"/>
    </row>
    <row r="44" spans="1:52" ht="60.75" customHeight="1" x14ac:dyDescent="0.25">
      <c r="A44" s="287"/>
      <c r="B44" s="734"/>
      <c r="C44" s="734"/>
      <c r="D44" s="734"/>
      <c r="E44" s="734"/>
      <c r="F44" s="734"/>
      <c r="G44" s="734"/>
      <c r="H44" s="734"/>
      <c r="I44" s="734"/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5"/>
      <c r="U44" s="1285"/>
      <c r="V44" s="1286"/>
      <c r="W44" s="1282" t="s">
        <v>272</v>
      </c>
      <c r="X44" s="1283"/>
      <c r="Y44" s="1283"/>
      <c r="Z44" s="1283"/>
      <c r="AA44" s="1284"/>
      <c r="AB44" s="1282" t="s">
        <v>149</v>
      </c>
      <c r="AC44" s="1283"/>
      <c r="AD44" s="1283"/>
      <c r="AE44" s="1283"/>
      <c r="AF44" s="1284"/>
      <c r="AG44" s="1282" t="s">
        <v>150</v>
      </c>
      <c r="AH44" s="1283"/>
      <c r="AI44" s="1283"/>
      <c r="AJ44" s="1283"/>
      <c r="AK44" s="1284"/>
      <c r="AL44" s="1282" t="s">
        <v>1000</v>
      </c>
      <c r="AM44" s="1283"/>
      <c r="AN44" s="1283"/>
      <c r="AO44" s="1283"/>
      <c r="AP44" s="1284"/>
      <c r="AQ44" s="1282" t="s">
        <v>1001</v>
      </c>
      <c r="AR44" s="1283"/>
      <c r="AS44" s="1283"/>
      <c r="AT44" s="1283"/>
      <c r="AU44" s="1284"/>
      <c r="AV44" s="1282" t="s">
        <v>1002</v>
      </c>
      <c r="AW44" s="1283"/>
      <c r="AX44" s="1283"/>
      <c r="AY44" s="1283"/>
      <c r="AZ44" s="1283"/>
    </row>
    <row r="45" spans="1:52" s="346" customFormat="1" ht="11.25" customHeight="1" thickBot="1" x14ac:dyDescent="0.25">
      <c r="B45" s="1276">
        <v>1</v>
      </c>
      <c r="C45" s="1277"/>
      <c r="D45" s="1277"/>
      <c r="E45" s="1277"/>
      <c r="F45" s="1277"/>
      <c r="G45" s="1277"/>
      <c r="H45" s="1277"/>
      <c r="I45" s="1277"/>
      <c r="J45" s="1277"/>
      <c r="K45" s="1277"/>
      <c r="L45" s="1277"/>
      <c r="M45" s="1277"/>
      <c r="N45" s="1277"/>
      <c r="O45" s="1277"/>
      <c r="P45" s="1277"/>
      <c r="Q45" s="1277"/>
      <c r="R45" s="1277"/>
      <c r="S45" s="1277"/>
      <c r="T45" s="1278"/>
      <c r="U45" s="1274">
        <v>2</v>
      </c>
      <c r="V45" s="1275"/>
      <c r="W45" s="1274">
        <v>3</v>
      </c>
      <c r="X45" s="1281"/>
      <c r="Y45" s="1281"/>
      <c r="Z45" s="1281"/>
      <c r="AA45" s="1275"/>
      <c r="AB45" s="1274">
        <v>4</v>
      </c>
      <c r="AC45" s="1281"/>
      <c r="AD45" s="1281"/>
      <c r="AE45" s="1281"/>
      <c r="AF45" s="1275"/>
      <c r="AG45" s="1274">
        <v>5</v>
      </c>
      <c r="AH45" s="1281"/>
      <c r="AI45" s="1281"/>
      <c r="AJ45" s="1281"/>
      <c r="AK45" s="1275"/>
      <c r="AL45" s="1274">
        <v>6</v>
      </c>
      <c r="AM45" s="1281"/>
      <c r="AN45" s="1281"/>
      <c r="AO45" s="1281"/>
      <c r="AP45" s="1275"/>
      <c r="AQ45" s="1274">
        <v>7</v>
      </c>
      <c r="AR45" s="1281"/>
      <c r="AS45" s="1281"/>
      <c r="AT45" s="1281"/>
      <c r="AU45" s="1275"/>
      <c r="AV45" s="1274">
        <v>8</v>
      </c>
      <c r="AW45" s="1281"/>
      <c r="AX45" s="1281"/>
      <c r="AY45" s="1281"/>
      <c r="AZ45" s="1281"/>
    </row>
    <row r="46" spans="1:52" ht="41.25" customHeight="1" x14ac:dyDescent="0.25">
      <c r="A46" s="287"/>
      <c r="B46" s="1325" t="s">
        <v>28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37"/>
      <c r="U46" s="1150" t="s">
        <v>122</v>
      </c>
      <c r="V46" s="1152"/>
      <c r="W46" s="1297" t="s">
        <v>24</v>
      </c>
      <c r="X46" s="1298"/>
      <c r="Y46" s="1298"/>
      <c r="Z46" s="1298"/>
      <c r="AA46" s="1299"/>
      <c r="AB46" s="1297" t="s">
        <v>24</v>
      </c>
      <c r="AC46" s="1298"/>
      <c r="AD46" s="1298"/>
      <c r="AE46" s="1298"/>
      <c r="AF46" s="1299"/>
      <c r="AG46" s="1297" t="s">
        <v>24</v>
      </c>
      <c r="AH46" s="1298"/>
      <c r="AI46" s="1298"/>
      <c r="AJ46" s="1298"/>
      <c r="AK46" s="1299"/>
      <c r="AL46" s="1297"/>
      <c r="AM46" s="1298"/>
      <c r="AN46" s="1298"/>
      <c r="AO46" s="1298"/>
      <c r="AP46" s="1299"/>
      <c r="AQ46" s="1297"/>
      <c r="AR46" s="1298"/>
      <c r="AS46" s="1298"/>
      <c r="AT46" s="1298"/>
      <c r="AU46" s="1299"/>
      <c r="AV46" s="1297"/>
      <c r="AW46" s="1298"/>
      <c r="AX46" s="1298"/>
      <c r="AY46" s="1298"/>
      <c r="AZ46" s="1308"/>
    </row>
    <row r="47" spans="1:52" ht="69" customHeight="1" x14ac:dyDescent="0.25">
      <c r="A47" s="287"/>
      <c r="B47" s="1261" t="s">
        <v>632</v>
      </c>
      <c r="C47" s="1306"/>
      <c r="D47" s="1306"/>
      <c r="E47" s="1306"/>
      <c r="F47" s="1306"/>
      <c r="G47" s="1306"/>
      <c r="H47" s="1306"/>
      <c r="I47" s="1306"/>
      <c r="J47" s="1306"/>
      <c r="K47" s="1306"/>
      <c r="L47" s="1306"/>
      <c r="M47" s="1306"/>
      <c r="N47" s="1306"/>
      <c r="O47" s="1306"/>
      <c r="P47" s="1306"/>
      <c r="Q47" s="1306"/>
      <c r="R47" s="1306"/>
      <c r="S47" s="1306"/>
      <c r="T47" s="1307"/>
      <c r="U47" s="1233" t="s">
        <v>123</v>
      </c>
      <c r="V47" s="1235"/>
      <c r="W47" s="1258"/>
      <c r="X47" s="1259"/>
      <c r="Y47" s="1259"/>
      <c r="Z47" s="1259"/>
      <c r="AA47" s="1279"/>
      <c r="AB47" s="1258"/>
      <c r="AC47" s="1259"/>
      <c r="AD47" s="1259"/>
      <c r="AE47" s="1259"/>
      <c r="AF47" s="1279"/>
      <c r="AG47" s="1258"/>
      <c r="AH47" s="1259"/>
      <c r="AI47" s="1259"/>
      <c r="AJ47" s="1259"/>
      <c r="AK47" s="1279"/>
      <c r="AL47" s="1258">
        <f>(34899923.2)*2.9%</f>
        <v>1012097.7728</v>
      </c>
      <c r="AM47" s="1259"/>
      <c r="AN47" s="1259"/>
      <c r="AO47" s="1259"/>
      <c r="AP47" s="1279"/>
      <c r="AQ47" s="1258">
        <f>34900000*2.9%</f>
        <v>1012099.9999999999</v>
      </c>
      <c r="AR47" s="1259"/>
      <c r="AS47" s="1259"/>
      <c r="AT47" s="1259"/>
      <c r="AU47" s="1279"/>
      <c r="AV47" s="1258">
        <f>34900000*2.9%</f>
        <v>1012099.9999999999</v>
      </c>
      <c r="AW47" s="1259"/>
      <c r="AX47" s="1259"/>
      <c r="AY47" s="1259"/>
      <c r="AZ47" s="1279"/>
    </row>
    <row r="48" spans="1:52" ht="78" customHeight="1" x14ac:dyDescent="0.25">
      <c r="A48" s="287"/>
      <c r="B48" s="1261" t="s">
        <v>116</v>
      </c>
      <c r="C48" s="1306"/>
      <c r="D48" s="1306"/>
      <c r="E48" s="1306"/>
      <c r="F48" s="1306"/>
      <c r="G48" s="1306"/>
      <c r="H48" s="1306"/>
      <c r="I48" s="1306"/>
      <c r="J48" s="1306"/>
      <c r="K48" s="1306"/>
      <c r="L48" s="1306"/>
      <c r="M48" s="1306"/>
      <c r="N48" s="1306"/>
      <c r="O48" s="1306"/>
      <c r="P48" s="1306"/>
      <c r="Q48" s="1306"/>
      <c r="R48" s="1306"/>
      <c r="S48" s="1306"/>
      <c r="T48" s="1307"/>
      <c r="U48" s="1233" t="s">
        <v>132</v>
      </c>
      <c r="V48" s="1235"/>
      <c r="W48" s="1258"/>
      <c r="X48" s="1259"/>
      <c r="Y48" s="1259"/>
      <c r="Z48" s="1259"/>
      <c r="AA48" s="1279"/>
      <c r="AB48" s="1258"/>
      <c r="AC48" s="1259"/>
      <c r="AD48" s="1259"/>
      <c r="AE48" s="1259"/>
      <c r="AF48" s="1279"/>
      <c r="AG48" s="1258"/>
      <c r="AH48" s="1259"/>
      <c r="AI48" s="1259"/>
      <c r="AJ48" s="1259"/>
      <c r="AK48" s="1279"/>
      <c r="AL48" s="1258"/>
      <c r="AM48" s="1259"/>
      <c r="AN48" s="1259"/>
      <c r="AO48" s="1259"/>
      <c r="AP48" s="1279"/>
      <c r="AQ48" s="1258"/>
      <c r="AR48" s="1259"/>
      <c r="AS48" s="1259"/>
      <c r="AT48" s="1259"/>
      <c r="AU48" s="1279"/>
      <c r="AV48" s="1258"/>
      <c r="AW48" s="1259"/>
      <c r="AX48" s="1259"/>
      <c r="AY48" s="1259"/>
      <c r="AZ48" s="1260"/>
    </row>
    <row r="49" spans="1:52" ht="39.75" customHeight="1" x14ac:dyDescent="0.25">
      <c r="A49" s="287"/>
      <c r="B49" s="1261" t="s">
        <v>514</v>
      </c>
      <c r="C49" s="1306"/>
      <c r="D49" s="1306"/>
      <c r="E49" s="1306"/>
      <c r="F49" s="1306"/>
      <c r="G49" s="1306"/>
      <c r="H49" s="1306"/>
      <c r="I49" s="1306"/>
      <c r="J49" s="1306"/>
      <c r="K49" s="1306"/>
      <c r="L49" s="1306"/>
      <c r="M49" s="1306"/>
      <c r="N49" s="1306"/>
      <c r="O49" s="1306"/>
      <c r="P49" s="1306"/>
      <c r="Q49" s="1306"/>
      <c r="R49" s="1306"/>
      <c r="S49" s="1306"/>
      <c r="T49" s="1307"/>
      <c r="U49" s="1233" t="s">
        <v>133</v>
      </c>
      <c r="V49" s="1235"/>
      <c r="W49" s="1258" t="s">
        <v>24</v>
      </c>
      <c r="X49" s="1259"/>
      <c r="Y49" s="1259"/>
      <c r="Z49" s="1259"/>
      <c r="AA49" s="1279"/>
      <c r="AB49" s="1258" t="s">
        <v>24</v>
      </c>
      <c r="AC49" s="1259"/>
      <c r="AD49" s="1259"/>
      <c r="AE49" s="1259"/>
      <c r="AF49" s="1279"/>
      <c r="AG49" s="1258" t="s">
        <v>24</v>
      </c>
      <c r="AH49" s="1259"/>
      <c r="AI49" s="1259"/>
      <c r="AJ49" s="1259"/>
      <c r="AK49" s="1279"/>
      <c r="AL49" s="1258"/>
      <c r="AM49" s="1259"/>
      <c r="AN49" s="1259"/>
      <c r="AO49" s="1259"/>
      <c r="AP49" s="1279"/>
      <c r="AQ49" s="1258"/>
      <c r="AR49" s="1259"/>
      <c r="AS49" s="1259"/>
      <c r="AT49" s="1259"/>
      <c r="AU49" s="1279"/>
      <c r="AV49" s="1258"/>
      <c r="AW49" s="1259"/>
      <c r="AX49" s="1259"/>
      <c r="AY49" s="1259"/>
      <c r="AZ49" s="1260"/>
    </row>
    <row r="50" spans="1:52" ht="32.1" customHeight="1" x14ac:dyDescent="0.25">
      <c r="A50" s="287"/>
      <c r="B50" s="1263" t="s">
        <v>682</v>
      </c>
      <c r="C50" s="1264"/>
      <c r="D50" s="1264"/>
      <c r="E50" s="1264"/>
      <c r="F50" s="1264"/>
      <c r="G50" s="1264"/>
      <c r="H50" s="1264"/>
      <c r="I50" s="1264"/>
      <c r="J50" s="1264"/>
      <c r="K50" s="1264"/>
      <c r="L50" s="1264"/>
      <c r="M50" s="1264"/>
      <c r="N50" s="1264"/>
      <c r="O50" s="1264"/>
      <c r="P50" s="1264"/>
      <c r="Q50" s="1264"/>
      <c r="R50" s="1264"/>
      <c r="S50" s="1264"/>
      <c r="T50" s="1265"/>
      <c r="U50" s="1233" t="s">
        <v>134</v>
      </c>
      <c r="V50" s="1235"/>
      <c r="W50" s="1258"/>
      <c r="X50" s="1259"/>
      <c r="Y50" s="1259"/>
      <c r="Z50" s="1259"/>
      <c r="AA50" s="1279"/>
      <c r="AB50" s="1258"/>
      <c r="AC50" s="1259"/>
      <c r="AD50" s="1259"/>
      <c r="AE50" s="1259"/>
      <c r="AF50" s="1279"/>
      <c r="AG50" s="1258"/>
      <c r="AH50" s="1259"/>
      <c r="AI50" s="1259"/>
      <c r="AJ50" s="1259"/>
      <c r="AK50" s="1279"/>
      <c r="AL50" s="1258"/>
      <c r="AM50" s="1259"/>
      <c r="AN50" s="1259"/>
      <c r="AO50" s="1259"/>
      <c r="AP50" s="1279"/>
      <c r="AQ50" s="1258"/>
      <c r="AR50" s="1259"/>
      <c r="AS50" s="1259"/>
      <c r="AT50" s="1259"/>
      <c r="AU50" s="1279"/>
      <c r="AV50" s="1258"/>
      <c r="AW50" s="1259"/>
      <c r="AX50" s="1259"/>
      <c r="AY50" s="1259"/>
      <c r="AZ50" s="1260"/>
    </row>
    <row r="51" spans="1:52" s="497" customFormat="1" ht="15.75" customHeight="1" x14ac:dyDescent="0.25">
      <c r="A51" s="496"/>
      <c r="B51" s="504"/>
      <c r="C51" s="507"/>
      <c r="D51" s="507"/>
      <c r="E51" s="507"/>
      <c r="F51" s="507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07"/>
      <c r="S51" s="507"/>
      <c r="T51" s="508"/>
      <c r="U51" s="498"/>
      <c r="V51" s="499"/>
      <c r="W51" s="500"/>
      <c r="X51" s="501"/>
      <c r="Y51" s="501"/>
      <c r="Z51" s="501"/>
      <c r="AA51" s="502"/>
      <c r="AB51" s="500"/>
      <c r="AC51" s="501"/>
      <c r="AD51" s="501"/>
      <c r="AE51" s="501"/>
      <c r="AF51" s="502"/>
      <c r="AG51" s="500"/>
      <c r="AH51" s="501"/>
      <c r="AI51" s="501"/>
      <c r="AJ51" s="501"/>
      <c r="AK51" s="502"/>
      <c r="AL51" s="500"/>
      <c r="AM51" s="501"/>
      <c r="AN51" s="501"/>
      <c r="AO51" s="501"/>
      <c r="AP51" s="502"/>
      <c r="AQ51" s="500"/>
      <c r="AR51" s="501"/>
      <c r="AS51" s="501"/>
      <c r="AT51" s="501"/>
      <c r="AU51" s="502"/>
      <c r="AV51" s="500"/>
      <c r="AW51" s="501"/>
      <c r="AX51" s="501"/>
      <c r="AY51" s="501"/>
      <c r="AZ51" s="503"/>
    </row>
    <row r="52" spans="1:52" ht="29.25" customHeight="1" x14ac:dyDescent="0.25">
      <c r="A52" s="287"/>
      <c r="B52" s="1325" t="s">
        <v>29</v>
      </c>
      <c r="C52" s="1326"/>
      <c r="D52" s="1326"/>
      <c r="E52" s="1326"/>
      <c r="F52" s="1326"/>
      <c r="G52" s="1326"/>
      <c r="H52" s="1326"/>
      <c r="I52" s="1326"/>
      <c r="J52" s="1326"/>
      <c r="K52" s="1326"/>
      <c r="L52" s="1326"/>
      <c r="M52" s="1326"/>
      <c r="N52" s="1326"/>
      <c r="O52" s="1326"/>
      <c r="P52" s="1326"/>
      <c r="Q52" s="1326"/>
      <c r="R52" s="1326"/>
      <c r="S52" s="1326"/>
      <c r="T52" s="1327"/>
      <c r="U52" s="1233" t="s">
        <v>135</v>
      </c>
      <c r="V52" s="1235"/>
      <c r="W52" s="1258" t="s">
        <v>24</v>
      </c>
      <c r="X52" s="1259"/>
      <c r="Y52" s="1259"/>
      <c r="Z52" s="1259"/>
      <c r="AA52" s="1279"/>
      <c r="AB52" s="1258" t="s">
        <v>24</v>
      </c>
      <c r="AC52" s="1259"/>
      <c r="AD52" s="1259"/>
      <c r="AE52" s="1259"/>
      <c r="AF52" s="1279"/>
      <c r="AG52" s="1258" t="s">
        <v>24</v>
      </c>
      <c r="AH52" s="1259"/>
      <c r="AI52" s="1259"/>
      <c r="AJ52" s="1259"/>
      <c r="AK52" s="1279"/>
      <c r="AL52" s="1258"/>
      <c r="AM52" s="1259"/>
      <c r="AN52" s="1259"/>
      <c r="AO52" s="1259"/>
      <c r="AP52" s="1279"/>
      <c r="AQ52" s="1258"/>
      <c r="AR52" s="1259"/>
      <c r="AS52" s="1259"/>
      <c r="AT52" s="1259"/>
      <c r="AU52" s="1279"/>
      <c r="AV52" s="1258"/>
      <c r="AW52" s="1259"/>
      <c r="AX52" s="1259"/>
      <c r="AY52" s="1259"/>
      <c r="AZ52" s="1260"/>
    </row>
    <row r="53" spans="1:52" ht="41.25" customHeight="1" x14ac:dyDescent="0.25">
      <c r="A53" s="287"/>
      <c r="B53" s="1261" t="s">
        <v>117</v>
      </c>
      <c r="C53" s="1306"/>
      <c r="D53" s="1306"/>
      <c r="E53" s="1306"/>
      <c r="F53" s="1306"/>
      <c r="G53" s="1306"/>
      <c r="H53" s="1306"/>
      <c r="I53" s="1306"/>
      <c r="J53" s="1306"/>
      <c r="K53" s="1306"/>
      <c r="L53" s="1306"/>
      <c r="M53" s="1306"/>
      <c r="N53" s="1306"/>
      <c r="O53" s="1306"/>
      <c r="P53" s="1306"/>
      <c r="Q53" s="1306"/>
      <c r="R53" s="1306"/>
      <c r="S53" s="1306"/>
      <c r="T53" s="1307"/>
      <c r="U53" s="1233" t="s">
        <v>136</v>
      </c>
      <c r="V53" s="1235"/>
      <c r="W53" s="1258"/>
      <c r="X53" s="1259"/>
      <c r="Y53" s="1259"/>
      <c r="Z53" s="1259"/>
      <c r="AA53" s="1279"/>
      <c r="AB53" s="1258"/>
      <c r="AC53" s="1259"/>
      <c r="AD53" s="1259"/>
      <c r="AE53" s="1259"/>
      <c r="AF53" s="1279"/>
      <c r="AG53" s="1258"/>
      <c r="AH53" s="1259"/>
      <c r="AI53" s="1259"/>
      <c r="AJ53" s="1259"/>
      <c r="AK53" s="1279"/>
      <c r="AL53" s="1258">
        <f>(34899923.2)*5.1%</f>
        <v>1779896.0832</v>
      </c>
      <c r="AM53" s="1259"/>
      <c r="AN53" s="1259"/>
      <c r="AO53" s="1259"/>
      <c r="AP53" s="1279"/>
      <c r="AQ53" s="1258">
        <f>34900000*5.1%</f>
        <v>1779900</v>
      </c>
      <c r="AR53" s="1259"/>
      <c r="AS53" s="1259"/>
      <c r="AT53" s="1259"/>
      <c r="AU53" s="1279"/>
      <c r="AV53" s="1258">
        <f>34900000*5.1%</f>
        <v>1779900</v>
      </c>
      <c r="AW53" s="1259"/>
      <c r="AX53" s="1259"/>
      <c r="AY53" s="1259"/>
      <c r="AZ53" s="1279"/>
    </row>
    <row r="54" spans="1:52" ht="27.75" customHeight="1" x14ac:dyDescent="0.25">
      <c r="A54" s="287"/>
      <c r="B54" s="1261" t="s">
        <v>515</v>
      </c>
      <c r="C54" s="1306"/>
      <c r="D54" s="1306"/>
      <c r="E54" s="1306"/>
      <c r="F54" s="1306"/>
      <c r="G54" s="1306"/>
      <c r="H54" s="1306"/>
      <c r="I54" s="1306"/>
      <c r="J54" s="1306"/>
      <c r="K54" s="1306"/>
      <c r="L54" s="1306"/>
      <c r="M54" s="1306"/>
      <c r="N54" s="1306"/>
      <c r="O54" s="1306"/>
      <c r="P54" s="1306"/>
      <c r="Q54" s="1306"/>
      <c r="R54" s="1306"/>
      <c r="S54" s="1306"/>
      <c r="T54" s="1307"/>
      <c r="U54" s="1233" t="s">
        <v>137</v>
      </c>
      <c r="V54" s="1235"/>
      <c r="W54" s="1258" t="s">
        <v>24</v>
      </c>
      <c r="X54" s="1259"/>
      <c r="Y54" s="1259"/>
      <c r="Z54" s="1259"/>
      <c r="AA54" s="1279"/>
      <c r="AB54" s="1258" t="s">
        <v>24</v>
      </c>
      <c r="AC54" s="1259"/>
      <c r="AD54" s="1259"/>
      <c r="AE54" s="1259"/>
      <c r="AF54" s="1279"/>
      <c r="AG54" s="1258" t="s">
        <v>24</v>
      </c>
      <c r="AH54" s="1259"/>
      <c r="AI54" s="1259"/>
      <c r="AJ54" s="1259"/>
      <c r="AK54" s="1279"/>
      <c r="AL54" s="1258"/>
      <c r="AM54" s="1259"/>
      <c r="AN54" s="1259"/>
      <c r="AO54" s="1259"/>
      <c r="AP54" s="1279"/>
      <c r="AQ54" s="1258"/>
      <c r="AR54" s="1259"/>
      <c r="AS54" s="1259"/>
      <c r="AT54" s="1259"/>
      <c r="AU54" s="1279"/>
      <c r="AV54" s="1258"/>
      <c r="AW54" s="1259"/>
      <c r="AX54" s="1259"/>
      <c r="AY54" s="1259"/>
      <c r="AZ54" s="1260"/>
    </row>
    <row r="55" spans="1:52" ht="32.1" customHeight="1" x14ac:dyDescent="0.25">
      <c r="A55" s="287"/>
      <c r="B55" s="1266" t="s">
        <v>682</v>
      </c>
      <c r="C55" s="1267"/>
      <c r="D55" s="1267"/>
      <c r="E55" s="1267"/>
      <c r="F55" s="1267"/>
      <c r="G55" s="1267"/>
      <c r="H55" s="1267"/>
      <c r="I55" s="1267"/>
      <c r="J55" s="1267"/>
      <c r="K55" s="1267"/>
      <c r="L55" s="1267"/>
      <c r="M55" s="1267"/>
      <c r="N55" s="1267"/>
      <c r="O55" s="1267"/>
      <c r="P55" s="1267"/>
      <c r="Q55" s="1267"/>
      <c r="R55" s="1267"/>
      <c r="S55" s="1267"/>
      <c r="T55" s="1268"/>
      <c r="U55" s="1233" t="s">
        <v>138</v>
      </c>
      <c r="V55" s="1235"/>
      <c r="W55" s="1258"/>
      <c r="X55" s="1259"/>
      <c r="Y55" s="1259"/>
      <c r="Z55" s="1259"/>
      <c r="AA55" s="1279"/>
      <c r="AB55" s="1258"/>
      <c r="AC55" s="1259"/>
      <c r="AD55" s="1259"/>
      <c r="AE55" s="1259"/>
      <c r="AF55" s="1279"/>
      <c r="AG55" s="1258"/>
      <c r="AH55" s="1259"/>
      <c r="AI55" s="1259"/>
      <c r="AJ55" s="1259"/>
      <c r="AK55" s="1279"/>
      <c r="AL55" s="1258"/>
      <c r="AM55" s="1259"/>
      <c r="AN55" s="1259"/>
      <c r="AO55" s="1259"/>
      <c r="AP55" s="1279"/>
      <c r="AQ55" s="1258"/>
      <c r="AR55" s="1259"/>
      <c r="AS55" s="1259"/>
      <c r="AT55" s="1259"/>
      <c r="AU55" s="1279"/>
      <c r="AV55" s="1258"/>
      <c r="AW55" s="1259"/>
      <c r="AX55" s="1259"/>
      <c r="AY55" s="1259"/>
      <c r="AZ55" s="1260"/>
    </row>
    <row r="56" spans="1:52" s="497" customFormat="1" ht="17.25" customHeight="1" x14ac:dyDescent="0.25">
      <c r="A56" s="496"/>
      <c r="B56" s="1283"/>
      <c r="C56" s="1283"/>
      <c r="D56" s="753"/>
      <c r="E56" s="753"/>
      <c r="F56" s="753"/>
      <c r="G56" s="753"/>
      <c r="H56" s="753"/>
      <c r="I56" s="753"/>
      <c r="J56" s="753"/>
      <c r="K56" s="753"/>
      <c r="L56" s="753"/>
      <c r="M56" s="753"/>
      <c r="N56" s="753"/>
      <c r="O56" s="753"/>
      <c r="P56" s="753"/>
      <c r="Q56" s="753"/>
      <c r="R56" s="753"/>
      <c r="S56" s="753"/>
      <c r="T56" s="1333"/>
      <c r="U56" s="1335"/>
      <c r="V56" s="1336"/>
      <c r="W56" s="1309"/>
      <c r="X56" s="1310"/>
      <c r="Y56" s="1310"/>
      <c r="Z56" s="1310"/>
      <c r="AA56" s="1312"/>
      <c r="AB56" s="1309"/>
      <c r="AC56" s="1310"/>
      <c r="AD56" s="1310"/>
      <c r="AE56" s="1310"/>
      <c r="AF56" s="1312"/>
      <c r="AG56" s="1309"/>
      <c r="AH56" s="1310"/>
      <c r="AI56" s="1310"/>
      <c r="AJ56" s="1310"/>
      <c r="AK56" s="1312"/>
      <c r="AL56" s="1309"/>
      <c r="AM56" s="1310"/>
      <c r="AN56" s="1310"/>
      <c r="AO56" s="1310"/>
      <c r="AP56" s="1312"/>
      <c r="AQ56" s="1309"/>
      <c r="AR56" s="1310"/>
      <c r="AS56" s="1310"/>
      <c r="AT56" s="1310"/>
      <c r="AU56" s="1312"/>
      <c r="AV56" s="1309"/>
      <c r="AW56" s="1310"/>
      <c r="AX56" s="1310"/>
      <c r="AY56" s="1310"/>
      <c r="AZ56" s="1311"/>
    </row>
    <row r="57" spans="1:52" s="497" customFormat="1" ht="17.25" customHeight="1" x14ac:dyDescent="0.25">
      <c r="A57" s="496"/>
      <c r="B57" s="665"/>
      <c r="C57" s="665"/>
      <c r="D57" s="669"/>
      <c r="E57" s="669"/>
      <c r="F57" s="669"/>
      <c r="G57" s="669"/>
      <c r="H57" s="669"/>
      <c r="I57" s="669"/>
      <c r="J57" s="669"/>
      <c r="K57" s="669"/>
      <c r="L57" s="669"/>
      <c r="M57" s="669"/>
      <c r="N57" s="669"/>
      <c r="O57" s="669"/>
      <c r="P57" s="669"/>
      <c r="Q57" s="669"/>
      <c r="R57" s="669"/>
      <c r="S57" s="669"/>
      <c r="T57" s="669"/>
      <c r="U57" s="252"/>
      <c r="V57" s="252"/>
      <c r="W57" s="395"/>
      <c r="X57" s="395"/>
      <c r="Y57" s="395"/>
      <c r="Z57" s="395"/>
      <c r="AA57" s="395"/>
      <c r="AB57" s="395"/>
      <c r="AC57" s="395"/>
      <c r="AD57" s="395"/>
      <c r="AE57" s="395"/>
      <c r="AF57" s="395"/>
      <c r="AG57" s="395"/>
      <c r="AH57" s="395"/>
      <c r="AI57" s="395"/>
      <c r="AJ57" s="395"/>
      <c r="AK57" s="395"/>
      <c r="AL57" s="395"/>
      <c r="AM57" s="395"/>
      <c r="AN57" s="395"/>
      <c r="AO57" s="395"/>
      <c r="AP57" s="395"/>
      <c r="AQ57" s="395"/>
      <c r="AR57" s="395"/>
      <c r="AS57" s="395"/>
      <c r="AT57" s="395"/>
      <c r="AU57" s="395"/>
      <c r="AV57" s="395"/>
      <c r="AW57" s="395"/>
      <c r="AX57" s="395"/>
      <c r="AY57" s="395"/>
      <c r="AZ57" s="395"/>
    </row>
    <row r="58" spans="1:52" s="497" customFormat="1" ht="30" customHeight="1" x14ac:dyDescent="0.25">
      <c r="A58" s="496"/>
      <c r="B58" s="1328" t="s">
        <v>2</v>
      </c>
      <c r="C58" s="1334"/>
      <c r="D58" s="1334"/>
      <c r="E58" s="1334"/>
      <c r="F58" s="1334"/>
      <c r="G58" s="1334"/>
      <c r="H58" s="1334"/>
      <c r="I58" s="1334"/>
      <c r="J58" s="1334"/>
      <c r="K58" s="1334"/>
      <c r="L58" s="1334"/>
      <c r="M58" s="1334"/>
      <c r="N58" s="1334"/>
      <c r="O58" s="1334"/>
      <c r="P58" s="1334"/>
      <c r="Q58" s="1334"/>
      <c r="R58" s="1334"/>
      <c r="S58" s="1334"/>
      <c r="T58" s="1334"/>
      <c r="U58" s="1328" t="s">
        <v>3</v>
      </c>
      <c r="V58" s="1328"/>
      <c r="W58" s="1328" t="s">
        <v>278</v>
      </c>
      <c r="X58" s="1328"/>
      <c r="Y58" s="1328"/>
      <c r="Z58" s="1328"/>
      <c r="AA58" s="1328"/>
      <c r="AB58" s="1328"/>
      <c r="AC58" s="1328"/>
      <c r="AD58" s="1328"/>
      <c r="AE58" s="1328"/>
      <c r="AF58" s="1328"/>
      <c r="AG58" s="1328"/>
      <c r="AH58" s="1328"/>
      <c r="AI58" s="1328"/>
      <c r="AJ58" s="1328"/>
      <c r="AK58" s="1328"/>
      <c r="AL58" s="1328" t="s">
        <v>25</v>
      </c>
      <c r="AM58" s="1328"/>
      <c r="AN58" s="1328"/>
      <c r="AO58" s="1328"/>
      <c r="AP58" s="1328"/>
      <c r="AQ58" s="1328"/>
      <c r="AR58" s="1328"/>
      <c r="AS58" s="1328"/>
      <c r="AT58" s="1328"/>
      <c r="AU58" s="1328"/>
      <c r="AV58" s="1328"/>
      <c r="AW58" s="1328"/>
      <c r="AX58" s="1328"/>
      <c r="AY58" s="1328"/>
      <c r="AZ58" s="1329"/>
    </row>
    <row r="59" spans="1:52" s="497" customFormat="1" ht="60" customHeight="1" x14ac:dyDescent="0.25">
      <c r="A59" s="496"/>
      <c r="B59" s="1334"/>
      <c r="C59" s="1334"/>
      <c r="D59" s="1334"/>
      <c r="E59" s="1334"/>
      <c r="F59" s="1334"/>
      <c r="G59" s="1334"/>
      <c r="H59" s="1334"/>
      <c r="I59" s="1334"/>
      <c r="J59" s="1334"/>
      <c r="K59" s="1334"/>
      <c r="L59" s="1334"/>
      <c r="M59" s="1334"/>
      <c r="N59" s="1334"/>
      <c r="O59" s="1334"/>
      <c r="P59" s="1334"/>
      <c r="Q59" s="1334"/>
      <c r="R59" s="1334"/>
      <c r="S59" s="1334"/>
      <c r="T59" s="1334"/>
      <c r="U59" s="1328"/>
      <c r="V59" s="1328"/>
      <c r="W59" s="1328" t="s">
        <v>272</v>
      </c>
      <c r="X59" s="1328"/>
      <c r="Y59" s="1328"/>
      <c r="Z59" s="1328"/>
      <c r="AA59" s="1328"/>
      <c r="AB59" s="1328" t="s">
        <v>149</v>
      </c>
      <c r="AC59" s="1328"/>
      <c r="AD59" s="1328"/>
      <c r="AE59" s="1328"/>
      <c r="AF59" s="1328"/>
      <c r="AG59" s="1328" t="s">
        <v>150</v>
      </c>
      <c r="AH59" s="1328"/>
      <c r="AI59" s="1328"/>
      <c r="AJ59" s="1328"/>
      <c r="AK59" s="1328"/>
      <c r="AL59" s="1282" t="s">
        <v>1000</v>
      </c>
      <c r="AM59" s="1283"/>
      <c r="AN59" s="1283"/>
      <c r="AO59" s="1283"/>
      <c r="AP59" s="1284"/>
      <c r="AQ59" s="1282" t="s">
        <v>1001</v>
      </c>
      <c r="AR59" s="1283"/>
      <c r="AS59" s="1283"/>
      <c r="AT59" s="1283"/>
      <c r="AU59" s="1284"/>
      <c r="AV59" s="1282" t="s">
        <v>1002</v>
      </c>
      <c r="AW59" s="1283"/>
      <c r="AX59" s="1283"/>
      <c r="AY59" s="1283"/>
      <c r="AZ59" s="1283"/>
    </row>
    <row r="60" spans="1:52" s="497" customFormat="1" ht="14.25" customHeight="1" thickBot="1" x14ac:dyDescent="0.3">
      <c r="A60" s="496"/>
      <c r="B60" s="1276">
        <v>1</v>
      </c>
      <c r="C60" s="1277"/>
      <c r="D60" s="1277"/>
      <c r="E60" s="1277"/>
      <c r="F60" s="1277"/>
      <c r="G60" s="1277"/>
      <c r="H60" s="1277"/>
      <c r="I60" s="1277"/>
      <c r="J60" s="1277"/>
      <c r="K60" s="1277"/>
      <c r="L60" s="1277"/>
      <c r="M60" s="1277"/>
      <c r="N60" s="1277"/>
      <c r="O60" s="1277"/>
      <c r="P60" s="1277"/>
      <c r="Q60" s="1277"/>
      <c r="R60" s="1277"/>
      <c r="S60" s="1277"/>
      <c r="T60" s="1278"/>
      <c r="U60" s="1274">
        <v>2</v>
      </c>
      <c r="V60" s="1275"/>
      <c r="W60" s="1274">
        <v>3</v>
      </c>
      <c r="X60" s="1281"/>
      <c r="Y60" s="1281"/>
      <c r="Z60" s="1281"/>
      <c r="AA60" s="1275"/>
      <c r="AB60" s="1274">
        <v>4</v>
      </c>
      <c r="AC60" s="1281"/>
      <c r="AD60" s="1281"/>
      <c r="AE60" s="1281"/>
      <c r="AF60" s="1275"/>
      <c r="AG60" s="1274">
        <v>5</v>
      </c>
      <c r="AH60" s="1281"/>
      <c r="AI60" s="1281"/>
      <c r="AJ60" s="1281"/>
      <c r="AK60" s="1275"/>
      <c r="AL60" s="1274">
        <v>6</v>
      </c>
      <c r="AM60" s="1281"/>
      <c r="AN60" s="1281"/>
      <c r="AO60" s="1281"/>
      <c r="AP60" s="1275"/>
      <c r="AQ60" s="1274">
        <v>7</v>
      </c>
      <c r="AR60" s="1281"/>
      <c r="AS60" s="1281"/>
      <c r="AT60" s="1281"/>
      <c r="AU60" s="1275"/>
      <c r="AV60" s="1274">
        <v>8</v>
      </c>
      <c r="AW60" s="1281"/>
      <c r="AX60" s="1281"/>
      <c r="AY60" s="1281"/>
      <c r="AZ60" s="1281"/>
    </row>
    <row r="61" spans="1:52" ht="50.25" customHeight="1" x14ac:dyDescent="0.25">
      <c r="A61" s="287"/>
      <c r="B61" s="1330" t="s">
        <v>145</v>
      </c>
      <c r="C61" s="1331"/>
      <c r="D61" s="1331"/>
      <c r="E61" s="1331"/>
      <c r="F61" s="1331"/>
      <c r="G61" s="1331"/>
      <c r="H61" s="1331"/>
      <c r="I61" s="1331"/>
      <c r="J61" s="1331"/>
      <c r="K61" s="1331"/>
      <c r="L61" s="1331"/>
      <c r="M61" s="1331"/>
      <c r="N61" s="1331"/>
      <c r="O61" s="1331"/>
      <c r="P61" s="1331"/>
      <c r="Q61" s="1331"/>
      <c r="R61" s="1331"/>
      <c r="S61" s="1331"/>
      <c r="T61" s="1332"/>
      <c r="U61" s="1150" t="s">
        <v>139</v>
      </c>
      <c r="V61" s="1152"/>
      <c r="W61" s="1297"/>
      <c r="X61" s="1298"/>
      <c r="Y61" s="1298"/>
      <c r="Z61" s="1298"/>
      <c r="AA61" s="1299"/>
      <c r="AB61" s="1297"/>
      <c r="AC61" s="1298"/>
      <c r="AD61" s="1298"/>
      <c r="AE61" s="1298"/>
      <c r="AF61" s="1299"/>
      <c r="AG61" s="1297"/>
      <c r="AH61" s="1298"/>
      <c r="AI61" s="1298"/>
      <c r="AJ61" s="1298"/>
      <c r="AK61" s="1299"/>
      <c r="AL61" s="1297"/>
      <c r="AM61" s="1298"/>
      <c r="AN61" s="1298"/>
      <c r="AO61" s="1298"/>
      <c r="AP61" s="1299"/>
      <c r="AQ61" s="1297"/>
      <c r="AR61" s="1298"/>
      <c r="AS61" s="1298"/>
      <c r="AT61" s="1298"/>
      <c r="AU61" s="1299"/>
      <c r="AV61" s="1297"/>
      <c r="AW61" s="1298"/>
      <c r="AX61" s="1298"/>
      <c r="AY61" s="1298"/>
      <c r="AZ61" s="1308"/>
    </row>
    <row r="62" spans="1:52" ht="51" customHeight="1" x14ac:dyDescent="0.25">
      <c r="A62" s="287"/>
      <c r="B62" s="1261" t="s">
        <v>146</v>
      </c>
      <c r="C62" s="1306"/>
      <c r="D62" s="1306"/>
      <c r="E62" s="1306"/>
      <c r="F62" s="1306"/>
      <c r="G62" s="1306"/>
      <c r="H62" s="1306"/>
      <c r="I62" s="1306"/>
      <c r="J62" s="1306"/>
      <c r="K62" s="1306"/>
      <c r="L62" s="1306"/>
      <c r="M62" s="1306"/>
      <c r="N62" s="1306"/>
      <c r="O62" s="1306"/>
      <c r="P62" s="1306"/>
      <c r="Q62" s="1306"/>
      <c r="R62" s="1306"/>
      <c r="S62" s="1306"/>
      <c r="T62" s="1307"/>
      <c r="U62" s="1233" t="s">
        <v>140</v>
      </c>
      <c r="V62" s="1235"/>
      <c r="W62" s="1258" t="s">
        <v>156</v>
      </c>
      <c r="X62" s="1259"/>
      <c r="Y62" s="1259"/>
      <c r="Z62" s="1259"/>
      <c r="AA62" s="1279"/>
      <c r="AB62" s="1258"/>
      <c r="AC62" s="1259"/>
      <c r="AD62" s="1259"/>
      <c r="AE62" s="1259"/>
      <c r="AF62" s="1279"/>
      <c r="AG62" s="1258"/>
      <c r="AH62" s="1259"/>
      <c r="AI62" s="1259"/>
      <c r="AJ62" s="1259"/>
      <c r="AK62" s="1279"/>
      <c r="AL62" s="1258">
        <f>(34899923.2)*0.2%</f>
        <v>69799.846400000009</v>
      </c>
      <c r="AM62" s="1259"/>
      <c r="AN62" s="1259"/>
      <c r="AO62" s="1259"/>
      <c r="AP62" s="1279"/>
      <c r="AQ62" s="1258">
        <f>(34900000*0.2%)</f>
        <v>69800</v>
      </c>
      <c r="AR62" s="1259"/>
      <c r="AS62" s="1259"/>
      <c r="AT62" s="1259"/>
      <c r="AU62" s="1279"/>
      <c r="AV62" s="1258">
        <f>(34900000*0.2%)</f>
        <v>69800</v>
      </c>
      <c r="AW62" s="1259"/>
      <c r="AX62" s="1259"/>
      <c r="AY62" s="1259"/>
      <c r="AZ62" s="1279"/>
    </row>
    <row r="63" spans="1:52" ht="42.75" customHeight="1" x14ac:dyDescent="0.25">
      <c r="A63" s="287"/>
      <c r="B63" s="1261" t="s">
        <v>683</v>
      </c>
      <c r="C63" s="1306"/>
      <c r="D63" s="1306"/>
      <c r="E63" s="1306"/>
      <c r="F63" s="1306"/>
      <c r="G63" s="1306"/>
      <c r="H63" s="1306"/>
      <c r="I63" s="1306"/>
      <c r="J63" s="1306"/>
      <c r="K63" s="1306"/>
      <c r="L63" s="1306"/>
      <c r="M63" s="1306"/>
      <c r="N63" s="1306"/>
      <c r="O63" s="1306"/>
      <c r="P63" s="1306"/>
      <c r="Q63" s="1306"/>
      <c r="R63" s="1306"/>
      <c r="S63" s="1306"/>
      <c r="T63" s="1307"/>
      <c r="U63" s="1233" t="s">
        <v>141</v>
      </c>
      <c r="V63" s="1235"/>
      <c r="W63" s="1258"/>
      <c r="X63" s="1259"/>
      <c r="Y63" s="1259"/>
      <c r="Z63" s="1259"/>
      <c r="AA63" s="1279"/>
      <c r="AB63" s="1258"/>
      <c r="AC63" s="1259"/>
      <c r="AD63" s="1259"/>
      <c r="AE63" s="1259"/>
      <c r="AF63" s="1279"/>
      <c r="AG63" s="1258"/>
      <c r="AH63" s="1259"/>
      <c r="AI63" s="1259"/>
      <c r="AJ63" s="1259"/>
      <c r="AK63" s="1279"/>
      <c r="AL63" s="1258"/>
      <c r="AM63" s="1259"/>
      <c r="AN63" s="1259"/>
      <c r="AO63" s="1259"/>
      <c r="AP63" s="1279"/>
      <c r="AQ63" s="1258"/>
      <c r="AR63" s="1259"/>
      <c r="AS63" s="1259"/>
      <c r="AT63" s="1259"/>
      <c r="AU63" s="1279"/>
      <c r="AV63" s="1258"/>
      <c r="AW63" s="1259"/>
      <c r="AX63" s="1259"/>
      <c r="AY63" s="1259"/>
      <c r="AZ63" s="1260"/>
    </row>
    <row r="64" spans="1:52" ht="27" customHeight="1" x14ac:dyDescent="0.25">
      <c r="A64" s="287"/>
      <c r="B64" s="1325" t="s">
        <v>202</v>
      </c>
      <c r="C64" s="1326"/>
      <c r="D64" s="1326"/>
      <c r="E64" s="1326"/>
      <c r="F64" s="1326"/>
      <c r="G64" s="1326"/>
      <c r="H64" s="1326"/>
      <c r="I64" s="1326"/>
      <c r="J64" s="1326"/>
      <c r="K64" s="1326"/>
      <c r="L64" s="1326"/>
      <c r="M64" s="1326"/>
      <c r="N64" s="1326"/>
      <c r="O64" s="1326"/>
      <c r="P64" s="1326"/>
      <c r="Q64" s="1326"/>
      <c r="R64" s="1326"/>
      <c r="S64" s="1326"/>
      <c r="T64" s="1327"/>
      <c r="U64" s="1233" t="s">
        <v>153</v>
      </c>
      <c r="V64" s="1235"/>
      <c r="W64" s="1258" t="s">
        <v>24</v>
      </c>
      <c r="X64" s="1259"/>
      <c r="Y64" s="1259"/>
      <c r="Z64" s="1259"/>
      <c r="AA64" s="1279"/>
      <c r="AB64" s="1258" t="s">
        <v>24</v>
      </c>
      <c r="AC64" s="1259"/>
      <c r="AD64" s="1259"/>
      <c r="AE64" s="1259"/>
      <c r="AF64" s="1279"/>
      <c r="AG64" s="1258" t="s">
        <v>24</v>
      </c>
      <c r="AH64" s="1259"/>
      <c r="AI64" s="1259"/>
      <c r="AJ64" s="1259"/>
      <c r="AK64" s="1279"/>
      <c r="AL64" s="1258"/>
      <c r="AM64" s="1259"/>
      <c r="AN64" s="1259"/>
      <c r="AO64" s="1259"/>
      <c r="AP64" s="1279"/>
      <c r="AQ64" s="1258"/>
      <c r="AR64" s="1259"/>
      <c r="AS64" s="1259"/>
      <c r="AT64" s="1259"/>
      <c r="AU64" s="1279"/>
      <c r="AV64" s="1258"/>
      <c r="AW64" s="1259"/>
      <c r="AX64" s="1259"/>
      <c r="AY64" s="1259"/>
      <c r="AZ64" s="1260"/>
    </row>
    <row r="65" spans="1:59" ht="27" customHeight="1" x14ac:dyDescent="0.25">
      <c r="A65" s="287"/>
      <c r="B65" s="1261" t="s">
        <v>31</v>
      </c>
      <c r="C65" s="1306"/>
      <c r="D65" s="1306"/>
      <c r="E65" s="1306"/>
      <c r="F65" s="1306"/>
      <c r="G65" s="1306"/>
      <c r="H65" s="1306"/>
      <c r="I65" s="1306"/>
      <c r="J65" s="1306"/>
      <c r="K65" s="1306"/>
      <c r="L65" s="1306"/>
      <c r="M65" s="1306"/>
      <c r="N65" s="1306"/>
      <c r="O65" s="1306"/>
      <c r="P65" s="1306"/>
      <c r="Q65" s="1306"/>
      <c r="R65" s="1306"/>
      <c r="S65" s="1306"/>
      <c r="T65" s="1307"/>
      <c r="U65" s="1233" t="s">
        <v>154</v>
      </c>
      <c r="V65" s="1235"/>
      <c r="W65" s="1258" t="s">
        <v>24</v>
      </c>
      <c r="X65" s="1259"/>
      <c r="Y65" s="1259"/>
      <c r="Z65" s="1259"/>
      <c r="AA65" s="1279"/>
      <c r="AB65" s="1258" t="s">
        <v>24</v>
      </c>
      <c r="AC65" s="1259"/>
      <c r="AD65" s="1259"/>
      <c r="AE65" s="1259"/>
      <c r="AF65" s="1279"/>
      <c r="AG65" s="1258" t="s">
        <v>24</v>
      </c>
      <c r="AH65" s="1259"/>
      <c r="AI65" s="1259"/>
      <c r="AJ65" s="1259"/>
      <c r="AK65" s="1279"/>
      <c r="AL65" s="1258"/>
      <c r="AM65" s="1259"/>
      <c r="AN65" s="1259"/>
      <c r="AO65" s="1259"/>
      <c r="AP65" s="1279"/>
      <c r="AQ65" s="1258"/>
      <c r="AR65" s="1259"/>
      <c r="AS65" s="1259"/>
      <c r="AT65" s="1259"/>
      <c r="AU65" s="1279"/>
      <c r="AV65" s="1258"/>
      <c r="AW65" s="1259"/>
      <c r="AX65" s="1259"/>
      <c r="AY65" s="1259"/>
      <c r="AZ65" s="1260"/>
    </row>
    <row r="66" spans="1:59" ht="27" customHeight="1" x14ac:dyDescent="0.25">
      <c r="A66" s="287"/>
      <c r="B66" s="1261" t="s">
        <v>32</v>
      </c>
      <c r="C66" s="1306"/>
      <c r="D66" s="1306"/>
      <c r="E66" s="1306"/>
      <c r="F66" s="1306"/>
      <c r="G66" s="1306"/>
      <c r="H66" s="1306"/>
      <c r="I66" s="1306"/>
      <c r="J66" s="1306"/>
      <c r="K66" s="1306"/>
      <c r="L66" s="1306"/>
      <c r="M66" s="1306"/>
      <c r="N66" s="1306"/>
      <c r="O66" s="1306"/>
      <c r="P66" s="1306"/>
      <c r="Q66" s="1306"/>
      <c r="R66" s="1306"/>
      <c r="S66" s="1306"/>
      <c r="T66" s="1307"/>
      <c r="U66" s="1233" t="s">
        <v>155</v>
      </c>
      <c r="V66" s="1235"/>
      <c r="W66" s="1258" t="s">
        <v>24</v>
      </c>
      <c r="X66" s="1259"/>
      <c r="Y66" s="1259"/>
      <c r="Z66" s="1259"/>
      <c r="AA66" s="1279"/>
      <c r="AB66" s="1258" t="s">
        <v>24</v>
      </c>
      <c r="AC66" s="1259"/>
      <c r="AD66" s="1259"/>
      <c r="AE66" s="1259"/>
      <c r="AF66" s="1279"/>
      <c r="AG66" s="1258" t="s">
        <v>24</v>
      </c>
      <c r="AH66" s="1259"/>
      <c r="AI66" s="1259"/>
      <c r="AJ66" s="1259"/>
      <c r="AK66" s="1279"/>
      <c r="AL66" s="1258"/>
      <c r="AM66" s="1259"/>
      <c r="AN66" s="1259"/>
      <c r="AO66" s="1259"/>
      <c r="AP66" s="1279"/>
      <c r="AQ66" s="1258"/>
      <c r="AR66" s="1259"/>
      <c r="AS66" s="1259"/>
      <c r="AT66" s="1259"/>
      <c r="AU66" s="1279"/>
      <c r="AV66" s="1258"/>
      <c r="AW66" s="1259"/>
      <c r="AX66" s="1259"/>
      <c r="AY66" s="1259"/>
      <c r="AZ66" s="1260"/>
    </row>
    <row r="67" spans="1:59" ht="18" customHeight="1" thickBot="1" x14ac:dyDescent="0.3">
      <c r="A67" s="287"/>
      <c r="B67" s="1316" t="s">
        <v>64</v>
      </c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16"/>
      <c r="Q67" s="1316"/>
      <c r="R67" s="1316"/>
      <c r="S67" s="1316"/>
      <c r="T67" s="1316"/>
      <c r="U67" s="1251" t="s">
        <v>142</v>
      </c>
      <c r="V67" s="1253"/>
      <c r="W67" s="1287" t="s">
        <v>24</v>
      </c>
      <c r="X67" s="1288"/>
      <c r="Y67" s="1288"/>
      <c r="Z67" s="1288"/>
      <c r="AA67" s="1290"/>
      <c r="AB67" s="1287" t="s">
        <v>24</v>
      </c>
      <c r="AC67" s="1288"/>
      <c r="AD67" s="1288"/>
      <c r="AE67" s="1288"/>
      <c r="AF67" s="1290"/>
      <c r="AG67" s="1287" t="s">
        <v>24</v>
      </c>
      <c r="AH67" s="1288"/>
      <c r="AI67" s="1288"/>
      <c r="AJ67" s="1288"/>
      <c r="AK67" s="1290"/>
      <c r="AL67" s="1317">
        <f>AL33+AL47+AL62+AL53</f>
        <v>10539776.806400001</v>
      </c>
      <c r="AM67" s="1318"/>
      <c r="AN67" s="1318"/>
      <c r="AO67" s="1318"/>
      <c r="AP67" s="1319"/>
      <c r="AQ67" s="1317">
        <f>AQ33+AQ47+AQ62+AQ53</f>
        <v>10539800</v>
      </c>
      <c r="AR67" s="1318"/>
      <c r="AS67" s="1318"/>
      <c r="AT67" s="1318"/>
      <c r="AU67" s="1319"/>
      <c r="AV67" s="1317">
        <f>AQ67</f>
        <v>10539800</v>
      </c>
      <c r="AW67" s="1318"/>
      <c r="AX67" s="1318"/>
      <c r="AY67" s="1318"/>
      <c r="AZ67" s="1320"/>
      <c r="BG67" s="717">
        <f>AC78-AL67</f>
        <v>-6.4000003039836884E-3</v>
      </c>
    </row>
    <row r="68" spans="1:59" s="44" customFormat="1" ht="13.5" customHeight="1" x14ac:dyDescent="0.25">
      <c r="A68" s="228"/>
      <c r="B68" s="667"/>
      <c r="C68" s="667"/>
      <c r="D68" s="667"/>
      <c r="E68" s="667"/>
      <c r="F68" s="667"/>
      <c r="G68" s="667"/>
      <c r="H68" s="667"/>
      <c r="I68" s="667"/>
      <c r="J68" s="667"/>
      <c r="K68" s="667"/>
      <c r="L68" s="667"/>
      <c r="M68" s="667"/>
      <c r="N68" s="667"/>
      <c r="O68" s="667"/>
      <c r="P68" s="667"/>
      <c r="Q68" s="667"/>
      <c r="R68" s="667"/>
      <c r="S68" s="558"/>
      <c r="T68" s="558"/>
      <c r="U68" s="651"/>
      <c r="V68" s="651"/>
      <c r="W68" s="651"/>
      <c r="X68" s="651"/>
      <c r="Y68" s="651"/>
      <c r="Z68" s="651"/>
      <c r="AA68" s="651"/>
      <c r="AB68" s="651"/>
      <c r="AC68" s="559"/>
      <c r="AD68" s="559"/>
      <c r="AE68" s="559"/>
      <c r="AF68" s="559"/>
      <c r="AG68" s="559"/>
      <c r="AH68" s="559"/>
      <c r="AI68" s="559"/>
      <c r="AJ68" s="559"/>
      <c r="AK68" s="653"/>
      <c r="AL68" s="653"/>
      <c r="AM68" s="653"/>
      <c r="AN68" s="653"/>
      <c r="AO68" s="653"/>
      <c r="AP68" s="653"/>
      <c r="AQ68" s="653"/>
      <c r="AR68" s="653"/>
      <c r="AS68" s="653"/>
      <c r="AT68" s="653"/>
      <c r="AU68" s="653"/>
      <c r="AV68" s="653"/>
      <c r="AW68" s="653"/>
      <c r="AX68" s="653"/>
      <c r="AY68" s="653"/>
      <c r="AZ68" s="653"/>
    </row>
    <row r="69" spans="1:59" s="44" customFormat="1" ht="26.25" customHeight="1" x14ac:dyDescent="0.25">
      <c r="A69" s="230"/>
      <c r="B69" s="1321" t="s">
        <v>647</v>
      </c>
      <c r="C69" s="1322"/>
      <c r="D69" s="1322"/>
      <c r="E69" s="1322"/>
      <c r="F69" s="1322"/>
      <c r="G69" s="1322"/>
      <c r="H69" s="1322"/>
      <c r="I69" s="1322"/>
      <c r="J69" s="1322"/>
      <c r="K69" s="1322"/>
      <c r="L69" s="1322"/>
      <c r="M69" s="1322"/>
      <c r="N69" s="1322"/>
      <c r="O69" s="1322"/>
      <c r="P69" s="1322"/>
      <c r="Q69" s="1322"/>
      <c r="R69" s="1322"/>
      <c r="S69" s="1322"/>
      <c r="T69" s="1322"/>
      <c r="U69" s="1322"/>
      <c r="V69" s="1322"/>
      <c r="W69" s="1322"/>
      <c r="X69" s="1322"/>
      <c r="Y69" s="1322"/>
      <c r="Z69" s="1322"/>
      <c r="AA69" s="1322"/>
      <c r="AB69" s="1322"/>
      <c r="AC69" s="1322"/>
      <c r="AD69" s="1322"/>
      <c r="AE69" s="1322"/>
      <c r="AF69" s="1322"/>
      <c r="AG69" s="1322"/>
      <c r="AH69" s="1322"/>
      <c r="AI69" s="1322"/>
      <c r="AJ69" s="1322"/>
      <c r="AK69" s="1322"/>
      <c r="AL69" s="1322"/>
      <c r="AM69" s="1322"/>
      <c r="AN69" s="1322"/>
      <c r="AO69" s="1322"/>
      <c r="AP69" s="1322"/>
      <c r="AQ69" s="1322"/>
      <c r="AR69" s="1322"/>
      <c r="AS69" s="1322"/>
      <c r="AT69" s="1322"/>
      <c r="AU69" s="1322"/>
      <c r="AV69" s="1322"/>
      <c r="AW69" s="1322"/>
      <c r="AX69" s="1322"/>
      <c r="AY69" s="1322"/>
      <c r="AZ69" s="1322"/>
      <c r="BA69" s="84"/>
    </row>
    <row r="70" spans="1:59" s="44" customFormat="1" ht="40.5" customHeight="1" x14ac:dyDescent="0.25">
      <c r="A70" s="230"/>
      <c r="B70" s="1315" t="s">
        <v>684</v>
      </c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1315"/>
      <c r="AG70" s="1315"/>
      <c r="AH70" s="1315"/>
      <c r="AI70" s="1315"/>
      <c r="AJ70" s="1315"/>
      <c r="AK70" s="1315"/>
      <c r="AL70" s="1315"/>
      <c r="AM70" s="1315"/>
      <c r="AN70" s="1315"/>
      <c r="AO70" s="1315"/>
      <c r="AP70" s="1315"/>
      <c r="AQ70" s="1315"/>
      <c r="AR70" s="1315"/>
      <c r="AS70" s="1315"/>
      <c r="AT70" s="1315"/>
      <c r="AU70" s="1315"/>
      <c r="AV70" s="1315"/>
      <c r="AW70" s="1315"/>
      <c r="AX70" s="1315"/>
      <c r="AY70" s="1315"/>
      <c r="AZ70" s="1315"/>
      <c r="BA70" s="84"/>
    </row>
    <row r="71" spans="1:59" s="44" customFormat="1" ht="11.25" customHeight="1" x14ac:dyDescent="0.25">
      <c r="A71" s="230"/>
      <c r="B71" s="430"/>
      <c r="C71" s="430"/>
      <c r="D71" s="430"/>
      <c r="E71" s="430"/>
      <c r="F71" s="430"/>
      <c r="G71" s="430"/>
      <c r="H71" s="430"/>
      <c r="I71" s="430"/>
      <c r="J71" s="430"/>
      <c r="K71" s="430"/>
      <c r="L71" s="430"/>
      <c r="M71" s="430"/>
      <c r="N71" s="430"/>
      <c r="O71" s="430"/>
      <c r="P71" s="430"/>
      <c r="Q71" s="430"/>
      <c r="R71" s="430"/>
      <c r="S71" s="430"/>
      <c r="T71" s="430"/>
      <c r="U71" s="430"/>
      <c r="V71" s="430"/>
      <c r="W71" s="430"/>
      <c r="X71" s="430"/>
      <c r="Y71" s="430"/>
      <c r="Z71" s="430"/>
      <c r="AA71" s="430"/>
      <c r="AB71" s="430"/>
      <c r="AC71" s="430"/>
      <c r="AD71" s="430"/>
      <c r="AE71" s="430"/>
      <c r="AF71" s="430"/>
      <c r="AG71" s="430"/>
      <c r="AH71" s="430"/>
      <c r="AI71" s="430"/>
      <c r="AJ71" s="430"/>
      <c r="AK71" s="430"/>
      <c r="AL71" s="430"/>
      <c r="AM71" s="430"/>
      <c r="AN71" s="430"/>
      <c r="AO71" s="430"/>
      <c r="AP71" s="430"/>
      <c r="AQ71" s="430"/>
      <c r="AR71" s="430"/>
      <c r="AS71" s="430"/>
      <c r="AT71" s="430"/>
      <c r="AU71" s="430"/>
      <c r="AV71" s="430"/>
      <c r="AW71" s="430"/>
      <c r="AX71" s="430"/>
      <c r="AY71" s="430"/>
      <c r="AZ71" s="430"/>
      <c r="BA71" s="84"/>
    </row>
    <row r="72" spans="1:59" s="44" customFormat="1" ht="15" customHeight="1" x14ac:dyDescent="0.25">
      <c r="A72" s="428"/>
      <c r="B72" s="1314" t="s">
        <v>685</v>
      </c>
      <c r="C72" s="1314"/>
      <c r="D72" s="1314"/>
      <c r="E72" s="1314"/>
      <c r="F72" s="1314"/>
      <c r="G72" s="1314"/>
      <c r="H72" s="1314"/>
      <c r="I72" s="1314"/>
      <c r="J72" s="1314"/>
      <c r="K72" s="1314"/>
      <c r="L72" s="1314"/>
      <c r="M72" s="1314"/>
      <c r="N72" s="1314"/>
      <c r="O72" s="1314"/>
      <c r="P72" s="1314"/>
      <c r="Q72" s="1314"/>
      <c r="R72" s="1314"/>
      <c r="S72" s="1314"/>
      <c r="T72" s="1314"/>
      <c r="U72" s="1314"/>
      <c r="V72" s="1314"/>
      <c r="W72" s="1314"/>
      <c r="X72" s="1314"/>
      <c r="Y72" s="1314"/>
      <c r="Z72" s="1314"/>
      <c r="AA72" s="1314"/>
      <c r="AB72" s="1314"/>
      <c r="AC72" s="1314"/>
      <c r="AD72" s="1314"/>
      <c r="AE72" s="1314"/>
      <c r="AF72" s="1314"/>
      <c r="AG72" s="1314"/>
      <c r="AH72" s="1314"/>
      <c r="AI72" s="1314"/>
      <c r="AJ72" s="1314"/>
      <c r="AK72" s="1314"/>
      <c r="AL72" s="1314"/>
      <c r="AM72" s="1314"/>
      <c r="AN72" s="1314"/>
      <c r="AO72" s="1314"/>
      <c r="AP72" s="1314"/>
      <c r="AQ72" s="1314"/>
      <c r="AR72" s="1314"/>
      <c r="AS72" s="1314"/>
      <c r="AT72" s="1314"/>
      <c r="AU72" s="1314"/>
      <c r="AV72" s="1314"/>
      <c r="AW72" s="1314"/>
      <c r="AX72" s="1314"/>
      <c r="AY72" s="1314"/>
      <c r="AZ72" s="1314"/>
      <c r="BA72" s="84"/>
    </row>
    <row r="73" spans="1:59" s="44" customFormat="1" ht="12.75" customHeight="1" x14ac:dyDescent="0.25">
      <c r="A73" s="428"/>
      <c r="B73" s="282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84"/>
    </row>
    <row r="74" spans="1:59" s="44" customFormat="1" ht="14.25" customHeight="1" x14ac:dyDescent="0.25">
      <c r="A74" s="428"/>
      <c r="B74" s="867" t="s">
        <v>2</v>
      </c>
      <c r="C74" s="892"/>
      <c r="D74" s="892"/>
      <c r="E74" s="892"/>
      <c r="F74" s="892"/>
      <c r="G74" s="892"/>
      <c r="H74" s="892"/>
      <c r="I74" s="892"/>
      <c r="J74" s="892"/>
      <c r="K74" s="892"/>
      <c r="L74" s="892"/>
      <c r="M74" s="892"/>
      <c r="N74" s="892"/>
      <c r="O74" s="892"/>
      <c r="P74" s="892"/>
      <c r="Q74" s="892"/>
      <c r="R74" s="892"/>
      <c r="S74" s="892"/>
      <c r="T74" s="892"/>
      <c r="U74" s="892"/>
      <c r="V74" s="892"/>
      <c r="W74" s="895" t="s">
        <v>502</v>
      </c>
      <c r="X74" s="870"/>
      <c r="Y74" s="871"/>
      <c r="Z74" s="870" t="s">
        <v>33</v>
      </c>
      <c r="AA74" s="870"/>
      <c r="AB74" s="871"/>
      <c r="AC74" s="865" t="s">
        <v>99</v>
      </c>
      <c r="AD74" s="866"/>
      <c r="AE74" s="866"/>
      <c r="AF74" s="866"/>
      <c r="AG74" s="866"/>
      <c r="AH74" s="866"/>
      <c r="AI74" s="866"/>
      <c r="AJ74" s="866"/>
      <c r="AK74" s="866"/>
      <c r="AL74" s="866"/>
      <c r="AM74" s="866"/>
      <c r="AN74" s="866"/>
      <c r="AO74" s="866"/>
      <c r="AP74" s="866"/>
      <c r="AQ74" s="866"/>
      <c r="AR74" s="866"/>
      <c r="AS74" s="866"/>
      <c r="AT74" s="866"/>
      <c r="AU74" s="866"/>
      <c r="AV74" s="866"/>
      <c r="AW74" s="866"/>
      <c r="AX74" s="866"/>
      <c r="AY74" s="866"/>
      <c r="AZ74" s="866"/>
      <c r="BA74" s="84"/>
    </row>
    <row r="75" spans="1:59" s="44" customFormat="1" ht="23.25" customHeight="1" x14ac:dyDescent="0.25">
      <c r="A75" s="428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92"/>
      <c r="W75" s="896"/>
      <c r="X75" s="872"/>
      <c r="Y75" s="873"/>
      <c r="Z75" s="872"/>
      <c r="AA75" s="872"/>
      <c r="AB75" s="873"/>
      <c r="AC75" s="895" t="s">
        <v>994</v>
      </c>
      <c r="AD75" s="870"/>
      <c r="AE75" s="870"/>
      <c r="AF75" s="870"/>
      <c r="AG75" s="870"/>
      <c r="AH75" s="870"/>
      <c r="AI75" s="870"/>
      <c r="AJ75" s="871"/>
      <c r="AK75" s="892" t="s">
        <v>995</v>
      </c>
      <c r="AL75" s="892"/>
      <c r="AM75" s="892"/>
      <c r="AN75" s="892"/>
      <c r="AO75" s="892"/>
      <c r="AP75" s="892"/>
      <c r="AQ75" s="892"/>
      <c r="AR75" s="892"/>
      <c r="AS75" s="870" t="s">
        <v>996</v>
      </c>
      <c r="AT75" s="870"/>
      <c r="AU75" s="870"/>
      <c r="AV75" s="870"/>
      <c r="AW75" s="870"/>
      <c r="AX75" s="870"/>
      <c r="AY75" s="870"/>
      <c r="AZ75" s="870"/>
      <c r="BA75" s="84"/>
    </row>
    <row r="76" spans="1:59" s="44" customFormat="1" ht="18.75" customHeight="1" x14ac:dyDescent="0.25">
      <c r="A76" s="428"/>
      <c r="B76" s="867"/>
      <c r="C76" s="892"/>
      <c r="D76" s="892"/>
      <c r="E76" s="892"/>
      <c r="F76" s="892"/>
      <c r="G76" s="892"/>
      <c r="H76" s="892"/>
      <c r="I76" s="892"/>
      <c r="J76" s="892"/>
      <c r="K76" s="892"/>
      <c r="L76" s="892"/>
      <c r="M76" s="892"/>
      <c r="N76" s="892"/>
      <c r="O76" s="892"/>
      <c r="P76" s="892"/>
      <c r="Q76" s="892"/>
      <c r="R76" s="892"/>
      <c r="S76" s="892"/>
      <c r="T76" s="892"/>
      <c r="U76" s="892"/>
      <c r="V76" s="892"/>
      <c r="W76" s="897"/>
      <c r="X76" s="874"/>
      <c r="Y76" s="875"/>
      <c r="Z76" s="874"/>
      <c r="AA76" s="874"/>
      <c r="AB76" s="875"/>
      <c r="AC76" s="897"/>
      <c r="AD76" s="874"/>
      <c r="AE76" s="874"/>
      <c r="AF76" s="874"/>
      <c r="AG76" s="874"/>
      <c r="AH76" s="874"/>
      <c r="AI76" s="874"/>
      <c r="AJ76" s="875"/>
      <c r="AK76" s="892"/>
      <c r="AL76" s="892"/>
      <c r="AM76" s="892"/>
      <c r="AN76" s="892"/>
      <c r="AO76" s="892"/>
      <c r="AP76" s="892"/>
      <c r="AQ76" s="892"/>
      <c r="AR76" s="892"/>
      <c r="AS76" s="874"/>
      <c r="AT76" s="874"/>
      <c r="AU76" s="874"/>
      <c r="AV76" s="874"/>
      <c r="AW76" s="874"/>
      <c r="AX76" s="874"/>
      <c r="AY76" s="874"/>
      <c r="AZ76" s="874"/>
      <c r="BA76" s="84"/>
    </row>
    <row r="77" spans="1:59" s="44" customFormat="1" ht="15.75" customHeight="1" thickBot="1" x14ac:dyDescent="0.3">
      <c r="A77" s="346"/>
      <c r="B77" s="883">
        <v>1</v>
      </c>
      <c r="C77" s="898"/>
      <c r="D77" s="898"/>
      <c r="E77" s="898"/>
      <c r="F77" s="898"/>
      <c r="G77" s="898"/>
      <c r="H77" s="898"/>
      <c r="I77" s="898"/>
      <c r="J77" s="898"/>
      <c r="K77" s="898"/>
      <c r="L77" s="898"/>
      <c r="M77" s="898"/>
      <c r="N77" s="898"/>
      <c r="O77" s="898"/>
      <c r="P77" s="898"/>
      <c r="Q77" s="898"/>
      <c r="R77" s="898"/>
      <c r="S77" s="898"/>
      <c r="T77" s="898"/>
      <c r="U77" s="898"/>
      <c r="V77" s="898"/>
      <c r="W77" s="953" t="s">
        <v>36</v>
      </c>
      <c r="X77" s="884"/>
      <c r="Y77" s="885"/>
      <c r="Z77" s="884" t="s">
        <v>7</v>
      </c>
      <c r="AA77" s="884"/>
      <c r="AB77" s="885"/>
      <c r="AC77" s="953" t="s">
        <v>8</v>
      </c>
      <c r="AD77" s="884"/>
      <c r="AE77" s="884"/>
      <c r="AF77" s="884"/>
      <c r="AG77" s="884"/>
      <c r="AH77" s="884"/>
      <c r="AI77" s="884"/>
      <c r="AJ77" s="885"/>
      <c r="AK77" s="953" t="s">
        <v>9</v>
      </c>
      <c r="AL77" s="884"/>
      <c r="AM77" s="884"/>
      <c r="AN77" s="884"/>
      <c r="AO77" s="884"/>
      <c r="AP77" s="884"/>
      <c r="AQ77" s="884"/>
      <c r="AR77" s="885"/>
      <c r="AS77" s="953" t="s">
        <v>10</v>
      </c>
      <c r="AT77" s="884"/>
      <c r="AU77" s="884"/>
      <c r="AV77" s="884"/>
      <c r="AW77" s="884"/>
      <c r="AX77" s="884"/>
      <c r="AY77" s="884"/>
      <c r="AZ77" s="884"/>
      <c r="BA77" s="84"/>
    </row>
    <row r="78" spans="1:59" s="44" customFormat="1" ht="18" customHeight="1" x14ac:dyDescent="0.25">
      <c r="A78" s="428"/>
      <c r="B78" s="968" t="s">
        <v>966</v>
      </c>
      <c r="C78" s="969"/>
      <c r="D78" s="969"/>
      <c r="E78" s="969"/>
      <c r="F78" s="969"/>
      <c r="G78" s="969"/>
      <c r="H78" s="969"/>
      <c r="I78" s="969"/>
      <c r="J78" s="969"/>
      <c r="K78" s="969"/>
      <c r="L78" s="969"/>
      <c r="M78" s="969"/>
      <c r="N78" s="969"/>
      <c r="O78" s="969"/>
      <c r="P78" s="969"/>
      <c r="Q78" s="969"/>
      <c r="R78" s="969"/>
      <c r="S78" s="969"/>
      <c r="T78" s="969"/>
      <c r="U78" s="969"/>
      <c r="V78" s="970"/>
      <c r="W78" s="856"/>
      <c r="X78" s="857"/>
      <c r="Y78" s="857"/>
      <c r="Z78" s="971" t="s">
        <v>21</v>
      </c>
      <c r="AA78" s="857"/>
      <c r="AB78" s="972"/>
      <c r="AC78" s="858">
        <f>AL32</f>
        <v>10539776.800000001</v>
      </c>
      <c r="AD78" s="859"/>
      <c r="AE78" s="859"/>
      <c r="AF78" s="859"/>
      <c r="AG78" s="859"/>
      <c r="AH78" s="859"/>
      <c r="AI78" s="859"/>
      <c r="AJ78" s="860"/>
      <c r="AK78" s="858">
        <f>AK20</f>
        <v>10539800</v>
      </c>
      <c r="AL78" s="859"/>
      <c r="AM78" s="859"/>
      <c r="AN78" s="859"/>
      <c r="AO78" s="859"/>
      <c r="AP78" s="859"/>
      <c r="AQ78" s="859"/>
      <c r="AR78" s="860"/>
      <c r="AS78" s="858">
        <f>AK78</f>
        <v>10539800</v>
      </c>
      <c r="AT78" s="859"/>
      <c r="AU78" s="859"/>
      <c r="AV78" s="859"/>
      <c r="AW78" s="859"/>
      <c r="AX78" s="859"/>
      <c r="AY78" s="859"/>
      <c r="AZ78" s="861"/>
      <c r="BA78" s="84"/>
    </row>
    <row r="79" spans="1:59" s="44" customFormat="1" ht="18" customHeight="1" x14ac:dyDescent="0.25">
      <c r="A79" s="428"/>
      <c r="B79" s="867"/>
      <c r="C79" s="892"/>
      <c r="D79" s="892"/>
      <c r="E79" s="892"/>
      <c r="F79" s="892"/>
      <c r="G79" s="892"/>
      <c r="H79" s="892"/>
      <c r="I79" s="892"/>
      <c r="J79" s="892"/>
      <c r="K79" s="892"/>
      <c r="L79" s="892"/>
      <c r="M79" s="892"/>
      <c r="N79" s="892"/>
      <c r="O79" s="892"/>
      <c r="P79" s="892"/>
      <c r="Q79" s="892"/>
      <c r="R79" s="892"/>
      <c r="S79" s="892"/>
      <c r="T79" s="892"/>
      <c r="U79" s="892"/>
      <c r="V79" s="865"/>
      <c r="W79" s="893"/>
      <c r="X79" s="866"/>
      <c r="Y79" s="866"/>
      <c r="Z79" s="894" t="s">
        <v>22</v>
      </c>
      <c r="AA79" s="842"/>
      <c r="AB79" s="843"/>
      <c r="AC79" s="865"/>
      <c r="AD79" s="866"/>
      <c r="AE79" s="866"/>
      <c r="AF79" s="866"/>
      <c r="AG79" s="866"/>
      <c r="AH79" s="866"/>
      <c r="AI79" s="866"/>
      <c r="AJ79" s="867"/>
      <c r="AK79" s="865"/>
      <c r="AL79" s="866"/>
      <c r="AM79" s="866"/>
      <c r="AN79" s="866"/>
      <c r="AO79" s="866"/>
      <c r="AP79" s="866"/>
      <c r="AQ79" s="866"/>
      <c r="AR79" s="867"/>
      <c r="AS79" s="865"/>
      <c r="AT79" s="866"/>
      <c r="AU79" s="866"/>
      <c r="AV79" s="866"/>
      <c r="AW79" s="866"/>
      <c r="AX79" s="866"/>
      <c r="AY79" s="866"/>
      <c r="AZ79" s="868"/>
      <c r="BA79" s="84"/>
    </row>
    <row r="80" spans="1:59" s="44" customFormat="1" ht="20.25" customHeight="1" thickBot="1" x14ac:dyDescent="0.3">
      <c r="A80" s="428"/>
      <c r="B80" s="968"/>
      <c r="C80" s="969"/>
      <c r="D80" s="969"/>
      <c r="E80" s="969"/>
      <c r="F80" s="969"/>
      <c r="G80" s="969"/>
      <c r="H80" s="969"/>
      <c r="I80" s="969"/>
      <c r="J80" s="969"/>
      <c r="K80" s="969"/>
      <c r="L80" s="969"/>
      <c r="M80" s="969"/>
      <c r="N80" s="969"/>
      <c r="O80" s="969"/>
      <c r="P80" s="969"/>
      <c r="Q80" s="969"/>
      <c r="R80" s="969"/>
      <c r="S80" s="969"/>
      <c r="T80" s="969"/>
      <c r="U80" s="969"/>
      <c r="V80" s="970"/>
      <c r="W80" s="974"/>
      <c r="X80" s="975"/>
      <c r="Y80" s="975"/>
      <c r="Z80" s="976"/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  <c r="BA80" s="84"/>
    </row>
    <row r="81" spans="1:53" s="44" customFormat="1" ht="23.25" customHeight="1" x14ac:dyDescent="0.25">
      <c r="A81" s="428"/>
      <c r="B81" s="248"/>
      <c r="C81" s="248"/>
      <c r="D81" s="248"/>
      <c r="E81" s="248"/>
      <c r="F81" s="248"/>
      <c r="G81" s="248"/>
      <c r="H81" s="248"/>
      <c r="I81" s="248"/>
      <c r="J81" s="248"/>
      <c r="K81" s="248"/>
      <c r="L81" s="248"/>
      <c r="M81" s="248"/>
      <c r="N81" s="248"/>
      <c r="O81" s="471"/>
      <c r="P81" s="471"/>
      <c r="Q81" s="248"/>
      <c r="R81" s="248"/>
      <c r="S81" s="248"/>
      <c r="T81" s="248"/>
      <c r="U81" s="248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238"/>
      <c r="AI81" s="238"/>
      <c r="AJ81" s="238"/>
      <c r="AK81" s="238"/>
      <c r="AL81" s="238"/>
      <c r="AM81" s="238"/>
      <c r="AN81" s="248"/>
      <c r="AO81" s="248"/>
      <c r="AP81" s="248"/>
      <c r="AQ81" s="248"/>
      <c r="AR81" s="248"/>
      <c r="AS81" s="248"/>
      <c r="AT81" s="248"/>
      <c r="AU81" s="248"/>
      <c r="AV81" s="248"/>
      <c r="AW81" s="248"/>
      <c r="AX81" s="248"/>
      <c r="AY81" s="248"/>
      <c r="AZ81" s="248"/>
      <c r="BA81" s="84"/>
    </row>
    <row r="82" spans="1:53" s="44" customFormat="1" ht="39" customHeight="1" x14ac:dyDescent="0.25">
      <c r="A82" s="428"/>
      <c r="B82" s="1313" t="s">
        <v>908</v>
      </c>
      <c r="C82" s="1313"/>
      <c r="D82" s="1313"/>
      <c r="E82" s="1313"/>
      <c r="F82" s="1313"/>
      <c r="G82" s="1313"/>
      <c r="H82" s="1313"/>
      <c r="I82" s="1313"/>
      <c r="J82" s="1313"/>
      <c r="K82" s="1313"/>
      <c r="L82" s="1313"/>
      <c r="M82" s="1313"/>
      <c r="N82" s="1313"/>
      <c r="O82" s="1313"/>
      <c r="P82" s="1313"/>
      <c r="Q82" s="1313"/>
      <c r="R82" s="1313"/>
      <c r="S82" s="1313"/>
      <c r="T82" s="1313"/>
      <c r="U82" s="1313"/>
      <c r="V82" s="1313"/>
      <c r="W82" s="1313"/>
      <c r="X82" s="1313"/>
      <c r="Y82" s="1313"/>
      <c r="Z82" s="1313"/>
      <c r="AA82" s="1313"/>
      <c r="AB82" s="1313"/>
      <c r="AC82" s="1313"/>
      <c r="AD82" s="1313"/>
      <c r="AE82" s="1313"/>
      <c r="AF82" s="1313"/>
      <c r="AG82" s="1313"/>
      <c r="AH82" s="1313"/>
      <c r="AI82" s="1313"/>
      <c r="AJ82" s="1313"/>
      <c r="AK82" s="1313"/>
      <c r="AL82" s="1313"/>
      <c r="AM82" s="1313"/>
      <c r="AN82" s="1313"/>
      <c r="AO82" s="1313"/>
      <c r="AP82" s="1313"/>
      <c r="AQ82" s="1313"/>
      <c r="AR82" s="1313"/>
      <c r="AS82" s="1313"/>
      <c r="AT82" s="1313"/>
      <c r="AU82" s="1313"/>
      <c r="AV82" s="1313"/>
      <c r="AW82" s="1313"/>
      <c r="AX82" s="1313"/>
      <c r="AY82" s="1313"/>
      <c r="AZ82" s="1313"/>
      <c r="BA82" s="84"/>
    </row>
    <row r="83" spans="1:53" s="44" customFormat="1" ht="18.75" customHeight="1" x14ac:dyDescent="0.25">
      <c r="A83" s="230"/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0"/>
      <c r="P83" s="430"/>
      <c r="Q83" s="430"/>
      <c r="R83" s="430"/>
      <c r="S83" s="430"/>
      <c r="T83" s="430"/>
      <c r="U83" s="430"/>
      <c r="V83" s="430"/>
      <c r="W83" s="430"/>
      <c r="X83" s="430"/>
      <c r="Y83" s="430"/>
      <c r="Z83" s="430"/>
      <c r="AA83" s="430"/>
      <c r="AB83" s="430"/>
      <c r="AC83" s="430"/>
      <c r="AD83" s="430"/>
      <c r="AE83" s="430"/>
      <c r="AF83" s="430"/>
      <c r="AG83" s="430"/>
      <c r="AH83" s="430"/>
      <c r="AI83" s="430"/>
      <c r="AJ83" s="430"/>
      <c r="AK83" s="430"/>
      <c r="AL83" s="430"/>
      <c r="AM83" s="430"/>
      <c r="AN83" s="430"/>
      <c r="AO83" s="430"/>
      <c r="AP83" s="430"/>
      <c r="AQ83" s="430"/>
      <c r="AR83" s="430"/>
      <c r="AS83" s="430"/>
      <c r="AT83" s="430"/>
      <c r="AU83" s="430"/>
      <c r="AV83" s="430"/>
      <c r="AW83" s="430"/>
      <c r="AX83" s="430"/>
      <c r="AY83" s="430"/>
      <c r="AZ83" s="430"/>
      <c r="BA83" s="84"/>
    </row>
    <row r="84" spans="1:53" s="45" customFormat="1" ht="15" customHeight="1" x14ac:dyDescent="0.25">
      <c r="B84" s="1059" t="s">
        <v>686</v>
      </c>
      <c r="C84" s="1059"/>
      <c r="D84" s="1059"/>
      <c r="E84" s="1059"/>
      <c r="F84" s="1059"/>
      <c r="G84" s="1059"/>
      <c r="H84" s="1059"/>
      <c r="I84" s="1059"/>
      <c r="J84" s="1059"/>
      <c r="K84" s="1059"/>
      <c r="L84" s="1059"/>
      <c r="M84" s="1059"/>
      <c r="N84" s="1059"/>
      <c r="O84" s="1059"/>
      <c r="P84" s="1059"/>
      <c r="Q84" s="1059"/>
      <c r="R84" s="1059"/>
      <c r="S84" s="1059"/>
      <c r="T84" s="1059"/>
      <c r="U84" s="1059"/>
      <c r="V84" s="1059"/>
      <c r="W84" s="1059"/>
      <c r="X84" s="1059"/>
      <c r="Y84" s="1059"/>
      <c r="Z84" s="1059"/>
      <c r="AA84" s="1059"/>
      <c r="AB84" s="1059"/>
      <c r="AC84" s="1059"/>
      <c r="AD84" s="1059"/>
      <c r="AE84" s="1059"/>
      <c r="AF84" s="1059"/>
      <c r="AG84" s="1059"/>
      <c r="AH84" s="1059"/>
      <c r="AI84" s="1059"/>
      <c r="AJ84" s="1059"/>
      <c r="AK84" s="1059"/>
      <c r="AL84" s="1059"/>
      <c r="AM84" s="1059"/>
      <c r="AN84" s="1059"/>
      <c r="AO84" s="1059"/>
      <c r="AP84" s="1059"/>
      <c r="AQ84" s="1059"/>
      <c r="AR84" s="1059"/>
      <c r="AS84" s="1059"/>
      <c r="AT84" s="1059"/>
      <c r="AU84" s="1059"/>
      <c r="AV84" s="1059"/>
      <c r="AW84" s="1059"/>
      <c r="AX84" s="1059"/>
      <c r="AY84" s="1059"/>
      <c r="AZ84" s="1059"/>
    </row>
    <row r="85" spans="1:53" s="45" customFormat="1" ht="15" customHeight="1" x14ac:dyDescent="0.25">
      <c r="B85" s="282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282"/>
      <c r="AQ85" s="282"/>
      <c r="AR85" s="282"/>
      <c r="AS85" s="282"/>
      <c r="AT85" s="282"/>
      <c r="AU85" s="282"/>
      <c r="AV85" s="282"/>
      <c r="AW85" s="282"/>
      <c r="AX85" s="282"/>
      <c r="AY85" s="282"/>
      <c r="AZ85" s="282"/>
    </row>
    <row r="86" spans="1:53" s="45" customFormat="1" ht="15" customHeight="1" x14ac:dyDescent="0.25">
      <c r="B86" s="870" t="s">
        <v>2</v>
      </c>
      <c r="C86" s="870"/>
      <c r="D86" s="870"/>
      <c r="E86" s="870"/>
      <c r="F86" s="870"/>
      <c r="G86" s="870"/>
      <c r="H86" s="870"/>
      <c r="I86" s="870"/>
      <c r="J86" s="870"/>
      <c r="K86" s="870"/>
      <c r="L86" s="870"/>
      <c r="M86" s="870"/>
      <c r="N86" s="870"/>
      <c r="O86" s="870"/>
      <c r="P86" s="870"/>
      <c r="Q86" s="870"/>
      <c r="R86" s="870"/>
      <c r="S86" s="870"/>
      <c r="T86" s="870"/>
      <c r="U86" s="870"/>
      <c r="V86" s="870"/>
      <c r="W86" s="870"/>
      <c r="X86" s="870"/>
      <c r="Y86" s="871"/>
      <c r="Z86" s="895" t="s">
        <v>33</v>
      </c>
      <c r="AA86" s="870"/>
      <c r="AB86" s="871"/>
      <c r="AC86" s="865" t="s">
        <v>99</v>
      </c>
      <c r="AD86" s="866"/>
      <c r="AE86" s="866"/>
      <c r="AF86" s="866"/>
      <c r="AG86" s="866"/>
      <c r="AH86" s="866"/>
      <c r="AI86" s="866"/>
      <c r="AJ86" s="866"/>
      <c r="AK86" s="866"/>
      <c r="AL86" s="866"/>
      <c r="AM86" s="866"/>
      <c r="AN86" s="866"/>
      <c r="AO86" s="866"/>
      <c r="AP86" s="866"/>
      <c r="AQ86" s="866"/>
      <c r="AR86" s="866"/>
      <c r="AS86" s="866"/>
      <c r="AT86" s="866"/>
      <c r="AU86" s="866"/>
      <c r="AV86" s="866"/>
      <c r="AW86" s="866"/>
      <c r="AX86" s="866"/>
      <c r="AY86" s="866"/>
      <c r="AZ86" s="866"/>
    </row>
    <row r="87" spans="1:53" s="45" customFormat="1" ht="15" customHeight="1" x14ac:dyDescent="0.25">
      <c r="B87" s="872"/>
      <c r="C87" s="872"/>
      <c r="D87" s="872"/>
      <c r="E87" s="872"/>
      <c r="F87" s="872"/>
      <c r="G87" s="872"/>
      <c r="H87" s="872"/>
      <c r="I87" s="872"/>
      <c r="J87" s="872"/>
      <c r="K87" s="872"/>
      <c r="L87" s="872"/>
      <c r="M87" s="872"/>
      <c r="N87" s="872"/>
      <c r="O87" s="872"/>
      <c r="P87" s="872"/>
      <c r="Q87" s="872"/>
      <c r="R87" s="872"/>
      <c r="S87" s="872"/>
      <c r="T87" s="872"/>
      <c r="U87" s="872"/>
      <c r="V87" s="872"/>
      <c r="W87" s="872"/>
      <c r="X87" s="872"/>
      <c r="Y87" s="873"/>
      <c r="Z87" s="896"/>
      <c r="AA87" s="872"/>
      <c r="AB87" s="873"/>
      <c r="AC87" s="895" t="s">
        <v>994</v>
      </c>
      <c r="AD87" s="870"/>
      <c r="AE87" s="870"/>
      <c r="AF87" s="870"/>
      <c r="AG87" s="870"/>
      <c r="AH87" s="870"/>
      <c r="AI87" s="870"/>
      <c r="AJ87" s="871"/>
      <c r="AK87" s="892" t="s">
        <v>995</v>
      </c>
      <c r="AL87" s="892"/>
      <c r="AM87" s="892"/>
      <c r="AN87" s="892"/>
      <c r="AO87" s="892"/>
      <c r="AP87" s="892"/>
      <c r="AQ87" s="892"/>
      <c r="AR87" s="892"/>
      <c r="AS87" s="870" t="s">
        <v>996</v>
      </c>
      <c r="AT87" s="870"/>
      <c r="AU87" s="870"/>
      <c r="AV87" s="870"/>
      <c r="AW87" s="870"/>
      <c r="AX87" s="870"/>
      <c r="AY87" s="870"/>
      <c r="AZ87" s="870"/>
    </row>
    <row r="88" spans="1:53" s="45" customFormat="1" ht="23.25" customHeight="1" x14ac:dyDescent="0.25">
      <c r="B88" s="874"/>
      <c r="C88" s="874"/>
      <c r="D88" s="874"/>
      <c r="E88" s="874"/>
      <c r="F88" s="874"/>
      <c r="G88" s="874"/>
      <c r="H88" s="874"/>
      <c r="I88" s="874"/>
      <c r="J88" s="874"/>
      <c r="K88" s="874"/>
      <c r="L88" s="874"/>
      <c r="M88" s="874"/>
      <c r="N88" s="874"/>
      <c r="O88" s="874"/>
      <c r="P88" s="874"/>
      <c r="Q88" s="874"/>
      <c r="R88" s="874"/>
      <c r="S88" s="874"/>
      <c r="T88" s="874"/>
      <c r="U88" s="874"/>
      <c r="V88" s="874"/>
      <c r="W88" s="874"/>
      <c r="X88" s="874"/>
      <c r="Y88" s="875"/>
      <c r="Z88" s="897"/>
      <c r="AA88" s="874"/>
      <c r="AB88" s="875"/>
      <c r="AC88" s="897"/>
      <c r="AD88" s="874"/>
      <c r="AE88" s="874"/>
      <c r="AF88" s="874"/>
      <c r="AG88" s="874"/>
      <c r="AH88" s="874"/>
      <c r="AI88" s="874"/>
      <c r="AJ88" s="875"/>
      <c r="AK88" s="892"/>
      <c r="AL88" s="892"/>
      <c r="AM88" s="892"/>
      <c r="AN88" s="892"/>
      <c r="AO88" s="892"/>
      <c r="AP88" s="892"/>
      <c r="AQ88" s="892"/>
      <c r="AR88" s="892"/>
      <c r="AS88" s="874"/>
      <c r="AT88" s="874"/>
      <c r="AU88" s="874"/>
      <c r="AV88" s="874"/>
      <c r="AW88" s="874"/>
      <c r="AX88" s="874"/>
      <c r="AY88" s="874"/>
      <c r="AZ88" s="874"/>
    </row>
    <row r="89" spans="1:53" s="45" customFormat="1" ht="15" customHeight="1" thickBot="1" x14ac:dyDescent="0.3">
      <c r="B89" s="882">
        <v>1</v>
      </c>
      <c r="C89" s="882"/>
      <c r="D89" s="882"/>
      <c r="E89" s="882"/>
      <c r="F89" s="882"/>
      <c r="G89" s="882"/>
      <c r="H89" s="882"/>
      <c r="I89" s="882"/>
      <c r="J89" s="882"/>
      <c r="K89" s="882"/>
      <c r="L89" s="882"/>
      <c r="M89" s="882"/>
      <c r="N89" s="882"/>
      <c r="O89" s="882"/>
      <c r="P89" s="882"/>
      <c r="Q89" s="882"/>
      <c r="R89" s="882"/>
      <c r="S89" s="882"/>
      <c r="T89" s="882"/>
      <c r="U89" s="882"/>
      <c r="V89" s="882"/>
      <c r="W89" s="882"/>
      <c r="X89" s="882"/>
      <c r="Y89" s="883"/>
      <c r="Z89" s="886" t="s">
        <v>7</v>
      </c>
      <c r="AA89" s="887"/>
      <c r="AB89" s="888"/>
      <c r="AC89" s="886" t="s">
        <v>8</v>
      </c>
      <c r="AD89" s="887"/>
      <c r="AE89" s="887"/>
      <c r="AF89" s="887"/>
      <c r="AG89" s="887"/>
      <c r="AH89" s="887"/>
      <c r="AI89" s="887"/>
      <c r="AJ89" s="888"/>
      <c r="AK89" s="886" t="s">
        <v>9</v>
      </c>
      <c r="AL89" s="887"/>
      <c r="AM89" s="887"/>
      <c r="AN89" s="887"/>
      <c r="AO89" s="887"/>
      <c r="AP89" s="887"/>
      <c r="AQ89" s="887"/>
      <c r="AR89" s="888"/>
      <c r="AS89" s="886" t="s">
        <v>10</v>
      </c>
      <c r="AT89" s="887"/>
      <c r="AU89" s="887"/>
      <c r="AV89" s="887"/>
      <c r="AW89" s="887"/>
      <c r="AX89" s="887"/>
      <c r="AY89" s="887"/>
      <c r="AZ89" s="887"/>
    </row>
    <row r="90" spans="1:53" s="45" customFormat="1" ht="29.25" customHeight="1" x14ac:dyDescent="0.25">
      <c r="B90" s="854" t="s">
        <v>771</v>
      </c>
      <c r="C90" s="854"/>
      <c r="D90" s="854"/>
      <c r="E90" s="854"/>
      <c r="F90" s="854"/>
      <c r="G90" s="854"/>
      <c r="H90" s="854"/>
      <c r="I90" s="854"/>
      <c r="J90" s="854"/>
      <c r="K90" s="854"/>
      <c r="L90" s="854"/>
      <c r="M90" s="854"/>
      <c r="N90" s="854"/>
      <c r="O90" s="854"/>
      <c r="P90" s="854"/>
      <c r="Q90" s="854"/>
      <c r="R90" s="854"/>
      <c r="S90" s="854"/>
      <c r="T90" s="854"/>
      <c r="U90" s="854"/>
      <c r="V90" s="854"/>
      <c r="W90" s="854"/>
      <c r="X90" s="854"/>
      <c r="Y90" s="855"/>
      <c r="Z90" s="856" t="s">
        <v>21</v>
      </c>
      <c r="AA90" s="857"/>
      <c r="AB90" s="972"/>
      <c r="AC90" s="858">
        <f>AC78</f>
        <v>10539776.800000001</v>
      </c>
      <c r="AD90" s="859"/>
      <c r="AE90" s="859"/>
      <c r="AF90" s="859"/>
      <c r="AG90" s="859"/>
      <c r="AH90" s="859"/>
      <c r="AI90" s="859"/>
      <c r="AJ90" s="860"/>
      <c r="AK90" s="858">
        <f>AK78</f>
        <v>10539800</v>
      </c>
      <c r="AL90" s="859"/>
      <c r="AM90" s="859"/>
      <c r="AN90" s="859"/>
      <c r="AO90" s="859"/>
      <c r="AP90" s="859"/>
      <c r="AQ90" s="859"/>
      <c r="AR90" s="860"/>
      <c r="AS90" s="858">
        <f>AS78</f>
        <v>10539800</v>
      </c>
      <c r="AT90" s="859"/>
      <c r="AU90" s="859"/>
      <c r="AV90" s="859"/>
      <c r="AW90" s="859"/>
      <c r="AX90" s="859"/>
      <c r="AY90" s="859"/>
      <c r="AZ90" s="861"/>
    </row>
    <row r="91" spans="1:53" s="45" customFormat="1" ht="15" customHeight="1" x14ac:dyDescent="0.25">
      <c r="B91" s="839" t="s">
        <v>765</v>
      </c>
      <c r="C91" s="839"/>
      <c r="D91" s="839"/>
      <c r="E91" s="839"/>
      <c r="F91" s="839"/>
      <c r="G91" s="839"/>
      <c r="H91" s="839"/>
      <c r="I91" s="839"/>
      <c r="J91" s="839"/>
      <c r="K91" s="839"/>
      <c r="L91" s="839"/>
      <c r="M91" s="839"/>
      <c r="N91" s="839"/>
      <c r="O91" s="839"/>
      <c r="P91" s="839"/>
      <c r="Q91" s="839"/>
      <c r="R91" s="839"/>
      <c r="S91" s="839"/>
      <c r="T91" s="839"/>
      <c r="U91" s="839"/>
      <c r="V91" s="839"/>
      <c r="W91" s="839"/>
      <c r="X91" s="839"/>
      <c r="Y91" s="840"/>
      <c r="Z91" s="844" t="s">
        <v>22</v>
      </c>
      <c r="AA91" s="845"/>
      <c r="AB91" s="846"/>
      <c r="AC91" s="865"/>
      <c r="AD91" s="866"/>
      <c r="AE91" s="866"/>
      <c r="AF91" s="866"/>
      <c r="AG91" s="866"/>
      <c r="AH91" s="866"/>
      <c r="AI91" s="866"/>
      <c r="AJ91" s="867"/>
      <c r="AK91" s="865"/>
      <c r="AL91" s="866"/>
      <c r="AM91" s="866"/>
      <c r="AN91" s="866"/>
      <c r="AO91" s="866"/>
      <c r="AP91" s="866"/>
      <c r="AQ91" s="866"/>
      <c r="AR91" s="867"/>
      <c r="AS91" s="865"/>
      <c r="AT91" s="866"/>
      <c r="AU91" s="866"/>
      <c r="AV91" s="866"/>
      <c r="AW91" s="866"/>
      <c r="AX91" s="866"/>
      <c r="AY91" s="866"/>
      <c r="AZ91" s="868"/>
    </row>
    <row r="92" spans="1:53" s="45" customFormat="1" ht="15" customHeight="1" x14ac:dyDescent="0.25">
      <c r="B92" s="839" t="s">
        <v>766</v>
      </c>
      <c r="C92" s="839"/>
      <c r="D92" s="839"/>
      <c r="E92" s="839"/>
      <c r="F92" s="839"/>
      <c r="G92" s="839"/>
      <c r="H92" s="839"/>
      <c r="I92" s="839"/>
      <c r="J92" s="839"/>
      <c r="K92" s="839"/>
      <c r="L92" s="839"/>
      <c r="M92" s="839"/>
      <c r="N92" s="839"/>
      <c r="O92" s="839"/>
      <c r="P92" s="839"/>
      <c r="Q92" s="839"/>
      <c r="R92" s="839"/>
      <c r="S92" s="839"/>
      <c r="T92" s="839"/>
      <c r="U92" s="839"/>
      <c r="V92" s="839"/>
      <c r="W92" s="839"/>
      <c r="X92" s="839"/>
      <c r="Y92" s="840"/>
      <c r="Z92" s="844" t="s">
        <v>23</v>
      </c>
      <c r="AA92" s="845"/>
      <c r="AB92" s="846"/>
      <c r="AC92" s="672"/>
      <c r="AD92" s="671"/>
      <c r="AE92" s="671"/>
      <c r="AF92" s="671"/>
      <c r="AG92" s="671"/>
      <c r="AH92" s="671"/>
      <c r="AI92" s="671"/>
      <c r="AJ92" s="673"/>
      <c r="AK92" s="672"/>
      <c r="AL92" s="671"/>
      <c r="AM92" s="671"/>
      <c r="AN92" s="671"/>
      <c r="AO92" s="671"/>
      <c r="AP92" s="671"/>
      <c r="AQ92" s="671"/>
      <c r="AR92" s="673"/>
      <c r="AS92" s="672"/>
      <c r="AT92" s="671"/>
      <c r="AU92" s="671"/>
      <c r="AV92" s="671"/>
      <c r="AW92" s="671"/>
      <c r="AX92" s="671"/>
      <c r="AY92" s="671"/>
      <c r="AZ92" s="674"/>
    </row>
    <row r="93" spans="1:53" s="45" customFormat="1" ht="15" customHeight="1" x14ac:dyDescent="0.25">
      <c r="B93" s="839" t="s">
        <v>767</v>
      </c>
      <c r="C93" s="839"/>
      <c r="D93" s="839"/>
      <c r="E93" s="839"/>
      <c r="F93" s="839"/>
      <c r="G93" s="839"/>
      <c r="H93" s="839"/>
      <c r="I93" s="839"/>
      <c r="J93" s="839"/>
      <c r="K93" s="839"/>
      <c r="L93" s="839"/>
      <c r="M93" s="839"/>
      <c r="N93" s="839"/>
      <c r="O93" s="839"/>
      <c r="P93" s="839"/>
      <c r="Q93" s="839"/>
      <c r="R93" s="839"/>
      <c r="S93" s="839"/>
      <c r="T93" s="839"/>
      <c r="U93" s="839"/>
      <c r="V93" s="839"/>
      <c r="W93" s="839"/>
      <c r="X93" s="839"/>
      <c r="Y93" s="840"/>
      <c r="Z93" s="844" t="s">
        <v>460</v>
      </c>
      <c r="AA93" s="845"/>
      <c r="AB93" s="846"/>
      <c r="AC93" s="672"/>
      <c r="AD93" s="671"/>
      <c r="AE93" s="671"/>
      <c r="AF93" s="671"/>
      <c r="AG93" s="671"/>
      <c r="AH93" s="671"/>
      <c r="AI93" s="671"/>
      <c r="AJ93" s="673"/>
      <c r="AK93" s="672"/>
      <c r="AL93" s="671"/>
      <c r="AM93" s="671"/>
      <c r="AN93" s="671"/>
      <c r="AO93" s="671"/>
      <c r="AP93" s="671"/>
      <c r="AQ93" s="671"/>
      <c r="AR93" s="673"/>
      <c r="AS93" s="672"/>
      <c r="AT93" s="671"/>
      <c r="AU93" s="671"/>
      <c r="AV93" s="671"/>
      <c r="AW93" s="671"/>
      <c r="AX93" s="671"/>
      <c r="AY93" s="671"/>
      <c r="AZ93" s="674"/>
    </row>
    <row r="94" spans="1:53" s="45" customFormat="1" ht="15" customHeight="1" thickBot="1" x14ac:dyDescent="0.3">
      <c r="B94" s="839" t="s">
        <v>768</v>
      </c>
      <c r="C94" s="839"/>
      <c r="D94" s="839"/>
      <c r="E94" s="839"/>
      <c r="F94" s="839"/>
      <c r="G94" s="839"/>
      <c r="H94" s="839"/>
      <c r="I94" s="839"/>
      <c r="J94" s="839"/>
      <c r="K94" s="839"/>
      <c r="L94" s="839"/>
      <c r="M94" s="839"/>
      <c r="N94" s="839"/>
      <c r="O94" s="839"/>
      <c r="P94" s="839"/>
      <c r="Q94" s="839"/>
      <c r="R94" s="839"/>
      <c r="S94" s="839"/>
      <c r="T94" s="839"/>
      <c r="U94" s="839"/>
      <c r="V94" s="839"/>
      <c r="W94" s="839"/>
      <c r="X94" s="839"/>
      <c r="Y94" s="840"/>
      <c r="Z94" s="847" t="s">
        <v>461</v>
      </c>
      <c r="AA94" s="848"/>
      <c r="AB94" s="849"/>
      <c r="AC94" s="850"/>
      <c r="AD94" s="851"/>
      <c r="AE94" s="851"/>
      <c r="AF94" s="851"/>
      <c r="AG94" s="851"/>
      <c r="AH94" s="851"/>
      <c r="AI94" s="851"/>
      <c r="AJ94" s="852"/>
      <c r="AK94" s="850"/>
      <c r="AL94" s="851"/>
      <c r="AM94" s="851"/>
      <c r="AN94" s="851"/>
      <c r="AO94" s="851"/>
      <c r="AP94" s="851"/>
      <c r="AQ94" s="851"/>
      <c r="AR94" s="852"/>
      <c r="AS94" s="850"/>
      <c r="AT94" s="851"/>
      <c r="AU94" s="851"/>
      <c r="AV94" s="851"/>
      <c r="AW94" s="851"/>
      <c r="AX94" s="851"/>
      <c r="AY94" s="851"/>
      <c r="AZ94" s="853"/>
    </row>
    <row r="95" spans="1:53" s="45" customFormat="1" ht="15" customHeight="1" x14ac:dyDescent="0.25">
      <c r="B95" s="1280"/>
      <c r="C95" s="1280"/>
      <c r="D95" s="1280"/>
      <c r="E95" s="1280"/>
      <c r="F95" s="1280"/>
      <c r="G95" s="1280"/>
      <c r="H95" s="1280"/>
      <c r="I95" s="1280"/>
      <c r="J95" s="1280"/>
      <c r="K95" s="1280"/>
      <c r="L95" s="1280"/>
      <c r="M95" s="1280"/>
      <c r="N95" s="1280"/>
      <c r="O95" s="1280"/>
      <c r="P95" s="1280"/>
      <c r="Q95" s="1280"/>
      <c r="R95" s="1280"/>
      <c r="S95" s="1280"/>
      <c r="T95" s="1280"/>
      <c r="U95" s="1280"/>
      <c r="V95" s="1280"/>
      <c r="W95" s="1280"/>
      <c r="X95" s="1280"/>
      <c r="Y95" s="1280"/>
      <c r="Z95" s="820"/>
      <c r="AA95" s="820"/>
      <c r="AB95" s="820"/>
      <c r="AC95" s="820"/>
      <c r="AD95" s="820"/>
      <c r="AE95" s="820"/>
      <c r="AF95" s="820"/>
      <c r="AG95" s="820"/>
      <c r="AH95" s="820"/>
      <c r="AI95" s="820"/>
      <c r="AJ95" s="820"/>
      <c r="AK95" s="820"/>
      <c r="AL95" s="820"/>
      <c r="AM95" s="820"/>
      <c r="AN95" s="820"/>
      <c r="AO95" s="820"/>
      <c r="AP95" s="820"/>
      <c r="AQ95" s="820"/>
      <c r="AR95" s="820"/>
      <c r="AS95" s="820"/>
      <c r="AT95" s="820"/>
      <c r="AU95" s="820"/>
      <c r="AV95" s="820"/>
      <c r="AW95" s="820"/>
      <c r="AX95" s="820"/>
      <c r="AY95" s="820"/>
      <c r="AZ95" s="820"/>
    </row>
    <row r="96" spans="1:53" s="45" customFormat="1" ht="27" customHeight="1" x14ac:dyDescent="0.25">
      <c r="B96" s="1042" t="s">
        <v>909</v>
      </c>
      <c r="C96" s="1042"/>
      <c r="D96" s="1042"/>
      <c r="E96" s="1042"/>
      <c r="F96" s="1042"/>
      <c r="G96" s="1042"/>
      <c r="H96" s="1042"/>
      <c r="I96" s="1042"/>
      <c r="J96" s="1042"/>
      <c r="K96" s="1042"/>
      <c r="L96" s="1042"/>
      <c r="M96" s="1042"/>
      <c r="N96" s="1042"/>
      <c r="O96" s="1042"/>
      <c r="P96" s="1042"/>
      <c r="Q96" s="1042"/>
      <c r="R96" s="1042"/>
      <c r="S96" s="1042"/>
      <c r="T96" s="1042"/>
      <c r="U96" s="1042"/>
      <c r="V96" s="1042"/>
      <c r="W96" s="1042"/>
      <c r="X96" s="1042"/>
      <c r="Y96" s="1042"/>
      <c r="Z96" s="1042"/>
      <c r="AA96" s="1042"/>
      <c r="AB96" s="1042"/>
      <c r="AC96" s="1042"/>
      <c r="AD96" s="1042"/>
      <c r="AE96" s="1042"/>
      <c r="AF96" s="1042"/>
      <c r="AG96" s="1042"/>
      <c r="AH96" s="1042"/>
      <c r="AI96" s="1042"/>
      <c r="AJ96" s="1042"/>
      <c r="AK96" s="1042"/>
      <c r="AL96" s="1042"/>
      <c r="AM96" s="1042"/>
      <c r="AN96" s="1042"/>
      <c r="AO96" s="1042"/>
      <c r="AP96" s="1042"/>
      <c r="AQ96" s="1042"/>
      <c r="AR96" s="1042"/>
      <c r="AS96" s="1042"/>
      <c r="AT96" s="1042"/>
      <c r="AU96" s="1042"/>
      <c r="AV96" s="1042"/>
      <c r="AW96" s="1042"/>
      <c r="AX96" s="1042"/>
      <c r="AY96" s="1042"/>
      <c r="AZ96" s="1042"/>
    </row>
    <row r="97" spans="1:52" x14ac:dyDescent="0.25">
      <c r="A97" s="287"/>
      <c r="B97" s="287"/>
      <c r="C97" s="287"/>
      <c r="D97" s="287"/>
      <c r="E97" s="287"/>
      <c r="F97" s="287"/>
      <c r="G97" s="287"/>
      <c r="H97" s="287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7"/>
      <c r="AG97" s="287"/>
      <c r="AH97" s="287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</row>
    <row r="98" spans="1:52" s="426" customFormat="1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L98" s="425"/>
      <c r="M98" s="425"/>
      <c r="N98" s="425"/>
      <c r="O98" s="425"/>
      <c r="P98" s="425"/>
      <c r="Q98" s="425"/>
      <c r="R98" s="425"/>
      <c r="S98" s="425"/>
      <c r="T98" s="425"/>
      <c r="U98" s="425"/>
      <c r="V98" s="425"/>
      <c r="W98" s="425"/>
      <c r="X98" s="425"/>
      <c r="Y98" s="425"/>
      <c r="Z98" s="425"/>
      <c r="AA98" s="425"/>
      <c r="AB98" s="425"/>
      <c r="AC98" s="425"/>
      <c r="AD98" s="425"/>
      <c r="AE98" s="425"/>
      <c r="AF98" s="425"/>
      <c r="AG98" s="425"/>
      <c r="AH98" s="425"/>
      <c r="AI98" s="425"/>
      <c r="AJ98" s="425"/>
      <c r="AK98" s="425"/>
      <c r="AL98" s="425"/>
      <c r="AM98" s="425"/>
      <c r="AN98" s="425"/>
      <c r="AO98" s="425"/>
      <c r="AP98" s="425"/>
      <c r="AQ98" s="425"/>
      <c r="AR98" s="425"/>
      <c r="AS98" s="425"/>
      <c r="AT98" s="425"/>
      <c r="AU98" s="425"/>
      <c r="AV98" s="425"/>
      <c r="AW98" s="425"/>
      <c r="AX98" s="425"/>
      <c r="AY98" s="425"/>
      <c r="AZ98" s="425"/>
    </row>
  </sheetData>
  <mergeCells count="405">
    <mergeCell ref="B2:AZ2"/>
    <mergeCell ref="V4:AH4"/>
    <mergeCell ref="AR4:AU4"/>
    <mergeCell ref="AQ5:AU6"/>
    <mergeCell ref="AR8:AU8"/>
    <mergeCell ref="AV9:AZ9"/>
    <mergeCell ref="L10:AQ10"/>
    <mergeCell ref="A11:K11"/>
    <mergeCell ref="AR11:AU11"/>
    <mergeCell ref="AV11:AZ11"/>
    <mergeCell ref="A9:K9"/>
    <mergeCell ref="A10:K10"/>
    <mergeCell ref="B46:T46"/>
    <mergeCell ref="W46:AA46"/>
    <mergeCell ref="AB46:AF46"/>
    <mergeCell ref="AG46:AK46"/>
    <mergeCell ref="B47:T47"/>
    <mergeCell ref="B48:T48"/>
    <mergeCell ref="U53:V53"/>
    <mergeCell ref="U50:V50"/>
    <mergeCell ref="W50:AA50"/>
    <mergeCell ref="U52:V52"/>
    <mergeCell ref="AG52:AK52"/>
    <mergeCell ref="B61:T61"/>
    <mergeCell ref="B62:T62"/>
    <mergeCell ref="AL56:AP56"/>
    <mergeCell ref="B56:T56"/>
    <mergeCell ref="B58:T59"/>
    <mergeCell ref="B60:T60"/>
    <mergeCell ref="W55:AA55"/>
    <mergeCell ref="AB55:AF55"/>
    <mergeCell ref="AG55:AK55"/>
    <mergeCell ref="U62:V62"/>
    <mergeCell ref="W62:AA62"/>
    <mergeCell ref="AB62:AF62"/>
    <mergeCell ref="AG62:AK62"/>
    <mergeCell ref="U56:V56"/>
    <mergeCell ref="W56:AA56"/>
    <mergeCell ref="AB56:AF56"/>
    <mergeCell ref="U61:V61"/>
    <mergeCell ref="AQ61:AU61"/>
    <mergeCell ref="U58:V59"/>
    <mergeCell ref="W58:AK58"/>
    <mergeCell ref="AL58:AZ58"/>
    <mergeCell ref="AG56:AK56"/>
    <mergeCell ref="U60:V60"/>
    <mergeCell ref="W60:AA60"/>
    <mergeCell ref="AB60:AF60"/>
    <mergeCell ref="AG60:AK60"/>
    <mergeCell ref="AV59:AZ59"/>
    <mergeCell ref="AV60:AZ60"/>
    <mergeCell ref="AV62:AZ62"/>
    <mergeCell ref="AL62:AP62"/>
    <mergeCell ref="AQ62:AU62"/>
    <mergeCell ref="AB53:AF53"/>
    <mergeCell ref="AG53:AK53"/>
    <mergeCell ref="AQ53:AU53"/>
    <mergeCell ref="U39:V39"/>
    <mergeCell ref="W39:AA39"/>
    <mergeCell ref="AQ47:AU47"/>
    <mergeCell ref="AQ55:AU55"/>
    <mergeCell ref="AL47:AP47"/>
    <mergeCell ref="AL46:AP46"/>
    <mergeCell ref="AQ46:AU46"/>
    <mergeCell ref="AL45:AP45"/>
    <mergeCell ref="W40:AA40"/>
    <mergeCell ref="U54:V54"/>
    <mergeCell ref="W54:AA54"/>
    <mergeCell ref="AB54:AF54"/>
    <mergeCell ref="AG54:AK54"/>
    <mergeCell ref="W52:AA52"/>
    <mergeCell ref="AB52:AF52"/>
    <mergeCell ref="W53:AA53"/>
    <mergeCell ref="AL52:AP52"/>
    <mergeCell ref="AL49:AP49"/>
    <mergeCell ref="U36:V36"/>
    <mergeCell ref="W36:AA36"/>
    <mergeCell ref="W63:AA63"/>
    <mergeCell ref="AB63:AF63"/>
    <mergeCell ref="AG63:AK63"/>
    <mergeCell ref="W59:AA59"/>
    <mergeCell ref="AB59:AF59"/>
    <mergeCell ref="AG59:AK59"/>
    <mergeCell ref="W61:AA61"/>
    <mergeCell ref="AB61:AF61"/>
    <mergeCell ref="AG61:AK61"/>
    <mergeCell ref="U55:V55"/>
    <mergeCell ref="U37:V37"/>
    <mergeCell ref="U46:V46"/>
    <mergeCell ref="U38:V38"/>
    <mergeCell ref="W38:AA38"/>
    <mergeCell ref="AB38:AF38"/>
    <mergeCell ref="AG38:AK38"/>
    <mergeCell ref="U45:V45"/>
    <mergeCell ref="W45:AA45"/>
    <mergeCell ref="AB45:AF45"/>
    <mergeCell ref="AG45:AK45"/>
    <mergeCell ref="A42:AZ42"/>
    <mergeCell ref="U40:V40"/>
    <mergeCell ref="AS80:AZ80"/>
    <mergeCell ref="B77:V77"/>
    <mergeCell ref="W77:Y77"/>
    <mergeCell ref="B78:V78"/>
    <mergeCell ref="W78:Y78"/>
    <mergeCell ref="B79:V79"/>
    <mergeCell ref="W79:Y79"/>
    <mergeCell ref="B43:T44"/>
    <mergeCell ref="B52:T52"/>
    <mergeCell ref="B53:T53"/>
    <mergeCell ref="B54:T54"/>
    <mergeCell ref="B55:T55"/>
    <mergeCell ref="B49:T49"/>
    <mergeCell ref="B50:T50"/>
    <mergeCell ref="AG49:AK49"/>
    <mergeCell ref="U49:V49"/>
    <mergeCell ref="W49:AA49"/>
    <mergeCell ref="AB49:AF49"/>
    <mergeCell ref="B63:T63"/>
    <mergeCell ref="U63:V63"/>
    <mergeCell ref="B66:T66"/>
    <mergeCell ref="B64:T64"/>
    <mergeCell ref="B65:T65"/>
    <mergeCell ref="AG64:AK64"/>
    <mergeCell ref="AS78:AZ78"/>
    <mergeCell ref="W66:AA66"/>
    <mergeCell ref="AB66:AF66"/>
    <mergeCell ref="AG66:AK66"/>
    <mergeCell ref="AV66:AZ66"/>
    <mergeCell ref="AQ66:AU66"/>
    <mergeCell ref="AL66:AP66"/>
    <mergeCell ref="W65:AA65"/>
    <mergeCell ref="B70:AZ70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9:AZ69"/>
    <mergeCell ref="AK78:AR78"/>
    <mergeCell ref="AL65:AP65"/>
    <mergeCell ref="AQ65:AU65"/>
    <mergeCell ref="AV65:AZ65"/>
    <mergeCell ref="AB65:AF65"/>
    <mergeCell ref="AG65:AK65"/>
    <mergeCell ref="B82:AZ82"/>
    <mergeCell ref="AC79:AJ79"/>
    <mergeCell ref="AK79:AR79"/>
    <mergeCell ref="AS79:AZ79"/>
    <mergeCell ref="B72:AZ72"/>
    <mergeCell ref="B74:V76"/>
    <mergeCell ref="W74:Y76"/>
    <mergeCell ref="Z74:AB76"/>
    <mergeCell ref="AC74:AZ74"/>
    <mergeCell ref="AC75:AJ76"/>
    <mergeCell ref="AK75:AR76"/>
    <mergeCell ref="AS75:AZ76"/>
    <mergeCell ref="B80:V80"/>
    <mergeCell ref="W80:Y80"/>
    <mergeCell ref="Z80:AB80"/>
    <mergeCell ref="AC80:AJ80"/>
    <mergeCell ref="AK80:AR80"/>
    <mergeCell ref="Z79:AB79"/>
    <mergeCell ref="Z77:AB77"/>
    <mergeCell ref="AC77:AJ77"/>
    <mergeCell ref="AK77:AR77"/>
    <mergeCell ref="AS77:AZ77"/>
    <mergeCell ref="Z78:AB78"/>
    <mergeCell ref="AC78:AJ78"/>
    <mergeCell ref="AL63:AP63"/>
    <mergeCell ref="U64:V64"/>
    <mergeCell ref="W64:AA64"/>
    <mergeCell ref="AL64:AP64"/>
    <mergeCell ref="AQ64:AU64"/>
    <mergeCell ref="AV64:AZ64"/>
    <mergeCell ref="AB64:AF64"/>
    <mergeCell ref="AQ63:AU63"/>
    <mergeCell ref="AV63:AZ63"/>
    <mergeCell ref="AQ49:AU49"/>
    <mergeCell ref="AL59:AP59"/>
    <mergeCell ref="AQ59:AU59"/>
    <mergeCell ref="AL60:AP60"/>
    <mergeCell ref="AQ60:AU60"/>
    <mergeCell ref="AV54:AZ54"/>
    <mergeCell ref="AV53:AZ53"/>
    <mergeCell ref="AV50:AZ50"/>
    <mergeCell ref="AL54:AP54"/>
    <mergeCell ref="AQ54:AU54"/>
    <mergeCell ref="AQ52:AU52"/>
    <mergeCell ref="AL53:AP53"/>
    <mergeCell ref="AL55:AP55"/>
    <mergeCell ref="AL50:AP50"/>
    <mergeCell ref="AQ50:AU50"/>
    <mergeCell ref="AQ56:AU56"/>
    <mergeCell ref="AG39:AK39"/>
    <mergeCell ref="AL39:AP39"/>
    <mergeCell ref="U66:V66"/>
    <mergeCell ref="U65:V65"/>
    <mergeCell ref="AV56:AZ56"/>
    <mergeCell ref="AV52:AZ52"/>
    <mergeCell ref="AB50:AF50"/>
    <mergeCell ref="AG50:AK50"/>
    <mergeCell ref="AV47:AZ47"/>
    <mergeCell ref="U48:V48"/>
    <mergeCell ref="W48:AA48"/>
    <mergeCell ref="AB48:AF48"/>
    <mergeCell ref="AG48:AK48"/>
    <mergeCell ref="AL48:AP48"/>
    <mergeCell ref="U47:V47"/>
    <mergeCell ref="W47:AA47"/>
    <mergeCell ref="AB47:AF47"/>
    <mergeCell ref="AG47:AK47"/>
    <mergeCell ref="AQ48:AU48"/>
    <mergeCell ref="AV48:AZ48"/>
    <mergeCell ref="AV49:AZ49"/>
    <mergeCell ref="AV55:AZ55"/>
    <mergeCell ref="AL61:AP61"/>
    <mergeCell ref="AV61:AZ61"/>
    <mergeCell ref="AG33:AK33"/>
    <mergeCell ref="AL33:AP33"/>
    <mergeCell ref="AV46:AZ46"/>
    <mergeCell ref="AL43:AZ43"/>
    <mergeCell ref="W44:AA44"/>
    <mergeCell ref="AB44:AF44"/>
    <mergeCell ref="AG44:AK44"/>
    <mergeCell ref="AL44:AP44"/>
    <mergeCell ref="AV36:AZ36"/>
    <mergeCell ref="AQ39:AU39"/>
    <mergeCell ref="AV39:AZ39"/>
    <mergeCell ref="AL38:AP38"/>
    <mergeCell ref="AQ38:AU38"/>
    <mergeCell ref="AB36:AF36"/>
    <mergeCell ref="AG36:AK36"/>
    <mergeCell ref="AL36:AP36"/>
    <mergeCell ref="AV40:AZ40"/>
    <mergeCell ref="W37:AA37"/>
    <mergeCell ref="AB37:AF37"/>
    <mergeCell ref="AG37:AK37"/>
    <mergeCell ref="AL37:AP37"/>
    <mergeCell ref="AQ37:AU37"/>
    <mergeCell ref="AV37:AZ37"/>
    <mergeCell ref="AB39:AF39"/>
    <mergeCell ref="B23:Y23"/>
    <mergeCell ref="B21:Y21"/>
    <mergeCell ref="B34:T34"/>
    <mergeCell ref="B35:T35"/>
    <mergeCell ref="AQ33:AU33"/>
    <mergeCell ref="Z19:AB19"/>
    <mergeCell ref="AC19:AJ19"/>
    <mergeCell ref="AK19:AR19"/>
    <mergeCell ref="AS19:AZ19"/>
    <mergeCell ref="AS23:AZ23"/>
    <mergeCell ref="B25:AZ25"/>
    <mergeCell ref="B29:T30"/>
    <mergeCell ref="B32:T32"/>
    <mergeCell ref="B33:T33"/>
    <mergeCell ref="B31:T31"/>
    <mergeCell ref="AS22:AZ22"/>
    <mergeCell ref="Z23:AB23"/>
    <mergeCell ref="W31:AA31"/>
    <mergeCell ref="AB31:AF31"/>
    <mergeCell ref="AG31:AK31"/>
    <mergeCell ref="AV32:AZ32"/>
    <mergeCell ref="U33:V33"/>
    <mergeCell ref="W33:AA33"/>
    <mergeCell ref="AB33:AF33"/>
    <mergeCell ref="Z14:AB16"/>
    <mergeCell ref="AK15:AR16"/>
    <mergeCell ref="B18:Y18"/>
    <mergeCell ref="Z18:AB18"/>
    <mergeCell ref="B22:Y22"/>
    <mergeCell ref="Z22:AB22"/>
    <mergeCell ref="AK22:AR22"/>
    <mergeCell ref="U32:V32"/>
    <mergeCell ref="W32:AA32"/>
    <mergeCell ref="AB32:AF32"/>
    <mergeCell ref="AG32:AK32"/>
    <mergeCell ref="AL32:AP32"/>
    <mergeCell ref="AQ32:AU32"/>
    <mergeCell ref="AK18:AR18"/>
    <mergeCell ref="AS18:AZ18"/>
    <mergeCell ref="B19:Y19"/>
    <mergeCell ref="Z21:AB21"/>
    <mergeCell ref="AC21:AJ21"/>
    <mergeCell ref="AK21:AR21"/>
    <mergeCell ref="AS21:AZ21"/>
    <mergeCell ref="AC23:AJ23"/>
    <mergeCell ref="AK23:AR23"/>
    <mergeCell ref="AC18:AJ18"/>
    <mergeCell ref="AC22:AJ22"/>
    <mergeCell ref="B36:T36"/>
    <mergeCell ref="B1:AZ1"/>
    <mergeCell ref="B17:Y17"/>
    <mergeCell ref="Z17:AB17"/>
    <mergeCell ref="AC17:AJ17"/>
    <mergeCell ref="B20:Y20"/>
    <mergeCell ref="Z20:AB20"/>
    <mergeCell ref="AC20:AJ20"/>
    <mergeCell ref="AK20:AR20"/>
    <mergeCell ref="AS20:AZ20"/>
    <mergeCell ref="AV4:AZ4"/>
    <mergeCell ref="AV6:AZ6"/>
    <mergeCell ref="AR7:AU7"/>
    <mergeCell ref="AV7:AZ7"/>
    <mergeCell ref="B14:Y16"/>
    <mergeCell ref="A8:K8"/>
    <mergeCell ref="AV8:AZ8"/>
    <mergeCell ref="B12:AZ12"/>
    <mergeCell ref="AC15:AJ16"/>
    <mergeCell ref="AC14:AZ14"/>
    <mergeCell ref="AK17:AR17"/>
    <mergeCell ref="AS17:AZ17"/>
    <mergeCell ref="AS15:AZ16"/>
    <mergeCell ref="AV33:AZ33"/>
    <mergeCell ref="AV38:AZ38"/>
    <mergeCell ref="B84:AZ84"/>
    <mergeCell ref="AL31:AP31"/>
    <mergeCell ref="U29:V30"/>
    <mergeCell ref="W29:AK29"/>
    <mergeCell ref="AL29:AZ29"/>
    <mergeCell ref="W30:AA30"/>
    <mergeCell ref="AB30:AF30"/>
    <mergeCell ref="AG30:AK30"/>
    <mergeCell ref="AL30:AP30"/>
    <mergeCell ref="AQ30:AU30"/>
    <mergeCell ref="AV30:AZ30"/>
    <mergeCell ref="AQ31:AU31"/>
    <mergeCell ref="AV31:AZ31"/>
    <mergeCell ref="AQ45:AU45"/>
    <mergeCell ref="AV35:AZ35"/>
    <mergeCell ref="AQ36:AU36"/>
    <mergeCell ref="AL34:AP34"/>
    <mergeCell ref="AQ34:AU34"/>
    <mergeCell ref="U34:V34"/>
    <mergeCell ref="W34:AA34"/>
    <mergeCell ref="AB34:AF34"/>
    <mergeCell ref="AG34:AK34"/>
    <mergeCell ref="AQ35:AU35"/>
    <mergeCell ref="AV45:AZ45"/>
    <mergeCell ref="AQ44:AU44"/>
    <mergeCell ref="AV44:AZ44"/>
    <mergeCell ref="U43:V44"/>
    <mergeCell ref="W43:AK43"/>
    <mergeCell ref="AB40:AF40"/>
    <mergeCell ref="AG40:AK40"/>
    <mergeCell ref="AL40:AP40"/>
    <mergeCell ref="AQ40:AU40"/>
    <mergeCell ref="AV41:AZ41"/>
    <mergeCell ref="W41:AA41"/>
    <mergeCell ref="AB41:AF41"/>
    <mergeCell ref="AG41:AK41"/>
    <mergeCell ref="AL41:AP41"/>
    <mergeCell ref="AQ41:AU41"/>
    <mergeCell ref="B91:Y91"/>
    <mergeCell ref="Z91:AB91"/>
    <mergeCell ref="B95:AZ95"/>
    <mergeCell ref="B96:AZ96"/>
    <mergeCell ref="B92:Y92"/>
    <mergeCell ref="Z92:AB92"/>
    <mergeCell ref="B93:Y93"/>
    <mergeCell ref="Z93:AB93"/>
    <mergeCell ref="B94:Y94"/>
    <mergeCell ref="Z94:AB94"/>
    <mergeCell ref="AC94:AJ94"/>
    <mergeCell ref="AK94:AR94"/>
    <mergeCell ref="AS94:AZ94"/>
    <mergeCell ref="AC91:AJ91"/>
    <mergeCell ref="AK91:AR91"/>
    <mergeCell ref="AS91:AZ91"/>
    <mergeCell ref="B90:Y90"/>
    <mergeCell ref="Z90:AB90"/>
    <mergeCell ref="AC90:AJ90"/>
    <mergeCell ref="AK90:AR90"/>
    <mergeCell ref="AS90:AZ90"/>
    <mergeCell ref="B89:Y89"/>
    <mergeCell ref="Z89:AB89"/>
    <mergeCell ref="AC89:AJ89"/>
    <mergeCell ref="AK89:AR89"/>
    <mergeCell ref="AS89:AZ89"/>
    <mergeCell ref="AS87:AZ88"/>
    <mergeCell ref="AV34:AZ34"/>
    <mergeCell ref="U35:V35"/>
    <mergeCell ref="B38:T38"/>
    <mergeCell ref="B39:T39"/>
    <mergeCell ref="B40:T40"/>
    <mergeCell ref="AV3:AZ3"/>
    <mergeCell ref="AV5:AZ5"/>
    <mergeCell ref="B26:AZ26"/>
    <mergeCell ref="B27:AZ27"/>
    <mergeCell ref="U31:V31"/>
    <mergeCell ref="B86:Y88"/>
    <mergeCell ref="Z86:AB88"/>
    <mergeCell ref="AC86:AZ86"/>
    <mergeCell ref="AC87:AJ88"/>
    <mergeCell ref="AK87:AR88"/>
    <mergeCell ref="B41:T41"/>
    <mergeCell ref="U41:V41"/>
    <mergeCell ref="B45:T45"/>
    <mergeCell ref="W35:AA35"/>
    <mergeCell ref="AB35:AF35"/>
    <mergeCell ref="AG35:AK35"/>
    <mergeCell ref="AL35:AP35"/>
    <mergeCell ref="B37:T37"/>
  </mergeCells>
  <pageMargins left="0.59055118110236227" right="0.39370078740157483" top="0.74803149606299213" bottom="0.39370078740157483" header="0.31496062992125984" footer="0"/>
  <pageSetup paperSize="9" scale="98" firstPageNumber="126" fitToHeight="0" orientation="landscape" useFirstPageNumber="1" r:id="rId1"/>
  <headerFooter>
    <oddHeader>&amp;C&amp;"Times New Roman,обычный"&amp;10&amp;P</oddHeader>
  </headerFooter>
  <rowBreaks count="4" manualBreakCount="4">
    <brk id="25" max="51" man="1"/>
    <brk id="42" max="51" man="1"/>
    <brk id="56" max="51" man="1"/>
    <brk id="7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63"/>
  <sheetViews>
    <sheetView showGridLines="0" topLeftCell="A31" zoomScaleSheetLayoutView="130" workbookViewId="0">
      <selection activeCell="T168" sqref="T168"/>
    </sheetView>
  </sheetViews>
  <sheetFormatPr defaultColWidth="0.85546875" defaultRowHeight="15" x14ac:dyDescent="0.25"/>
  <cols>
    <col min="1" max="1" width="1.85546875" style="88" customWidth="1"/>
    <col min="2" max="2" width="2.5703125" style="88" customWidth="1"/>
    <col min="3" max="3" width="1.85546875" style="88" customWidth="1"/>
    <col min="4" max="5" width="2.5703125" style="88" customWidth="1"/>
    <col min="6" max="6" width="2.140625" style="88" customWidth="1"/>
    <col min="7" max="7" width="2.28515625" style="88" customWidth="1"/>
    <col min="8" max="9" width="2.5703125" style="88" customWidth="1"/>
    <col min="10" max="10" width="2.28515625" style="88" customWidth="1"/>
    <col min="11" max="16" width="2.5703125" style="88" customWidth="1"/>
    <col min="17" max="17" width="2.28515625" style="88" customWidth="1"/>
    <col min="18" max="20" width="2.5703125" style="88" customWidth="1"/>
    <col min="21" max="21" width="2.42578125" style="88" customWidth="1"/>
    <col min="22" max="22" width="2.85546875" style="88" customWidth="1"/>
    <col min="23" max="24" width="2.5703125" style="88" customWidth="1"/>
    <col min="25" max="25" width="3.42578125" style="88" customWidth="1"/>
    <col min="26" max="35" width="2.5703125" style="88" customWidth="1"/>
    <col min="36" max="40" width="2.7109375" style="88" customWidth="1"/>
    <col min="41" max="41" width="2.85546875" style="88" customWidth="1"/>
    <col min="42" max="42" width="2.28515625" style="88" customWidth="1"/>
    <col min="43" max="45" width="2.85546875" style="88" customWidth="1"/>
    <col min="46" max="46" width="2.42578125" style="88" customWidth="1"/>
    <col min="47" max="47" width="3.140625" style="88" customWidth="1"/>
    <col min="48" max="48" width="2.7109375" style="88" customWidth="1"/>
    <col min="49" max="52" width="3" style="88" customWidth="1"/>
    <col min="53" max="16384" width="0.85546875" style="45"/>
  </cols>
  <sheetData>
    <row r="1" spans="1:58" s="52" customFormat="1" ht="36.75" customHeight="1" x14ac:dyDescent="0.25">
      <c r="A1" s="925" t="s">
        <v>851</v>
      </c>
      <c r="B1" s="925"/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5"/>
      <c r="AU1" s="925"/>
      <c r="AV1" s="925"/>
      <c r="AW1" s="925"/>
      <c r="AX1" s="925"/>
      <c r="AY1" s="925"/>
      <c r="AZ1" s="925"/>
    </row>
    <row r="2" spans="1:58" customFormat="1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425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customFormat="1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425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425"/>
      <c r="AR5" s="784"/>
      <c r="AS5" s="784"/>
      <c r="AT5" s="784"/>
      <c r="AU5" s="949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425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s="4" customFormat="1" ht="15.75" customHeight="1" x14ac:dyDescent="0.2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</row>
    <row r="12" spans="1:58" s="4" customFormat="1" ht="22.5" customHeight="1" x14ac:dyDescent="0.2">
      <c r="A12" s="287"/>
      <c r="B12" s="1338" t="s">
        <v>325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9"/>
      <c r="AU12" s="1339"/>
      <c r="AV12" s="1339"/>
      <c r="AW12" s="1339"/>
      <c r="AX12" s="1339"/>
      <c r="AY12" s="1339"/>
      <c r="AZ12" s="1339"/>
    </row>
    <row r="13" spans="1:58" s="4" customFormat="1" ht="7.5" customHeight="1" x14ac:dyDescent="0.2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5"/>
      <c r="AU13" s="375"/>
      <c r="AV13" s="375"/>
      <c r="AW13" s="375"/>
      <c r="AX13" s="375"/>
      <c r="AY13" s="375"/>
      <c r="AZ13" s="375"/>
    </row>
    <row r="14" spans="1:58" s="53" customFormat="1" ht="24.95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53" customFormat="1" ht="24.95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8" s="53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s="392" customFormat="1" ht="11.25" customHeight="1" thickBot="1" x14ac:dyDescent="0.3">
      <c r="A17" s="366"/>
      <c r="B17" s="1242">
        <v>1</v>
      </c>
      <c r="C17" s="1242"/>
      <c r="D17" s="1242"/>
      <c r="E17" s="1242"/>
      <c r="F17" s="1242"/>
      <c r="G17" s="1242"/>
      <c r="H17" s="1242"/>
      <c r="I17" s="1242"/>
      <c r="J17" s="1242"/>
      <c r="K17" s="1242"/>
      <c r="L17" s="1242"/>
      <c r="M17" s="1242"/>
      <c r="N17" s="1242"/>
      <c r="O17" s="1242"/>
      <c r="P17" s="1242"/>
      <c r="Q17" s="1242"/>
      <c r="R17" s="1242"/>
      <c r="S17" s="1242"/>
      <c r="T17" s="1242"/>
      <c r="U17" s="1242"/>
      <c r="V17" s="1242"/>
      <c r="W17" s="1242"/>
      <c r="X17" s="1242"/>
      <c r="Y17" s="1243"/>
      <c r="Z17" s="1037" t="s">
        <v>36</v>
      </c>
      <c r="AA17" s="1038"/>
      <c r="AB17" s="1038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</row>
    <row r="18" spans="1:52" s="61" customFormat="1" ht="17.25" customHeight="1" x14ac:dyDescent="0.25">
      <c r="A18" s="239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1"/>
      <c r="AC18" s="1340"/>
      <c r="AD18" s="1341"/>
      <c r="AE18" s="1341"/>
      <c r="AF18" s="1341"/>
      <c r="AG18" s="1341"/>
      <c r="AH18" s="1341"/>
      <c r="AI18" s="1341"/>
      <c r="AJ18" s="1354"/>
      <c r="AK18" s="1340"/>
      <c r="AL18" s="1341"/>
      <c r="AM18" s="1341"/>
      <c r="AN18" s="1341"/>
      <c r="AO18" s="1341"/>
      <c r="AP18" s="1341"/>
      <c r="AQ18" s="1341"/>
      <c r="AR18" s="1354"/>
      <c r="AS18" s="1340"/>
      <c r="AT18" s="1341"/>
      <c r="AU18" s="1341"/>
      <c r="AV18" s="1341"/>
      <c r="AW18" s="1341"/>
      <c r="AX18" s="1341"/>
      <c r="AY18" s="1341"/>
      <c r="AZ18" s="1342"/>
    </row>
    <row r="19" spans="1:52" s="61" customFormat="1" ht="16.5" customHeight="1" x14ac:dyDescent="0.25">
      <c r="A19" s="239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</row>
    <row r="20" spans="1:52" s="61" customFormat="1" ht="27.75" customHeight="1" x14ac:dyDescent="0.25">
      <c r="A20" s="239"/>
      <c r="B20" s="1347" t="s">
        <v>637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</row>
    <row r="21" spans="1:52" s="61" customFormat="1" ht="18" customHeight="1" x14ac:dyDescent="0.25">
      <c r="A21" s="239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343"/>
      <c r="AD21" s="1344"/>
      <c r="AE21" s="1344"/>
      <c r="AF21" s="1344"/>
      <c r="AG21" s="1344"/>
      <c r="AH21" s="1344"/>
      <c r="AI21" s="1344"/>
      <c r="AJ21" s="1345"/>
      <c r="AK21" s="1343"/>
      <c r="AL21" s="1344"/>
      <c r="AM21" s="1344"/>
      <c r="AN21" s="1344"/>
      <c r="AO21" s="1344"/>
      <c r="AP21" s="1344"/>
      <c r="AQ21" s="1344"/>
      <c r="AR21" s="1345"/>
      <c r="AS21" s="1343"/>
      <c r="AT21" s="1344"/>
      <c r="AU21" s="1344"/>
      <c r="AV21" s="1344"/>
      <c r="AW21" s="1344"/>
      <c r="AX21" s="1344"/>
      <c r="AY21" s="1344"/>
      <c r="AZ21" s="1346"/>
    </row>
    <row r="22" spans="1:52" s="61" customFormat="1" ht="18" customHeight="1" x14ac:dyDescent="0.25">
      <c r="A22" s="239"/>
      <c r="B22" s="1347" t="s">
        <v>516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1343"/>
      <c r="AD22" s="1344"/>
      <c r="AE22" s="1344"/>
      <c r="AF22" s="1344"/>
      <c r="AG22" s="1344"/>
      <c r="AH22" s="1344"/>
      <c r="AI22" s="1344"/>
      <c r="AJ22" s="1345"/>
      <c r="AK22" s="1343"/>
      <c r="AL22" s="1344"/>
      <c r="AM22" s="1344"/>
      <c r="AN22" s="1344"/>
      <c r="AO22" s="1344"/>
      <c r="AP22" s="1344"/>
      <c r="AQ22" s="1344"/>
      <c r="AR22" s="1345"/>
      <c r="AS22" s="1343"/>
      <c r="AT22" s="1344"/>
      <c r="AU22" s="1344"/>
      <c r="AV22" s="1344"/>
      <c r="AW22" s="1344"/>
      <c r="AX22" s="1344"/>
      <c r="AY22" s="1344"/>
      <c r="AZ22" s="1346"/>
    </row>
    <row r="23" spans="1:52" s="53" customFormat="1" ht="41.25" customHeight="1" thickBot="1" x14ac:dyDescent="0.3">
      <c r="A23" s="230"/>
      <c r="B23" s="940" t="s">
        <v>487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7"/>
      <c r="AC23" s="1358"/>
      <c r="AD23" s="1359"/>
      <c r="AE23" s="1359"/>
      <c r="AF23" s="1359"/>
      <c r="AG23" s="1359"/>
      <c r="AH23" s="1359"/>
      <c r="AI23" s="1359"/>
      <c r="AJ23" s="1360"/>
      <c r="AK23" s="1358"/>
      <c r="AL23" s="1359"/>
      <c r="AM23" s="1359"/>
      <c r="AN23" s="1359"/>
      <c r="AO23" s="1359"/>
      <c r="AP23" s="1359"/>
      <c r="AQ23" s="1359"/>
      <c r="AR23" s="1360"/>
      <c r="AS23" s="1358"/>
      <c r="AT23" s="1359"/>
      <c r="AU23" s="1359"/>
      <c r="AV23" s="1359"/>
      <c r="AW23" s="1359"/>
      <c r="AX23" s="1359"/>
      <c r="AY23" s="1359"/>
      <c r="AZ23" s="1362"/>
    </row>
    <row r="24" spans="1:52" s="53" customFormat="1" ht="13.5" customHeigh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</row>
    <row r="25" spans="1:52" customFormat="1" ht="24.75" customHeight="1" x14ac:dyDescent="0.25">
      <c r="A25" s="374"/>
      <c r="B25" s="1361" t="s">
        <v>531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</row>
    <row r="26" spans="1:52" customFormat="1" ht="9" customHeight="1" x14ac:dyDescent="0.25">
      <c r="A26" s="374"/>
      <c r="B26" s="381"/>
      <c r="C26" s="381"/>
      <c r="D26" s="381"/>
      <c r="E26" s="381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81"/>
      <c r="R26" s="381"/>
      <c r="S26" s="381"/>
      <c r="T26" s="381"/>
      <c r="U26" s="381"/>
      <c r="V26" s="381"/>
      <c r="W26" s="381"/>
      <c r="X26" s="381"/>
      <c r="Y26" s="381"/>
      <c r="Z26" s="381"/>
      <c r="AA26" s="381"/>
      <c r="AB26" s="381"/>
      <c r="AC26" s="381"/>
      <c r="AD26" s="381"/>
      <c r="AE26" s="381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1"/>
      <c r="AZ26" s="381"/>
    </row>
    <row r="27" spans="1:52" customFormat="1" ht="18.75" customHeight="1" x14ac:dyDescent="0.25">
      <c r="A27" s="230"/>
      <c r="B27" s="957" t="s">
        <v>324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2" customFormat="1" x14ac:dyDescent="0.25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0"/>
      <c r="AQ28" s="230"/>
      <c r="AR28" s="230"/>
      <c r="AS28" s="230"/>
      <c r="AT28" s="230"/>
      <c r="AU28" s="230"/>
      <c r="AV28" s="230"/>
      <c r="AW28" s="230"/>
      <c r="AX28" s="230"/>
      <c r="AY28" s="230"/>
      <c r="AZ28" s="230"/>
    </row>
    <row r="29" spans="1:52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customForma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customFormat="1" ht="25.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1.2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8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s="184" customFormat="1" ht="16.5" customHeight="1" x14ac:dyDescent="0.25">
      <c r="A33" s="239"/>
      <c r="B33" s="1351" t="s">
        <v>355</v>
      </c>
      <c r="C33" s="1352"/>
      <c r="D33" s="1352"/>
      <c r="E33" s="1352"/>
      <c r="F33" s="1352"/>
      <c r="G33" s="1352"/>
      <c r="H33" s="1352"/>
      <c r="I33" s="1352"/>
      <c r="J33" s="1352"/>
      <c r="K33" s="1352"/>
      <c r="L33" s="1352"/>
      <c r="M33" s="1352"/>
      <c r="N33" s="1352"/>
      <c r="O33" s="1352"/>
      <c r="P33" s="1352"/>
      <c r="Q33" s="1352"/>
      <c r="R33" s="1352"/>
      <c r="S33" s="1352"/>
      <c r="T33" s="1352"/>
      <c r="U33" s="1352"/>
      <c r="V33" s="1352"/>
      <c r="W33" s="1352"/>
      <c r="X33" s="1352"/>
      <c r="Y33" s="1353"/>
      <c r="Z33" s="1150" t="s">
        <v>119</v>
      </c>
      <c r="AA33" s="1151"/>
      <c r="AB33" s="1152"/>
      <c r="AC33" s="1340"/>
      <c r="AD33" s="1341"/>
      <c r="AE33" s="1341"/>
      <c r="AF33" s="1341"/>
      <c r="AG33" s="1341"/>
      <c r="AH33" s="1341"/>
      <c r="AI33" s="1341"/>
      <c r="AJ33" s="1354"/>
      <c r="AK33" s="1340"/>
      <c r="AL33" s="1341"/>
      <c r="AM33" s="1341"/>
      <c r="AN33" s="1341"/>
      <c r="AO33" s="1341"/>
      <c r="AP33" s="1341"/>
      <c r="AQ33" s="1341"/>
      <c r="AR33" s="1354"/>
      <c r="AS33" s="1340"/>
      <c r="AT33" s="1341"/>
      <c r="AU33" s="1341"/>
      <c r="AV33" s="1341"/>
      <c r="AW33" s="1341"/>
      <c r="AX33" s="1341"/>
      <c r="AY33" s="1341"/>
      <c r="AZ33" s="1342"/>
    </row>
    <row r="34" spans="1:52" s="184" customFormat="1" ht="28.5" customHeight="1" x14ac:dyDescent="0.25">
      <c r="A34" s="239"/>
      <c r="B34" s="940" t="s">
        <v>356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233" t="s">
        <v>122</v>
      </c>
      <c r="AA34" s="1234"/>
      <c r="AB34" s="1235"/>
      <c r="AC34" s="1343"/>
      <c r="AD34" s="1344"/>
      <c r="AE34" s="1344"/>
      <c r="AF34" s="1344"/>
      <c r="AG34" s="1344"/>
      <c r="AH34" s="1344"/>
      <c r="AI34" s="1344"/>
      <c r="AJ34" s="1345"/>
      <c r="AK34" s="1343"/>
      <c r="AL34" s="1344"/>
      <c r="AM34" s="1344"/>
      <c r="AN34" s="1344"/>
      <c r="AO34" s="1344"/>
      <c r="AP34" s="1344"/>
      <c r="AQ34" s="1344"/>
      <c r="AR34" s="1345"/>
      <c r="AS34" s="1343"/>
      <c r="AT34" s="1344"/>
      <c r="AU34" s="1344"/>
      <c r="AV34" s="1344"/>
      <c r="AW34" s="1344"/>
      <c r="AX34" s="1344"/>
      <c r="AY34" s="1344"/>
      <c r="AZ34" s="1346"/>
    </row>
    <row r="35" spans="1:52" s="184" customFormat="1" ht="16.5" customHeight="1" x14ac:dyDescent="0.25">
      <c r="A35" s="239"/>
      <c r="B35" s="940" t="s">
        <v>277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233" t="s">
        <v>135</v>
      </c>
      <c r="AA35" s="1234"/>
      <c r="AB35" s="1235"/>
      <c r="AC35" s="1343"/>
      <c r="AD35" s="1344"/>
      <c r="AE35" s="1344"/>
      <c r="AF35" s="1344"/>
      <c r="AG35" s="1344"/>
      <c r="AH35" s="1344"/>
      <c r="AI35" s="1344"/>
      <c r="AJ35" s="1345"/>
      <c r="AK35" s="1343"/>
      <c r="AL35" s="1344"/>
      <c r="AM35" s="1344"/>
      <c r="AN35" s="1344"/>
      <c r="AO35" s="1344"/>
      <c r="AP35" s="1344"/>
      <c r="AQ35" s="1344"/>
      <c r="AR35" s="1345"/>
      <c r="AS35" s="1343"/>
      <c r="AT35" s="1344"/>
      <c r="AU35" s="1344"/>
      <c r="AV35" s="1344"/>
      <c r="AW35" s="1344"/>
      <c r="AX35" s="1344"/>
      <c r="AY35" s="1344"/>
      <c r="AZ35" s="1346"/>
    </row>
    <row r="36" spans="1:52" s="184" customFormat="1" ht="18" customHeight="1" thickBot="1" x14ac:dyDescent="0.3">
      <c r="A36" s="239"/>
      <c r="B36" s="1375" t="s">
        <v>756</v>
      </c>
      <c r="C36" s="1376"/>
      <c r="D36" s="1376"/>
      <c r="E36" s="1376"/>
      <c r="F36" s="1376"/>
      <c r="G36" s="1376"/>
      <c r="H36" s="1376"/>
      <c r="I36" s="1376"/>
      <c r="J36" s="1376"/>
      <c r="K36" s="1376"/>
      <c r="L36" s="1376"/>
      <c r="M36" s="1376"/>
      <c r="N36" s="1376"/>
      <c r="O36" s="1376"/>
      <c r="P36" s="1376"/>
      <c r="Q36" s="1376"/>
      <c r="R36" s="1376"/>
      <c r="S36" s="1376"/>
      <c r="T36" s="1376"/>
      <c r="U36" s="1376"/>
      <c r="V36" s="1376"/>
      <c r="W36" s="1376"/>
      <c r="X36" s="1376"/>
      <c r="Y36" s="1377"/>
      <c r="Z36" s="1355" t="s">
        <v>142</v>
      </c>
      <c r="AA36" s="1356"/>
      <c r="AB36" s="1357"/>
      <c r="AC36" s="1368"/>
      <c r="AD36" s="1369"/>
      <c r="AE36" s="1369"/>
      <c r="AF36" s="1369"/>
      <c r="AG36" s="1369"/>
      <c r="AH36" s="1369"/>
      <c r="AI36" s="1369"/>
      <c r="AJ36" s="1370"/>
      <c r="AK36" s="1368"/>
      <c r="AL36" s="1369"/>
      <c r="AM36" s="1369"/>
      <c r="AN36" s="1369"/>
      <c r="AO36" s="1369"/>
      <c r="AP36" s="1369"/>
      <c r="AQ36" s="1369"/>
      <c r="AR36" s="1370"/>
      <c r="AS36" s="1368"/>
      <c r="AT36" s="1369"/>
      <c r="AU36" s="1369"/>
      <c r="AV36" s="1369"/>
      <c r="AW36" s="1369"/>
      <c r="AX36" s="1369"/>
      <c r="AY36" s="1369"/>
      <c r="AZ36" s="1371"/>
    </row>
    <row r="37" spans="1:52" customFormat="1" ht="18" customHeight="1" x14ac:dyDescent="0.25">
      <c r="A37" s="230"/>
      <c r="B37" s="382"/>
      <c r="C37" s="251"/>
      <c r="D37" s="251"/>
      <c r="E37" s="251"/>
      <c r="F37" s="251"/>
      <c r="G37" s="251"/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1"/>
      <c r="U37" s="251"/>
      <c r="V37" s="251"/>
      <c r="W37" s="251"/>
      <c r="X37" s="251"/>
      <c r="Y37" s="251"/>
      <c r="Z37" s="252"/>
      <c r="AA37" s="252"/>
      <c r="AB37" s="252"/>
      <c r="AC37" s="294"/>
      <c r="AD37" s="294"/>
      <c r="AE37" s="294"/>
      <c r="AF37" s="294"/>
      <c r="AG37" s="294"/>
      <c r="AH37" s="294"/>
      <c r="AI37" s="294"/>
      <c r="AJ37" s="294"/>
      <c r="AK37" s="294"/>
      <c r="AL37" s="294"/>
      <c r="AM37" s="294"/>
      <c r="AN37" s="294"/>
      <c r="AO37" s="294"/>
      <c r="AP37" s="294"/>
      <c r="AQ37" s="294"/>
      <c r="AR37" s="294"/>
      <c r="AS37" s="294"/>
      <c r="AT37" s="294"/>
      <c r="AU37" s="294"/>
      <c r="AV37" s="294"/>
      <c r="AW37" s="294"/>
      <c r="AX37" s="294"/>
      <c r="AY37" s="294"/>
      <c r="AZ37" s="294"/>
    </row>
    <row r="38" spans="1:52" s="55" customFormat="1" ht="17.25" customHeight="1" x14ac:dyDescent="0.25">
      <c r="A38" s="249"/>
      <c r="B38" s="1384" t="s">
        <v>372</v>
      </c>
      <c r="C38" s="1384"/>
      <c r="D38" s="1384"/>
      <c r="E38" s="1384"/>
      <c r="F38" s="1384"/>
      <c r="G38" s="1384"/>
      <c r="H38" s="1384"/>
      <c r="I38" s="1384"/>
      <c r="J38" s="1384"/>
      <c r="K38" s="1384"/>
      <c r="L38" s="1384"/>
      <c r="M38" s="1384"/>
      <c r="N38" s="1384"/>
      <c r="O38" s="1384"/>
      <c r="P38" s="1384"/>
      <c r="Q38" s="1384"/>
      <c r="R38" s="1384"/>
      <c r="S38" s="1384"/>
      <c r="T38" s="1384"/>
      <c r="U38" s="1384"/>
      <c r="V38" s="1384"/>
      <c r="W38" s="1384"/>
      <c r="X38" s="1384"/>
      <c r="Y38" s="1384"/>
      <c r="Z38" s="1384"/>
      <c r="AA38" s="1384"/>
      <c r="AB38" s="1384"/>
      <c r="AC38" s="1384"/>
      <c r="AD38" s="1384"/>
      <c r="AE38" s="1384"/>
      <c r="AF38" s="1384"/>
      <c r="AG38" s="1384"/>
      <c r="AH38" s="1384"/>
      <c r="AI38" s="1384"/>
      <c r="AJ38" s="1384"/>
      <c r="AK38" s="1384"/>
      <c r="AL38" s="1384"/>
      <c r="AM38" s="1384"/>
      <c r="AN38" s="1384"/>
      <c r="AO38" s="1384"/>
      <c r="AP38" s="1384"/>
      <c r="AQ38" s="1384"/>
      <c r="AR38" s="1384"/>
      <c r="AS38" s="1384"/>
      <c r="AT38" s="1384"/>
      <c r="AU38" s="1384"/>
      <c r="AV38" s="1384"/>
      <c r="AW38" s="1384"/>
      <c r="AX38" s="1384"/>
      <c r="AY38" s="1384"/>
      <c r="AZ38" s="1384"/>
    </row>
    <row r="39" spans="1:52" s="53" customFormat="1" ht="16.5" customHeight="1" x14ac:dyDescent="0.25">
      <c r="A39" s="230"/>
      <c r="B39" s="1338" t="s">
        <v>373</v>
      </c>
      <c r="C39" s="1338"/>
      <c r="D39" s="1338"/>
      <c r="E39" s="1338"/>
      <c r="F39" s="1338"/>
      <c r="G39" s="1338"/>
      <c r="H39" s="1338"/>
      <c r="I39" s="1338"/>
      <c r="J39" s="1338"/>
      <c r="K39" s="1338"/>
      <c r="L39" s="1338"/>
      <c r="M39" s="1338"/>
      <c r="N39" s="1338"/>
      <c r="O39" s="1338"/>
      <c r="P39" s="1338"/>
      <c r="Q39" s="1338"/>
      <c r="R39" s="1338"/>
      <c r="S39" s="1338"/>
      <c r="T39" s="1338"/>
      <c r="U39" s="1338"/>
      <c r="V39" s="1338"/>
      <c r="W39" s="1338"/>
      <c r="X39" s="1338"/>
      <c r="Y39" s="1338"/>
      <c r="Z39" s="1338"/>
      <c r="AA39" s="1338"/>
      <c r="AB39" s="1338"/>
      <c r="AC39" s="1338"/>
      <c r="AD39" s="1338"/>
      <c r="AE39" s="1338"/>
      <c r="AF39" s="1338"/>
      <c r="AG39" s="1338"/>
      <c r="AH39" s="1338"/>
      <c r="AI39" s="1338"/>
      <c r="AJ39" s="1338"/>
      <c r="AK39" s="1338"/>
      <c r="AL39" s="1338"/>
      <c r="AM39" s="1338"/>
      <c r="AN39" s="1338"/>
      <c r="AO39" s="1338"/>
      <c r="AP39" s="1338"/>
      <c r="AQ39" s="1338"/>
      <c r="AR39" s="1338"/>
      <c r="AS39" s="1338"/>
      <c r="AT39" s="1338"/>
      <c r="AU39" s="1338"/>
      <c r="AV39" s="1338"/>
      <c r="AW39" s="1338"/>
      <c r="AX39" s="1338"/>
      <c r="AY39" s="1338"/>
      <c r="AZ39" s="1338"/>
    </row>
    <row r="40" spans="1:52" s="54" customFormat="1" ht="10.5" customHeight="1" x14ac:dyDescent="0.25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</row>
    <row r="41" spans="1:52" s="54" customFormat="1" ht="77.25" customHeight="1" x14ac:dyDescent="0.25">
      <c r="A41" s="229"/>
      <c r="B41" s="815" t="s">
        <v>37</v>
      </c>
      <c r="C41" s="815"/>
      <c r="D41" s="815"/>
      <c r="E41" s="815"/>
      <c r="F41" s="815"/>
      <c r="G41" s="815"/>
      <c r="H41" s="815"/>
      <c r="I41" s="815"/>
      <c r="J41" s="815"/>
      <c r="K41" s="815"/>
      <c r="L41" s="815"/>
      <c r="M41" s="815"/>
      <c r="N41" s="815"/>
      <c r="O41" s="815"/>
      <c r="P41" s="815"/>
      <c r="Q41" s="815"/>
      <c r="R41" s="815"/>
      <c r="S41" s="815"/>
      <c r="T41" s="816"/>
      <c r="U41" s="1329" t="s">
        <v>3</v>
      </c>
      <c r="V41" s="1394"/>
      <c r="W41" s="1329" t="s">
        <v>177</v>
      </c>
      <c r="X41" s="1395"/>
      <c r="Y41" s="1395"/>
      <c r="Z41" s="1395"/>
      <c r="AA41" s="1394"/>
      <c r="AB41" s="1329" t="s">
        <v>173</v>
      </c>
      <c r="AC41" s="1395"/>
      <c r="AD41" s="1395"/>
      <c r="AE41" s="1395"/>
      <c r="AF41" s="1394"/>
      <c r="AG41" s="1329" t="s">
        <v>174</v>
      </c>
      <c r="AH41" s="1395"/>
      <c r="AI41" s="1395"/>
      <c r="AJ41" s="1395"/>
      <c r="AK41" s="1394"/>
      <c r="AL41" s="1329" t="s">
        <v>38</v>
      </c>
      <c r="AM41" s="1395"/>
      <c r="AN41" s="1395"/>
      <c r="AO41" s="1395"/>
      <c r="AP41" s="1394"/>
      <c r="AQ41" s="1329" t="s">
        <v>175</v>
      </c>
      <c r="AR41" s="1395"/>
      <c r="AS41" s="1395"/>
      <c r="AT41" s="1395"/>
      <c r="AU41" s="1394"/>
      <c r="AV41" s="1329" t="s">
        <v>176</v>
      </c>
      <c r="AW41" s="1395"/>
      <c r="AX41" s="1395"/>
      <c r="AY41" s="1395"/>
      <c r="AZ41" s="1395"/>
    </row>
    <row r="42" spans="1:52" s="390" customFormat="1" ht="11.25" customHeight="1" thickBot="1" x14ac:dyDescent="0.3">
      <c r="A42" s="363"/>
      <c r="B42" s="1060">
        <v>1</v>
      </c>
      <c r="C42" s="1060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75"/>
      <c r="U42" s="1385">
        <v>2</v>
      </c>
      <c r="V42" s="1386"/>
      <c r="W42" s="1385">
        <v>3</v>
      </c>
      <c r="X42" s="1387"/>
      <c r="Y42" s="1387"/>
      <c r="Z42" s="1387"/>
      <c r="AA42" s="1386"/>
      <c r="AB42" s="1385">
        <v>4</v>
      </c>
      <c r="AC42" s="1387"/>
      <c r="AD42" s="1387"/>
      <c r="AE42" s="1387"/>
      <c r="AF42" s="1386"/>
      <c r="AG42" s="1385">
        <v>5</v>
      </c>
      <c r="AH42" s="1387"/>
      <c r="AI42" s="1387"/>
      <c r="AJ42" s="1387"/>
      <c r="AK42" s="1386"/>
      <c r="AL42" s="1385">
        <v>6</v>
      </c>
      <c r="AM42" s="1387"/>
      <c r="AN42" s="1387"/>
      <c r="AO42" s="1387"/>
      <c r="AP42" s="1386"/>
      <c r="AQ42" s="1385">
        <v>7</v>
      </c>
      <c r="AR42" s="1387"/>
      <c r="AS42" s="1387"/>
      <c r="AT42" s="1387"/>
      <c r="AU42" s="1386"/>
      <c r="AV42" s="1385">
        <v>8</v>
      </c>
      <c r="AW42" s="1387"/>
      <c r="AX42" s="1387"/>
      <c r="AY42" s="1387"/>
      <c r="AZ42" s="1387"/>
    </row>
    <row r="43" spans="1:52" s="54" customFormat="1" ht="18" customHeight="1" x14ac:dyDescent="0.2">
      <c r="A43" s="229"/>
      <c r="B43" s="1391" t="s">
        <v>178</v>
      </c>
      <c r="C43" s="1392"/>
      <c r="D43" s="1392"/>
      <c r="E43" s="1392"/>
      <c r="F43" s="1392"/>
      <c r="G43" s="1392"/>
      <c r="H43" s="1392"/>
      <c r="I43" s="1392"/>
      <c r="J43" s="1392"/>
      <c r="K43" s="1392"/>
      <c r="L43" s="1392"/>
      <c r="M43" s="1392"/>
      <c r="N43" s="1392"/>
      <c r="O43" s="1392"/>
      <c r="P43" s="1392"/>
      <c r="Q43" s="1392"/>
      <c r="R43" s="1392"/>
      <c r="S43" s="1392"/>
      <c r="T43" s="1393"/>
      <c r="U43" s="1150" t="s">
        <v>119</v>
      </c>
      <c r="V43" s="1152"/>
      <c r="W43" s="1388"/>
      <c r="X43" s="1389"/>
      <c r="Y43" s="1389"/>
      <c r="Z43" s="1389"/>
      <c r="AA43" s="1399"/>
      <c r="AB43" s="1388" t="s">
        <v>24</v>
      </c>
      <c r="AC43" s="1389"/>
      <c r="AD43" s="1389"/>
      <c r="AE43" s="1389"/>
      <c r="AF43" s="1399"/>
      <c r="AG43" s="1388" t="s">
        <v>24</v>
      </c>
      <c r="AH43" s="1389"/>
      <c r="AI43" s="1389"/>
      <c r="AJ43" s="1389"/>
      <c r="AK43" s="1399"/>
      <c r="AL43" s="1388"/>
      <c r="AM43" s="1389"/>
      <c r="AN43" s="1389"/>
      <c r="AO43" s="1389"/>
      <c r="AP43" s="1399"/>
      <c r="AQ43" s="1388"/>
      <c r="AR43" s="1389"/>
      <c r="AS43" s="1389"/>
      <c r="AT43" s="1389"/>
      <c r="AU43" s="1399"/>
      <c r="AV43" s="1388"/>
      <c r="AW43" s="1389"/>
      <c r="AX43" s="1389"/>
      <c r="AY43" s="1389"/>
      <c r="AZ43" s="1390"/>
    </row>
    <row r="44" spans="1:52" s="54" customFormat="1" ht="26.25" customHeight="1" x14ac:dyDescent="0.2">
      <c r="A44" s="229"/>
      <c r="B44" s="1378" t="s">
        <v>638</v>
      </c>
      <c r="C44" s="1379"/>
      <c r="D44" s="1379"/>
      <c r="E44" s="1379"/>
      <c r="F44" s="1379"/>
      <c r="G44" s="1379"/>
      <c r="H44" s="1379"/>
      <c r="I44" s="1379"/>
      <c r="J44" s="1379"/>
      <c r="K44" s="1379"/>
      <c r="L44" s="1379"/>
      <c r="M44" s="1379"/>
      <c r="N44" s="1379"/>
      <c r="O44" s="1379"/>
      <c r="P44" s="1379"/>
      <c r="Q44" s="1379"/>
      <c r="R44" s="1379"/>
      <c r="S44" s="1379"/>
      <c r="T44" s="1380"/>
      <c r="U44" s="730" t="s">
        <v>120</v>
      </c>
      <c r="V44" s="731"/>
      <c r="W44" s="1328"/>
      <c r="X44" s="1328"/>
      <c r="Y44" s="1328"/>
      <c r="Z44" s="1328"/>
      <c r="AA44" s="1328"/>
      <c r="AB44" s="1328"/>
      <c r="AC44" s="1328"/>
      <c r="AD44" s="1328"/>
      <c r="AE44" s="1328"/>
      <c r="AF44" s="1328"/>
      <c r="AG44" s="1328"/>
      <c r="AH44" s="1328"/>
      <c r="AI44" s="1328"/>
      <c r="AJ44" s="1328"/>
      <c r="AK44" s="1328"/>
      <c r="AL44" s="1328"/>
      <c r="AM44" s="1328"/>
      <c r="AN44" s="1328"/>
      <c r="AO44" s="1328"/>
      <c r="AP44" s="1328"/>
      <c r="AQ44" s="1328"/>
      <c r="AR44" s="1328"/>
      <c r="AS44" s="1328"/>
      <c r="AT44" s="1328"/>
      <c r="AU44" s="1328"/>
      <c r="AV44" s="1328"/>
      <c r="AW44" s="1328"/>
      <c r="AX44" s="1328"/>
      <c r="AY44" s="1328"/>
      <c r="AZ44" s="1366"/>
    </row>
    <row r="45" spans="1:52" s="54" customFormat="1" ht="24.75" customHeight="1" x14ac:dyDescent="0.2">
      <c r="A45" s="229"/>
      <c r="B45" s="1396" t="s">
        <v>179</v>
      </c>
      <c r="C45" s="1397"/>
      <c r="D45" s="1397"/>
      <c r="E45" s="1397"/>
      <c r="F45" s="1397"/>
      <c r="G45" s="1397"/>
      <c r="H45" s="1397"/>
      <c r="I45" s="1397"/>
      <c r="J45" s="1397"/>
      <c r="K45" s="1397"/>
      <c r="L45" s="1397"/>
      <c r="M45" s="1397"/>
      <c r="N45" s="1397"/>
      <c r="O45" s="1397"/>
      <c r="P45" s="1397"/>
      <c r="Q45" s="1397"/>
      <c r="R45" s="1397"/>
      <c r="S45" s="1397"/>
      <c r="T45" s="1398"/>
      <c r="U45" s="730" t="s">
        <v>121</v>
      </c>
      <c r="V45" s="731"/>
      <c r="W45" s="1328"/>
      <c r="X45" s="1328"/>
      <c r="Y45" s="1328"/>
      <c r="Z45" s="1328"/>
      <c r="AA45" s="1328"/>
      <c r="AB45" s="1328"/>
      <c r="AC45" s="1328"/>
      <c r="AD45" s="1328"/>
      <c r="AE45" s="1328"/>
      <c r="AF45" s="1328"/>
      <c r="AG45" s="1328"/>
      <c r="AH45" s="1328"/>
      <c r="AI45" s="1328"/>
      <c r="AJ45" s="1328"/>
      <c r="AK45" s="1328"/>
      <c r="AL45" s="1328"/>
      <c r="AM45" s="1328"/>
      <c r="AN45" s="1328"/>
      <c r="AO45" s="1328"/>
      <c r="AP45" s="1328"/>
      <c r="AQ45" s="1328"/>
      <c r="AR45" s="1328"/>
      <c r="AS45" s="1328"/>
      <c r="AT45" s="1328"/>
      <c r="AU45" s="1328"/>
      <c r="AV45" s="1328"/>
      <c r="AW45" s="1328"/>
      <c r="AX45" s="1328"/>
      <c r="AY45" s="1328"/>
      <c r="AZ45" s="1366"/>
    </row>
    <row r="46" spans="1:52" s="54" customFormat="1" ht="15" customHeight="1" x14ac:dyDescent="0.2">
      <c r="A46" s="229"/>
      <c r="B46" s="1400" t="s">
        <v>180</v>
      </c>
      <c r="C46" s="1397"/>
      <c r="D46" s="1397"/>
      <c r="E46" s="1397"/>
      <c r="F46" s="1397"/>
      <c r="G46" s="1397"/>
      <c r="H46" s="1397"/>
      <c r="I46" s="1397"/>
      <c r="J46" s="1397"/>
      <c r="K46" s="1397"/>
      <c r="L46" s="1397"/>
      <c r="M46" s="1397"/>
      <c r="N46" s="1397"/>
      <c r="O46" s="1397"/>
      <c r="P46" s="1397"/>
      <c r="Q46" s="1397"/>
      <c r="R46" s="1397"/>
      <c r="S46" s="1397"/>
      <c r="T46" s="1398"/>
      <c r="U46" s="730" t="s">
        <v>187</v>
      </c>
      <c r="V46" s="731"/>
      <c r="W46" s="1328"/>
      <c r="X46" s="1328"/>
      <c r="Y46" s="1328"/>
      <c r="Z46" s="1328"/>
      <c r="AA46" s="1328"/>
      <c r="AB46" s="1328"/>
      <c r="AC46" s="1328"/>
      <c r="AD46" s="1328"/>
      <c r="AE46" s="1328"/>
      <c r="AF46" s="1328"/>
      <c r="AG46" s="1328"/>
      <c r="AH46" s="1328"/>
      <c r="AI46" s="1328"/>
      <c r="AJ46" s="1328"/>
      <c r="AK46" s="1328"/>
      <c r="AL46" s="1328"/>
      <c r="AM46" s="1328"/>
      <c r="AN46" s="1328"/>
      <c r="AO46" s="1328"/>
      <c r="AP46" s="1328"/>
      <c r="AQ46" s="1328"/>
      <c r="AR46" s="1328"/>
      <c r="AS46" s="1328"/>
      <c r="AT46" s="1328"/>
      <c r="AU46" s="1328"/>
      <c r="AV46" s="1328"/>
      <c r="AW46" s="1328"/>
      <c r="AX46" s="1328"/>
      <c r="AY46" s="1328"/>
      <c r="AZ46" s="1366"/>
    </row>
    <row r="47" spans="1:52" s="54" customFormat="1" ht="13.5" customHeight="1" x14ac:dyDescent="0.2">
      <c r="A47" s="229"/>
      <c r="B47" s="1400" t="s">
        <v>181</v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8"/>
      <c r="U47" s="730" t="s">
        <v>188</v>
      </c>
      <c r="V47" s="731"/>
      <c r="W47" s="1328"/>
      <c r="X47" s="1328"/>
      <c r="Y47" s="1328"/>
      <c r="Z47" s="1328"/>
      <c r="AA47" s="1328"/>
      <c r="AB47" s="1328"/>
      <c r="AC47" s="1328"/>
      <c r="AD47" s="1328"/>
      <c r="AE47" s="1328"/>
      <c r="AF47" s="1328"/>
      <c r="AG47" s="1328"/>
      <c r="AH47" s="1328"/>
      <c r="AI47" s="1328"/>
      <c r="AJ47" s="1328"/>
      <c r="AK47" s="1328"/>
      <c r="AL47" s="1328"/>
      <c r="AM47" s="1328"/>
      <c r="AN47" s="1328"/>
      <c r="AO47" s="1328"/>
      <c r="AP47" s="1328"/>
      <c r="AQ47" s="1328"/>
      <c r="AR47" s="1328"/>
      <c r="AS47" s="1328"/>
      <c r="AT47" s="1328"/>
      <c r="AU47" s="1328"/>
      <c r="AV47" s="1328"/>
      <c r="AW47" s="1328"/>
      <c r="AX47" s="1328"/>
      <c r="AY47" s="1328"/>
      <c r="AZ47" s="1366"/>
    </row>
    <row r="48" spans="1:52" s="54" customFormat="1" ht="15" customHeight="1" x14ac:dyDescent="0.2">
      <c r="A48" s="229"/>
      <c r="B48" s="1378" t="s">
        <v>182</v>
      </c>
      <c r="C48" s="1379"/>
      <c r="D48" s="1379"/>
      <c r="E48" s="1379"/>
      <c r="F48" s="1379"/>
      <c r="G48" s="1379"/>
      <c r="H48" s="1379"/>
      <c r="I48" s="1379"/>
      <c r="J48" s="1379"/>
      <c r="K48" s="1379"/>
      <c r="L48" s="1379"/>
      <c r="M48" s="1379"/>
      <c r="N48" s="1379"/>
      <c r="O48" s="1379"/>
      <c r="P48" s="1379"/>
      <c r="Q48" s="1379"/>
      <c r="R48" s="1379"/>
      <c r="S48" s="1379"/>
      <c r="T48" s="1380"/>
      <c r="U48" s="730" t="s">
        <v>125</v>
      </c>
      <c r="V48" s="731"/>
      <c r="W48" s="1328"/>
      <c r="X48" s="1328"/>
      <c r="Y48" s="1328"/>
      <c r="Z48" s="1328"/>
      <c r="AA48" s="1328"/>
      <c r="AB48" s="1328"/>
      <c r="AC48" s="1328"/>
      <c r="AD48" s="1328"/>
      <c r="AE48" s="1328"/>
      <c r="AF48" s="1328"/>
      <c r="AG48" s="1328"/>
      <c r="AH48" s="1328"/>
      <c r="AI48" s="1328"/>
      <c r="AJ48" s="1328"/>
      <c r="AK48" s="1328"/>
      <c r="AL48" s="1328"/>
      <c r="AM48" s="1328"/>
      <c r="AN48" s="1328"/>
      <c r="AO48" s="1328"/>
      <c r="AP48" s="1328"/>
      <c r="AQ48" s="1328"/>
      <c r="AR48" s="1328"/>
      <c r="AS48" s="1328"/>
      <c r="AT48" s="1328"/>
      <c r="AU48" s="1328"/>
      <c r="AV48" s="1328"/>
      <c r="AW48" s="1328"/>
      <c r="AX48" s="1328"/>
      <c r="AY48" s="1328"/>
      <c r="AZ48" s="1366"/>
    </row>
    <row r="49" spans="1:52" s="54" customFormat="1" ht="16.5" customHeight="1" x14ac:dyDescent="0.2">
      <c r="A49" s="229"/>
      <c r="B49" s="1378" t="s">
        <v>183</v>
      </c>
      <c r="C49" s="1379"/>
      <c r="D49" s="1379"/>
      <c r="E49" s="1379"/>
      <c r="F49" s="1379"/>
      <c r="G49" s="1379"/>
      <c r="H49" s="1379"/>
      <c r="I49" s="1379"/>
      <c r="J49" s="1379"/>
      <c r="K49" s="1379"/>
      <c r="L49" s="1379"/>
      <c r="M49" s="1379"/>
      <c r="N49" s="1379"/>
      <c r="O49" s="1379"/>
      <c r="P49" s="1379"/>
      <c r="Q49" s="1379"/>
      <c r="R49" s="1379"/>
      <c r="S49" s="1379"/>
      <c r="T49" s="1380"/>
      <c r="U49" s="730" t="s">
        <v>126</v>
      </c>
      <c r="V49" s="731"/>
      <c r="W49" s="1328"/>
      <c r="X49" s="1328"/>
      <c r="Y49" s="1328"/>
      <c r="Z49" s="1328"/>
      <c r="AA49" s="1328"/>
      <c r="AB49" s="1328"/>
      <c r="AC49" s="1328"/>
      <c r="AD49" s="1328"/>
      <c r="AE49" s="1328"/>
      <c r="AF49" s="1328"/>
      <c r="AG49" s="1328"/>
      <c r="AH49" s="1328"/>
      <c r="AI49" s="1328"/>
      <c r="AJ49" s="1328"/>
      <c r="AK49" s="1328"/>
      <c r="AL49" s="1328"/>
      <c r="AM49" s="1328"/>
      <c r="AN49" s="1328"/>
      <c r="AO49" s="1328"/>
      <c r="AP49" s="1328"/>
      <c r="AQ49" s="1328"/>
      <c r="AR49" s="1328"/>
      <c r="AS49" s="1328"/>
      <c r="AT49" s="1328"/>
      <c r="AU49" s="1328"/>
      <c r="AV49" s="1328"/>
      <c r="AW49" s="1328"/>
      <c r="AX49" s="1328"/>
      <c r="AY49" s="1328"/>
      <c r="AZ49" s="1366"/>
    </row>
    <row r="50" spans="1:52" s="54" customFormat="1" ht="15.75" customHeight="1" x14ac:dyDescent="0.2">
      <c r="A50" s="229"/>
      <c r="B50" s="1378" t="s">
        <v>184</v>
      </c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79"/>
      <c r="Q50" s="1379"/>
      <c r="R50" s="1379"/>
      <c r="S50" s="1379"/>
      <c r="T50" s="1380"/>
      <c r="U50" s="730" t="s">
        <v>129</v>
      </c>
      <c r="V50" s="731"/>
      <c r="W50" s="1328"/>
      <c r="X50" s="1328"/>
      <c r="Y50" s="1328"/>
      <c r="Z50" s="1328"/>
      <c r="AA50" s="1328"/>
      <c r="AB50" s="1328"/>
      <c r="AC50" s="1328"/>
      <c r="AD50" s="1328"/>
      <c r="AE50" s="1328"/>
      <c r="AF50" s="1328"/>
      <c r="AG50" s="1328"/>
      <c r="AH50" s="1328"/>
      <c r="AI50" s="1328"/>
      <c r="AJ50" s="1328"/>
      <c r="AK50" s="1328"/>
      <c r="AL50" s="1328"/>
      <c r="AM50" s="1328"/>
      <c r="AN50" s="1328"/>
      <c r="AO50" s="1328"/>
      <c r="AP50" s="1328"/>
      <c r="AQ50" s="1328"/>
      <c r="AR50" s="1328"/>
      <c r="AS50" s="1328"/>
      <c r="AT50" s="1328"/>
      <c r="AU50" s="1328"/>
      <c r="AV50" s="1328"/>
      <c r="AW50" s="1328"/>
      <c r="AX50" s="1328"/>
      <c r="AY50" s="1328"/>
      <c r="AZ50" s="1366"/>
    </row>
    <row r="51" spans="1:52" s="54" customFormat="1" ht="15.75" customHeight="1" x14ac:dyDescent="0.2">
      <c r="A51" s="229"/>
      <c r="B51" s="1378" t="s">
        <v>185</v>
      </c>
      <c r="C51" s="1379"/>
      <c r="D51" s="1379"/>
      <c r="E51" s="1379"/>
      <c r="F51" s="1379"/>
      <c r="G51" s="1379"/>
      <c r="H51" s="1379"/>
      <c r="I51" s="1379"/>
      <c r="J51" s="1379"/>
      <c r="K51" s="1379"/>
      <c r="L51" s="1379"/>
      <c r="M51" s="1379"/>
      <c r="N51" s="1379"/>
      <c r="O51" s="1379"/>
      <c r="P51" s="1379"/>
      <c r="Q51" s="1379"/>
      <c r="R51" s="1379"/>
      <c r="S51" s="1379"/>
      <c r="T51" s="1380"/>
      <c r="U51" s="730" t="s">
        <v>189</v>
      </c>
      <c r="V51" s="731"/>
      <c r="W51" s="1328"/>
      <c r="X51" s="1328"/>
      <c r="Y51" s="1328"/>
      <c r="Z51" s="1328"/>
      <c r="AA51" s="1328"/>
      <c r="AB51" s="1328"/>
      <c r="AC51" s="1328"/>
      <c r="AD51" s="1328"/>
      <c r="AE51" s="1328"/>
      <c r="AF51" s="1328"/>
      <c r="AG51" s="1328"/>
      <c r="AH51" s="1328"/>
      <c r="AI51" s="1328"/>
      <c r="AJ51" s="1328"/>
      <c r="AK51" s="1328"/>
      <c r="AL51" s="1328"/>
      <c r="AM51" s="1328"/>
      <c r="AN51" s="1328"/>
      <c r="AO51" s="1328"/>
      <c r="AP51" s="1328"/>
      <c r="AQ51" s="1328"/>
      <c r="AR51" s="1328"/>
      <c r="AS51" s="1328"/>
      <c r="AT51" s="1328"/>
      <c r="AU51" s="1328"/>
      <c r="AV51" s="1328"/>
      <c r="AW51" s="1328"/>
      <c r="AX51" s="1328"/>
      <c r="AY51" s="1328"/>
      <c r="AZ51" s="1366"/>
    </row>
    <row r="52" spans="1:52" s="54" customFormat="1" ht="17.25" customHeight="1" x14ac:dyDescent="0.2">
      <c r="A52" s="229"/>
      <c r="B52" s="1391" t="s">
        <v>186</v>
      </c>
      <c r="C52" s="1392"/>
      <c r="D52" s="1392"/>
      <c r="E52" s="1392"/>
      <c r="F52" s="1392"/>
      <c r="G52" s="1392"/>
      <c r="H52" s="1392"/>
      <c r="I52" s="1392"/>
      <c r="J52" s="1392"/>
      <c r="K52" s="1392"/>
      <c r="L52" s="1392"/>
      <c r="M52" s="1392"/>
      <c r="N52" s="1392"/>
      <c r="O52" s="1392"/>
      <c r="P52" s="1392"/>
      <c r="Q52" s="1392"/>
      <c r="R52" s="1392"/>
      <c r="S52" s="1392"/>
      <c r="T52" s="1393"/>
      <c r="U52" s="730" t="s">
        <v>122</v>
      </c>
      <c r="V52" s="731"/>
      <c r="W52" s="1328"/>
      <c r="X52" s="1328"/>
      <c r="Y52" s="1328"/>
      <c r="Z52" s="1328"/>
      <c r="AA52" s="1328"/>
      <c r="AB52" s="1328"/>
      <c r="AC52" s="1328"/>
      <c r="AD52" s="1328"/>
      <c r="AE52" s="1328"/>
      <c r="AF52" s="1328"/>
      <c r="AG52" s="1328"/>
      <c r="AH52" s="1328"/>
      <c r="AI52" s="1328"/>
      <c r="AJ52" s="1328"/>
      <c r="AK52" s="1328"/>
      <c r="AL52" s="1328"/>
      <c r="AM52" s="1328"/>
      <c r="AN52" s="1328"/>
      <c r="AO52" s="1328"/>
      <c r="AP52" s="1328"/>
      <c r="AQ52" s="1328"/>
      <c r="AR52" s="1328"/>
      <c r="AS52" s="1328"/>
      <c r="AT52" s="1328"/>
      <c r="AU52" s="1328"/>
      <c r="AV52" s="1328"/>
      <c r="AW52" s="1328"/>
      <c r="AX52" s="1328"/>
      <c r="AY52" s="1328"/>
      <c r="AZ52" s="1366"/>
    </row>
    <row r="53" spans="1:52" s="54" customFormat="1" ht="18" customHeight="1" thickBot="1" x14ac:dyDescent="0.25">
      <c r="A53" s="229"/>
      <c r="B53" s="1402" t="s">
        <v>756</v>
      </c>
      <c r="C53" s="1402"/>
      <c r="D53" s="1402"/>
      <c r="E53" s="1402"/>
      <c r="F53" s="1402"/>
      <c r="G53" s="1402"/>
      <c r="H53" s="1402"/>
      <c r="I53" s="1402"/>
      <c r="J53" s="1402"/>
      <c r="K53" s="1402"/>
      <c r="L53" s="1402"/>
      <c r="M53" s="1402"/>
      <c r="N53" s="1402"/>
      <c r="O53" s="1402"/>
      <c r="P53" s="1402"/>
      <c r="Q53" s="1402"/>
      <c r="R53" s="1402"/>
      <c r="S53" s="1402"/>
      <c r="T53" s="1402"/>
      <c r="U53" s="746" t="s">
        <v>142</v>
      </c>
      <c r="V53" s="747"/>
      <c r="W53" s="1367"/>
      <c r="X53" s="1367"/>
      <c r="Y53" s="1367"/>
      <c r="Z53" s="1367"/>
      <c r="AA53" s="1367"/>
      <c r="AB53" s="1367" t="s">
        <v>24</v>
      </c>
      <c r="AC53" s="1367"/>
      <c r="AD53" s="1367"/>
      <c r="AE53" s="1367"/>
      <c r="AF53" s="1367"/>
      <c r="AG53" s="1367" t="s">
        <v>24</v>
      </c>
      <c r="AH53" s="1367"/>
      <c r="AI53" s="1367"/>
      <c r="AJ53" s="1367"/>
      <c r="AK53" s="1367"/>
      <c r="AL53" s="1367"/>
      <c r="AM53" s="1367"/>
      <c r="AN53" s="1367"/>
      <c r="AO53" s="1367"/>
      <c r="AP53" s="1367"/>
      <c r="AQ53" s="1367"/>
      <c r="AR53" s="1367"/>
      <c r="AS53" s="1367"/>
      <c r="AT53" s="1367"/>
      <c r="AU53" s="1367"/>
      <c r="AV53" s="1367"/>
      <c r="AW53" s="1367"/>
      <c r="AX53" s="1367"/>
      <c r="AY53" s="1367"/>
      <c r="AZ53" s="1374"/>
    </row>
    <row r="54" spans="1:52" s="54" customFormat="1" ht="15" customHeight="1" x14ac:dyDescent="0.25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  <c r="AU54" s="229"/>
      <c r="AV54" s="229"/>
      <c r="AW54" s="229"/>
      <c r="AX54" s="229"/>
      <c r="AY54" s="229"/>
      <c r="AZ54" s="229"/>
    </row>
    <row r="55" spans="1:52" s="54" customFormat="1" ht="15" customHeight="1" x14ac:dyDescent="0.25">
      <c r="A55" s="229"/>
      <c r="B55" s="1381" t="s">
        <v>374</v>
      </c>
      <c r="C55" s="1382"/>
      <c r="D55" s="1382"/>
      <c r="E55" s="1382"/>
      <c r="F55" s="1382"/>
      <c r="G55" s="1382"/>
      <c r="H55" s="1382"/>
      <c r="I55" s="1382"/>
      <c r="J55" s="1382"/>
      <c r="K55" s="1382"/>
      <c r="L55" s="1382"/>
      <c r="M55" s="1382"/>
      <c r="N55" s="1382"/>
      <c r="O55" s="1382"/>
      <c r="P55" s="1382"/>
      <c r="Q55" s="1382"/>
      <c r="R55" s="1382"/>
      <c r="S55" s="1382"/>
      <c r="T55" s="1382"/>
      <c r="U55" s="1382"/>
      <c r="V55" s="1382"/>
      <c r="W55" s="1382"/>
      <c r="X55" s="1382"/>
      <c r="Y55" s="1382"/>
      <c r="Z55" s="1382"/>
      <c r="AA55" s="1382"/>
      <c r="AB55" s="1382"/>
      <c r="AC55" s="1382"/>
      <c r="AD55" s="1382"/>
      <c r="AE55" s="1382"/>
      <c r="AF55" s="1382"/>
      <c r="AG55" s="1382"/>
      <c r="AH55" s="1382"/>
      <c r="AI55" s="1382"/>
      <c r="AJ55" s="1382"/>
      <c r="AK55" s="1382"/>
      <c r="AL55" s="1382"/>
      <c r="AM55" s="1382"/>
      <c r="AN55" s="1382"/>
      <c r="AO55" s="1382"/>
      <c r="AP55" s="1382"/>
      <c r="AQ55" s="1382"/>
      <c r="AR55" s="1382"/>
      <c r="AS55" s="1382"/>
      <c r="AT55" s="1382"/>
      <c r="AU55" s="1382"/>
      <c r="AV55" s="1382"/>
      <c r="AW55" s="1382"/>
      <c r="AX55" s="1382"/>
      <c r="AY55" s="1382"/>
      <c r="AZ55" s="1382"/>
    </row>
    <row r="56" spans="1:52" s="54" customFormat="1" ht="8.1" customHeight="1" x14ac:dyDescent="0.25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  <c r="AU56" s="229"/>
      <c r="AV56" s="229"/>
      <c r="AW56" s="229"/>
      <c r="AX56" s="229"/>
      <c r="AY56" s="229"/>
      <c r="AZ56" s="229"/>
    </row>
    <row r="57" spans="1:52" s="54" customFormat="1" ht="84.75" customHeight="1" x14ac:dyDescent="0.25">
      <c r="A57" s="229"/>
      <c r="B57" s="816" t="s">
        <v>37</v>
      </c>
      <c r="C57" s="1383"/>
      <c r="D57" s="1383"/>
      <c r="E57" s="1383"/>
      <c r="F57" s="1383"/>
      <c r="G57" s="1383"/>
      <c r="H57" s="1383"/>
      <c r="I57" s="1383"/>
      <c r="J57" s="1383"/>
      <c r="K57" s="1383"/>
      <c r="L57" s="1383"/>
      <c r="M57" s="1383"/>
      <c r="N57" s="1383"/>
      <c r="O57" s="1383"/>
      <c r="P57" s="1383"/>
      <c r="Q57" s="1383"/>
      <c r="R57" s="1383"/>
      <c r="S57" s="1383"/>
      <c r="T57" s="1383"/>
      <c r="U57" s="1328" t="s">
        <v>3</v>
      </c>
      <c r="V57" s="1328"/>
      <c r="W57" s="1328" t="s">
        <v>177</v>
      </c>
      <c r="X57" s="1328"/>
      <c r="Y57" s="1328"/>
      <c r="Z57" s="1328"/>
      <c r="AA57" s="1328"/>
      <c r="AB57" s="1328" t="s">
        <v>173</v>
      </c>
      <c r="AC57" s="1328"/>
      <c r="AD57" s="1328"/>
      <c r="AE57" s="1328"/>
      <c r="AF57" s="1328"/>
      <c r="AG57" s="1328" t="s">
        <v>174</v>
      </c>
      <c r="AH57" s="1328"/>
      <c r="AI57" s="1328"/>
      <c r="AJ57" s="1328"/>
      <c r="AK57" s="1328"/>
      <c r="AL57" s="1328" t="s">
        <v>38</v>
      </c>
      <c r="AM57" s="1328"/>
      <c r="AN57" s="1328"/>
      <c r="AO57" s="1328"/>
      <c r="AP57" s="1328"/>
      <c r="AQ57" s="1328" t="s">
        <v>175</v>
      </c>
      <c r="AR57" s="1328"/>
      <c r="AS57" s="1328"/>
      <c r="AT57" s="1328"/>
      <c r="AU57" s="1328"/>
      <c r="AV57" s="1328" t="s">
        <v>176</v>
      </c>
      <c r="AW57" s="1328"/>
      <c r="AX57" s="1328"/>
      <c r="AY57" s="1328"/>
      <c r="AZ57" s="1329"/>
    </row>
    <row r="58" spans="1:52" s="390" customFormat="1" ht="11.25" customHeight="1" thickBot="1" x14ac:dyDescent="0.3">
      <c r="A58" s="363"/>
      <c r="B58" s="1075">
        <v>1</v>
      </c>
      <c r="C58" s="1197"/>
      <c r="D58" s="1197"/>
      <c r="E58" s="1197"/>
      <c r="F58" s="1197"/>
      <c r="G58" s="1197"/>
      <c r="H58" s="1197"/>
      <c r="I58" s="1197"/>
      <c r="J58" s="1197"/>
      <c r="K58" s="1197"/>
      <c r="L58" s="1197"/>
      <c r="M58" s="1197"/>
      <c r="N58" s="1197"/>
      <c r="O58" s="1197"/>
      <c r="P58" s="1197"/>
      <c r="Q58" s="1197"/>
      <c r="R58" s="1197"/>
      <c r="S58" s="1197"/>
      <c r="T58" s="1197"/>
      <c r="U58" s="1401">
        <v>2</v>
      </c>
      <c r="V58" s="1401"/>
      <c r="W58" s="1401">
        <v>3</v>
      </c>
      <c r="X58" s="1401"/>
      <c r="Y58" s="1401"/>
      <c r="Z58" s="1401"/>
      <c r="AA58" s="1401"/>
      <c r="AB58" s="1401">
        <v>4</v>
      </c>
      <c r="AC58" s="1401"/>
      <c r="AD58" s="1401"/>
      <c r="AE58" s="1401"/>
      <c r="AF58" s="1401"/>
      <c r="AG58" s="1401">
        <v>5</v>
      </c>
      <c r="AH58" s="1401"/>
      <c r="AI58" s="1401"/>
      <c r="AJ58" s="1401"/>
      <c r="AK58" s="1401"/>
      <c r="AL58" s="1401">
        <v>6</v>
      </c>
      <c r="AM58" s="1401"/>
      <c r="AN58" s="1401"/>
      <c r="AO58" s="1401"/>
      <c r="AP58" s="1401"/>
      <c r="AQ58" s="1401">
        <v>7</v>
      </c>
      <c r="AR58" s="1401"/>
      <c r="AS58" s="1401"/>
      <c r="AT58" s="1401"/>
      <c r="AU58" s="1401"/>
      <c r="AV58" s="1401">
        <v>8</v>
      </c>
      <c r="AW58" s="1401"/>
      <c r="AX58" s="1401"/>
      <c r="AY58" s="1401"/>
      <c r="AZ58" s="1274"/>
    </row>
    <row r="59" spans="1:52" s="54" customFormat="1" ht="18" customHeight="1" x14ac:dyDescent="0.2">
      <c r="A59" s="229"/>
      <c r="B59" s="1391" t="s">
        <v>178</v>
      </c>
      <c r="C59" s="1392"/>
      <c r="D59" s="1392"/>
      <c r="E59" s="1392"/>
      <c r="F59" s="1392"/>
      <c r="G59" s="1392"/>
      <c r="H59" s="1392"/>
      <c r="I59" s="1392"/>
      <c r="J59" s="1392"/>
      <c r="K59" s="1392"/>
      <c r="L59" s="1392"/>
      <c r="M59" s="1392"/>
      <c r="N59" s="1392"/>
      <c r="O59" s="1392"/>
      <c r="P59" s="1392"/>
      <c r="Q59" s="1392"/>
      <c r="R59" s="1392"/>
      <c r="S59" s="1392"/>
      <c r="T59" s="1393"/>
      <c r="U59" s="767" t="s">
        <v>119</v>
      </c>
      <c r="V59" s="768"/>
      <c r="W59" s="1372"/>
      <c r="X59" s="1372"/>
      <c r="Y59" s="1372"/>
      <c r="Z59" s="1372"/>
      <c r="AA59" s="1372"/>
      <c r="AB59" s="1372" t="s">
        <v>24</v>
      </c>
      <c r="AC59" s="1372"/>
      <c r="AD59" s="1372"/>
      <c r="AE59" s="1372"/>
      <c r="AF59" s="1372"/>
      <c r="AG59" s="1372" t="s">
        <v>24</v>
      </c>
      <c r="AH59" s="1372"/>
      <c r="AI59" s="1372"/>
      <c r="AJ59" s="1372"/>
      <c r="AK59" s="1372"/>
      <c r="AL59" s="1372"/>
      <c r="AM59" s="1372"/>
      <c r="AN59" s="1372"/>
      <c r="AO59" s="1372"/>
      <c r="AP59" s="1372"/>
      <c r="AQ59" s="1372"/>
      <c r="AR59" s="1372"/>
      <c r="AS59" s="1372"/>
      <c r="AT59" s="1372"/>
      <c r="AU59" s="1372"/>
      <c r="AV59" s="1372"/>
      <c r="AW59" s="1372"/>
      <c r="AX59" s="1372"/>
      <c r="AY59" s="1372"/>
      <c r="AZ59" s="1373"/>
    </row>
    <row r="60" spans="1:52" s="54" customFormat="1" ht="32.1" customHeight="1" x14ac:dyDescent="0.2">
      <c r="A60" s="229"/>
      <c r="B60" s="1378" t="s">
        <v>638</v>
      </c>
      <c r="C60" s="1379"/>
      <c r="D60" s="1379"/>
      <c r="E60" s="1379"/>
      <c r="F60" s="1379"/>
      <c r="G60" s="1379"/>
      <c r="H60" s="1379"/>
      <c r="I60" s="1379"/>
      <c r="J60" s="1379"/>
      <c r="K60" s="1379"/>
      <c r="L60" s="1379"/>
      <c r="M60" s="1379"/>
      <c r="N60" s="1379"/>
      <c r="O60" s="1379"/>
      <c r="P60" s="1379"/>
      <c r="Q60" s="1379"/>
      <c r="R60" s="1379"/>
      <c r="S60" s="1379"/>
      <c r="T60" s="1380"/>
      <c r="U60" s="730" t="s">
        <v>120</v>
      </c>
      <c r="V60" s="731"/>
      <c r="W60" s="1328"/>
      <c r="X60" s="1328"/>
      <c r="Y60" s="1328"/>
      <c r="Z60" s="1328"/>
      <c r="AA60" s="1328"/>
      <c r="AB60" s="1328"/>
      <c r="AC60" s="1328"/>
      <c r="AD60" s="1328"/>
      <c r="AE60" s="1328"/>
      <c r="AF60" s="1328"/>
      <c r="AG60" s="1328"/>
      <c r="AH60" s="1328"/>
      <c r="AI60" s="1328"/>
      <c r="AJ60" s="1328"/>
      <c r="AK60" s="1328"/>
      <c r="AL60" s="1328"/>
      <c r="AM60" s="1328"/>
      <c r="AN60" s="1328"/>
      <c r="AO60" s="1328"/>
      <c r="AP60" s="1328"/>
      <c r="AQ60" s="1328"/>
      <c r="AR60" s="1328"/>
      <c r="AS60" s="1328"/>
      <c r="AT60" s="1328"/>
      <c r="AU60" s="1328"/>
      <c r="AV60" s="1328"/>
      <c r="AW60" s="1328"/>
      <c r="AX60" s="1328"/>
      <c r="AY60" s="1328"/>
      <c r="AZ60" s="1366"/>
    </row>
    <row r="61" spans="1:52" s="54" customFormat="1" ht="32.1" customHeight="1" x14ac:dyDescent="0.2">
      <c r="A61" s="229"/>
      <c r="B61" s="1396" t="s">
        <v>179</v>
      </c>
      <c r="C61" s="1397"/>
      <c r="D61" s="1397"/>
      <c r="E61" s="1397"/>
      <c r="F61" s="1397"/>
      <c r="G61" s="1397"/>
      <c r="H61" s="1397"/>
      <c r="I61" s="1397"/>
      <c r="J61" s="1397"/>
      <c r="K61" s="1397"/>
      <c r="L61" s="1397"/>
      <c r="M61" s="1397"/>
      <c r="N61" s="1397"/>
      <c r="O61" s="1397"/>
      <c r="P61" s="1397"/>
      <c r="Q61" s="1397"/>
      <c r="R61" s="1397"/>
      <c r="S61" s="1397"/>
      <c r="T61" s="1398"/>
      <c r="U61" s="730" t="s">
        <v>121</v>
      </c>
      <c r="V61" s="731"/>
      <c r="W61" s="1328"/>
      <c r="X61" s="1328"/>
      <c r="Y61" s="1328"/>
      <c r="Z61" s="1328"/>
      <c r="AA61" s="1328"/>
      <c r="AB61" s="1328"/>
      <c r="AC61" s="1328"/>
      <c r="AD61" s="1328"/>
      <c r="AE61" s="1328"/>
      <c r="AF61" s="1328"/>
      <c r="AG61" s="1328"/>
      <c r="AH61" s="1328"/>
      <c r="AI61" s="1328"/>
      <c r="AJ61" s="1328"/>
      <c r="AK61" s="1328"/>
      <c r="AL61" s="1328"/>
      <c r="AM61" s="1328"/>
      <c r="AN61" s="1328"/>
      <c r="AO61" s="1328"/>
      <c r="AP61" s="1328"/>
      <c r="AQ61" s="1328"/>
      <c r="AR61" s="1328"/>
      <c r="AS61" s="1328"/>
      <c r="AT61" s="1328"/>
      <c r="AU61" s="1328"/>
      <c r="AV61" s="1328"/>
      <c r="AW61" s="1328"/>
      <c r="AX61" s="1328"/>
      <c r="AY61" s="1328"/>
      <c r="AZ61" s="1366"/>
    </row>
    <row r="62" spans="1:52" s="54" customFormat="1" ht="18" customHeight="1" x14ac:dyDescent="0.2">
      <c r="A62" s="229"/>
      <c r="B62" s="1400" t="s">
        <v>180</v>
      </c>
      <c r="C62" s="1397"/>
      <c r="D62" s="1397"/>
      <c r="E62" s="1397"/>
      <c r="F62" s="1397"/>
      <c r="G62" s="1397"/>
      <c r="H62" s="1397"/>
      <c r="I62" s="1397"/>
      <c r="J62" s="1397"/>
      <c r="K62" s="1397"/>
      <c r="L62" s="1397"/>
      <c r="M62" s="1397"/>
      <c r="N62" s="1397"/>
      <c r="O62" s="1397"/>
      <c r="P62" s="1397"/>
      <c r="Q62" s="1397"/>
      <c r="R62" s="1397"/>
      <c r="S62" s="1397"/>
      <c r="T62" s="1398"/>
      <c r="U62" s="730" t="s">
        <v>187</v>
      </c>
      <c r="V62" s="731"/>
      <c r="W62" s="1328"/>
      <c r="X62" s="1328"/>
      <c r="Y62" s="1328"/>
      <c r="Z62" s="1328"/>
      <c r="AA62" s="1328"/>
      <c r="AB62" s="1328"/>
      <c r="AC62" s="1328"/>
      <c r="AD62" s="1328"/>
      <c r="AE62" s="1328"/>
      <c r="AF62" s="1328"/>
      <c r="AG62" s="1328"/>
      <c r="AH62" s="1328"/>
      <c r="AI62" s="1328"/>
      <c r="AJ62" s="1328"/>
      <c r="AK62" s="1328"/>
      <c r="AL62" s="1328"/>
      <c r="AM62" s="1328"/>
      <c r="AN62" s="1328"/>
      <c r="AO62" s="1328"/>
      <c r="AP62" s="1328"/>
      <c r="AQ62" s="1328"/>
      <c r="AR62" s="1328"/>
      <c r="AS62" s="1328"/>
      <c r="AT62" s="1328"/>
      <c r="AU62" s="1328"/>
      <c r="AV62" s="1328"/>
      <c r="AW62" s="1328"/>
      <c r="AX62" s="1328"/>
      <c r="AY62" s="1328"/>
      <c r="AZ62" s="1366"/>
    </row>
    <row r="63" spans="1:52" s="54" customFormat="1" ht="18" customHeight="1" x14ac:dyDescent="0.2">
      <c r="A63" s="229"/>
      <c r="B63" s="1400" t="s">
        <v>181</v>
      </c>
      <c r="C63" s="1397"/>
      <c r="D63" s="1397"/>
      <c r="E63" s="1397"/>
      <c r="F63" s="1397"/>
      <c r="G63" s="1397"/>
      <c r="H63" s="1397"/>
      <c r="I63" s="1397"/>
      <c r="J63" s="1397"/>
      <c r="K63" s="1397"/>
      <c r="L63" s="1397"/>
      <c r="M63" s="1397"/>
      <c r="N63" s="1397"/>
      <c r="O63" s="1397"/>
      <c r="P63" s="1397"/>
      <c r="Q63" s="1397"/>
      <c r="R63" s="1397"/>
      <c r="S63" s="1397"/>
      <c r="T63" s="1398"/>
      <c r="U63" s="730" t="s">
        <v>188</v>
      </c>
      <c r="V63" s="731"/>
      <c r="W63" s="1328"/>
      <c r="X63" s="1328"/>
      <c r="Y63" s="1328"/>
      <c r="Z63" s="1328"/>
      <c r="AA63" s="1328"/>
      <c r="AB63" s="1328"/>
      <c r="AC63" s="1328"/>
      <c r="AD63" s="1328"/>
      <c r="AE63" s="1328"/>
      <c r="AF63" s="1328"/>
      <c r="AG63" s="1328"/>
      <c r="AH63" s="1328"/>
      <c r="AI63" s="1328"/>
      <c r="AJ63" s="1328"/>
      <c r="AK63" s="1328"/>
      <c r="AL63" s="1328"/>
      <c r="AM63" s="1328"/>
      <c r="AN63" s="1328"/>
      <c r="AO63" s="1328"/>
      <c r="AP63" s="1328"/>
      <c r="AQ63" s="1328"/>
      <c r="AR63" s="1328"/>
      <c r="AS63" s="1328"/>
      <c r="AT63" s="1328"/>
      <c r="AU63" s="1328"/>
      <c r="AV63" s="1328"/>
      <c r="AW63" s="1328"/>
      <c r="AX63" s="1328"/>
      <c r="AY63" s="1328"/>
      <c r="AZ63" s="1366"/>
    </row>
    <row r="64" spans="1:52" s="54" customFormat="1" ht="18" customHeight="1" x14ac:dyDescent="0.2">
      <c r="A64" s="229"/>
      <c r="B64" s="1378" t="s">
        <v>182</v>
      </c>
      <c r="C64" s="1379"/>
      <c r="D64" s="1379"/>
      <c r="E64" s="1379"/>
      <c r="F64" s="1379"/>
      <c r="G64" s="1379"/>
      <c r="H64" s="1379"/>
      <c r="I64" s="1379"/>
      <c r="J64" s="1379"/>
      <c r="K64" s="1379"/>
      <c r="L64" s="1379"/>
      <c r="M64" s="1379"/>
      <c r="N64" s="1379"/>
      <c r="O64" s="1379"/>
      <c r="P64" s="1379"/>
      <c r="Q64" s="1379"/>
      <c r="R64" s="1379"/>
      <c r="S64" s="1379"/>
      <c r="T64" s="1380"/>
      <c r="U64" s="730" t="s">
        <v>125</v>
      </c>
      <c r="V64" s="731"/>
      <c r="W64" s="1328"/>
      <c r="X64" s="1328"/>
      <c r="Y64" s="1328"/>
      <c r="Z64" s="1328"/>
      <c r="AA64" s="1328"/>
      <c r="AB64" s="1328"/>
      <c r="AC64" s="1328"/>
      <c r="AD64" s="1328"/>
      <c r="AE64" s="1328"/>
      <c r="AF64" s="1328"/>
      <c r="AG64" s="1328"/>
      <c r="AH64" s="1328"/>
      <c r="AI64" s="1328"/>
      <c r="AJ64" s="1328"/>
      <c r="AK64" s="1328"/>
      <c r="AL64" s="1328"/>
      <c r="AM64" s="1328"/>
      <c r="AN64" s="1328"/>
      <c r="AO64" s="1328"/>
      <c r="AP64" s="1328"/>
      <c r="AQ64" s="1328"/>
      <c r="AR64" s="1328"/>
      <c r="AS64" s="1328"/>
      <c r="AT64" s="1328"/>
      <c r="AU64" s="1328"/>
      <c r="AV64" s="1328"/>
      <c r="AW64" s="1328"/>
      <c r="AX64" s="1328"/>
      <c r="AY64" s="1328"/>
      <c r="AZ64" s="1366"/>
    </row>
    <row r="65" spans="1:52" s="54" customFormat="1" ht="18" customHeight="1" x14ac:dyDescent="0.2">
      <c r="A65" s="229"/>
      <c r="B65" s="1378" t="s">
        <v>183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80"/>
      <c r="U65" s="730" t="s">
        <v>126</v>
      </c>
      <c r="V65" s="731"/>
      <c r="W65" s="1328"/>
      <c r="X65" s="1328"/>
      <c r="Y65" s="1328"/>
      <c r="Z65" s="1328"/>
      <c r="AA65" s="1328"/>
      <c r="AB65" s="1328"/>
      <c r="AC65" s="1328"/>
      <c r="AD65" s="1328"/>
      <c r="AE65" s="1328"/>
      <c r="AF65" s="1328"/>
      <c r="AG65" s="1328"/>
      <c r="AH65" s="1328"/>
      <c r="AI65" s="1328"/>
      <c r="AJ65" s="1328"/>
      <c r="AK65" s="1328"/>
      <c r="AL65" s="1328"/>
      <c r="AM65" s="1328"/>
      <c r="AN65" s="1328"/>
      <c r="AO65" s="1328"/>
      <c r="AP65" s="1328"/>
      <c r="AQ65" s="1328"/>
      <c r="AR65" s="1328"/>
      <c r="AS65" s="1328"/>
      <c r="AT65" s="1328"/>
      <c r="AU65" s="1328"/>
      <c r="AV65" s="1328"/>
      <c r="AW65" s="1328"/>
      <c r="AX65" s="1328"/>
      <c r="AY65" s="1328"/>
      <c r="AZ65" s="1366"/>
    </row>
    <row r="66" spans="1:52" s="54" customFormat="1" ht="18" customHeight="1" x14ac:dyDescent="0.2">
      <c r="A66" s="229"/>
      <c r="B66" s="1378" t="s">
        <v>184</v>
      </c>
      <c r="C66" s="1379"/>
      <c r="D66" s="1379"/>
      <c r="E66" s="1379"/>
      <c r="F66" s="1379"/>
      <c r="G66" s="1379"/>
      <c r="H66" s="1379"/>
      <c r="I66" s="1379"/>
      <c r="J66" s="1379"/>
      <c r="K66" s="1379"/>
      <c r="L66" s="1379"/>
      <c r="M66" s="1379"/>
      <c r="N66" s="1379"/>
      <c r="O66" s="1379"/>
      <c r="P66" s="1379"/>
      <c r="Q66" s="1379"/>
      <c r="R66" s="1379"/>
      <c r="S66" s="1379"/>
      <c r="T66" s="1380"/>
      <c r="U66" s="730" t="s">
        <v>129</v>
      </c>
      <c r="V66" s="731"/>
      <c r="W66" s="1328"/>
      <c r="X66" s="1328"/>
      <c r="Y66" s="1328"/>
      <c r="Z66" s="1328"/>
      <c r="AA66" s="1328"/>
      <c r="AB66" s="1328"/>
      <c r="AC66" s="1328"/>
      <c r="AD66" s="1328"/>
      <c r="AE66" s="1328"/>
      <c r="AF66" s="1328"/>
      <c r="AG66" s="1328"/>
      <c r="AH66" s="1328"/>
      <c r="AI66" s="1328"/>
      <c r="AJ66" s="1328"/>
      <c r="AK66" s="1328"/>
      <c r="AL66" s="1328"/>
      <c r="AM66" s="1328"/>
      <c r="AN66" s="1328"/>
      <c r="AO66" s="1328"/>
      <c r="AP66" s="1328"/>
      <c r="AQ66" s="1328"/>
      <c r="AR66" s="1328"/>
      <c r="AS66" s="1328"/>
      <c r="AT66" s="1328"/>
      <c r="AU66" s="1328"/>
      <c r="AV66" s="1328"/>
      <c r="AW66" s="1328"/>
      <c r="AX66" s="1328"/>
      <c r="AY66" s="1328"/>
      <c r="AZ66" s="1366"/>
    </row>
    <row r="67" spans="1:52" s="54" customFormat="1" ht="18" customHeight="1" x14ac:dyDescent="0.2">
      <c r="A67" s="229"/>
      <c r="B67" s="1378" t="s">
        <v>185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80"/>
      <c r="U67" s="730" t="s">
        <v>189</v>
      </c>
      <c r="V67" s="731"/>
      <c r="W67" s="1328"/>
      <c r="X67" s="1328"/>
      <c r="Y67" s="1328"/>
      <c r="Z67" s="1328"/>
      <c r="AA67" s="1328"/>
      <c r="AB67" s="1328"/>
      <c r="AC67" s="1328"/>
      <c r="AD67" s="1328"/>
      <c r="AE67" s="1328"/>
      <c r="AF67" s="1328"/>
      <c r="AG67" s="1328"/>
      <c r="AH67" s="1328"/>
      <c r="AI67" s="1328"/>
      <c r="AJ67" s="1328"/>
      <c r="AK67" s="1328"/>
      <c r="AL67" s="1328"/>
      <c r="AM67" s="1328"/>
      <c r="AN67" s="1328"/>
      <c r="AO67" s="1328"/>
      <c r="AP67" s="1328"/>
      <c r="AQ67" s="1328"/>
      <c r="AR67" s="1328"/>
      <c r="AS67" s="1328"/>
      <c r="AT67" s="1328"/>
      <c r="AU67" s="1328"/>
      <c r="AV67" s="1328"/>
      <c r="AW67" s="1328"/>
      <c r="AX67" s="1328"/>
      <c r="AY67" s="1328"/>
      <c r="AZ67" s="1366"/>
    </row>
    <row r="68" spans="1:52" s="54" customFormat="1" ht="18" customHeight="1" x14ac:dyDescent="0.2">
      <c r="A68" s="229"/>
      <c r="B68" s="1391" t="s">
        <v>186</v>
      </c>
      <c r="C68" s="1392"/>
      <c r="D68" s="1392"/>
      <c r="E68" s="1392"/>
      <c r="F68" s="1392"/>
      <c r="G68" s="1392"/>
      <c r="H68" s="1392"/>
      <c r="I68" s="1392"/>
      <c r="J68" s="1392"/>
      <c r="K68" s="1392"/>
      <c r="L68" s="1392"/>
      <c r="M68" s="1392"/>
      <c r="N68" s="1392"/>
      <c r="O68" s="1392"/>
      <c r="P68" s="1392"/>
      <c r="Q68" s="1392"/>
      <c r="R68" s="1392"/>
      <c r="S68" s="1392"/>
      <c r="T68" s="1393"/>
      <c r="U68" s="730" t="s">
        <v>122</v>
      </c>
      <c r="V68" s="731"/>
      <c r="W68" s="1328"/>
      <c r="X68" s="1328"/>
      <c r="Y68" s="1328"/>
      <c r="Z68" s="1328"/>
      <c r="AA68" s="1328"/>
      <c r="AB68" s="1328"/>
      <c r="AC68" s="1328"/>
      <c r="AD68" s="1328"/>
      <c r="AE68" s="1328"/>
      <c r="AF68" s="1328"/>
      <c r="AG68" s="1328"/>
      <c r="AH68" s="1328"/>
      <c r="AI68" s="1328"/>
      <c r="AJ68" s="1328"/>
      <c r="AK68" s="1328"/>
      <c r="AL68" s="1328"/>
      <c r="AM68" s="1328"/>
      <c r="AN68" s="1328"/>
      <c r="AO68" s="1328"/>
      <c r="AP68" s="1328"/>
      <c r="AQ68" s="1328"/>
      <c r="AR68" s="1328"/>
      <c r="AS68" s="1328"/>
      <c r="AT68" s="1328"/>
      <c r="AU68" s="1328"/>
      <c r="AV68" s="1328"/>
      <c r="AW68" s="1328"/>
      <c r="AX68" s="1328"/>
      <c r="AY68" s="1328"/>
      <c r="AZ68" s="1366"/>
    </row>
    <row r="69" spans="1:52" s="54" customFormat="1" ht="18" customHeight="1" thickBot="1" x14ac:dyDescent="0.25">
      <c r="A69" s="229"/>
      <c r="B69" s="1403" t="s">
        <v>756</v>
      </c>
      <c r="C69" s="1403"/>
      <c r="D69" s="1403"/>
      <c r="E69" s="1403"/>
      <c r="F69" s="1403"/>
      <c r="G69" s="1403"/>
      <c r="H69" s="1403"/>
      <c r="I69" s="1403"/>
      <c r="J69" s="1403"/>
      <c r="K69" s="1403"/>
      <c r="L69" s="1403"/>
      <c r="M69" s="1403"/>
      <c r="N69" s="1403"/>
      <c r="O69" s="1403"/>
      <c r="P69" s="1403"/>
      <c r="Q69" s="1403"/>
      <c r="R69" s="1403"/>
      <c r="S69" s="1403"/>
      <c r="T69" s="1403"/>
      <c r="U69" s="746" t="s">
        <v>142</v>
      </c>
      <c r="V69" s="747"/>
      <c r="W69" s="1367"/>
      <c r="X69" s="1367"/>
      <c r="Y69" s="1367"/>
      <c r="Z69" s="1367"/>
      <c r="AA69" s="1367"/>
      <c r="AB69" s="1367" t="s">
        <v>24</v>
      </c>
      <c r="AC69" s="1367"/>
      <c r="AD69" s="1367"/>
      <c r="AE69" s="1367"/>
      <c r="AF69" s="1367"/>
      <c r="AG69" s="1367" t="s">
        <v>24</v>
      </c>
      <c r="AH69" s="1367"/>
      <c r="AI69" s="1367"/>
      <c r="AJ69" s="1367"/>
      <c r="AK69" s="1367"/>
      <c r="AL69" s="1367"/>
      <c r="AM69" s="1367"/>
      <c r="AN69" s="1367"/>
      <c r="AO69" s="1367"/>
      <c r="AP69" s="1367"/>
      <c r="AQ69" s="1367"/>
      <c r="AR69" s="1367"/>
      <c r="AS69" s="1367"/>
      <c r="AT69" s="1367"/>
      <c r="AU69" s="1367"/>
      <c r="AV69" s="1367"/>
      <c r="AW69" s="1367"/>
      <c r="AX69" s="1367"/>
      <c r="AY69" s="1367"/>
      <c r="AZ69" s="1374"/>
    </row>
    <row r="70" spans="1:52" s="54" customFormat="1" ht="15" customHeight="1" x14ac:dyDescent="0.25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</row>
    <row r="71" spans="1:52" s="54" customFormat="1" ht="15" customHeight="1" x14ac:dyDescent="0.25">
      <c r="A71" s="229"/>
      <c r="B71" s="1381" t="s">
        <v>375</v>
      </c>
      <c r="C71" s="1382"/>
      <c r="D71" s="1382"/>
      <c r="E71" s="1382"/>
      <c r="F71" s="1382"/>
      <c r="G71" s="1382"/>
      <c r="H71" s="1382"/>
      <c r="I71" s="1382"/>
      <c r="J71" s="1382"/>
      <c r="K71" s="1382"/>
      <c r="L71" s="1382"/>
      <c r="M71" s="1382"/>
      <c r="N71" s="1382"/>
      <c r="O71" s="1382"/>
      <c r="P71" s="1382"/>
      <c r="Q71" s="1382"/>
      <c r="R71" s="1382"/>
      <c r="S71" s="1382"/>
      <c r="T71" s="1382"/>
      <c r="U71" s="1382"/>
      <c r="V71" s="1382"/>
      <c r="W71" s="1382"/>
      <c r="X71" s="1382"/>
      <c r="Y71" s="1382"/>
      <c r="Z71" s="1382"/>
      <c r="AA71" s="1382"/>
      <c r="AB71" s="1382"/>
      <c r="AC71" s="1382"/>
      <c r="AD71" s="1382"/>
      <c r="AE71" s="1382"/>
      <c r="AF71" s="1382"/>
      <c r="AG71" s="1382"/>
      <c r="AH71" s="1382"/>
      <c r="AI71" s="1382"/>
      <c r="AJ71" s="1382"/>
      <c r="AK71" s="1382"/>
      <c r="AL71" s="1382"/>
      <c r="AM71" s="1382"/>
      <c r="AN71" s="1382"/>
      <c r="AO71" s="1382"/>
      <c r="AP71" s="1382"/>
      <c r="AQ71" s="1382"/>
      <c r="AR71" s="1382"/>
      <c r="AS71" s="1382"/>
      <c r="AT71" s="1382"/>
      <c r="AU71" s="1382"/>
      <c r="AV71" s="1382"/>
      <c r="AW71" s="1382"/>
      <c r="AX71" s="1382"/>
      <c r="AY71" s="1382"/>
      <c r="AZ71" s="1382"/>
    </row>
    <row r="72" spans="1:52" s="54" customFormat="1" ht="8.1" customHeight="1" x14ac:dyDescent="0.25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</row>
    <row r="73" spans="1:52" s="54" customFormat="1" ht="90" customHeight="1" x14ac:dyDescent="0.25">
      <c r="A73" s="229"/>
      <c r="B73" s="816" t="s">
        <v>37</v>
      </c>
      <c r="C73" s="1383"/>
      <c r="D73" s="1383"/>
      <c r="E73" s="1383"/>
      <c r="F73" s="1383"/>
      <c r="G73" s="1383"/>
      <c r="H73" s="1383"/>
      <c r="I73" s="1383"/>
      <c r="J73" s="1383"/>
      <c r="K73" s="1383"/>
      <c r="L73" s="1383"/>
      <c r="M73" s="1383"/>
      <c r="N73" s="1383"/>
      <c r="O73" s="1383"/>
      <c r="P73" s="1383"/>
      <c r="Q73" s="1383"/>
      <c r="R73" s="1383"/>
      <c r="S73" s="1383"/>
      <c r="T73" s="1383"/>
      <c r="U73" s="1328" t="s">
        <v>3</v>
      </c>
      <c r="V73" s="1328"/>
      <c r="W73" s="1328" t="s">
        <v>177</v>
      </c>
      <c r="X73" s="1328"/>
      <c r="Y73" s="1328"/>
      <c r="Z73" s="1328"/>
      <c r="AA73" s="1328"/>
      <c r="AB73" s="1328" t="s">
        <v>173</v>
      </c>
      <c r="AC73" s="1328"/>
      <c r="AD73" s="1328"/>
      <c r="AE73" s="1328"/>
      <c r="AF73" s="1328"/>
      <c r="AG73" s="1328" t="s">
        <v>174</v>
      </c>
      <c r="AH73" s="1328"/>
      <c r="AI73" s="1328"/>
      <c r="AJ73" s="1328"/>
      <c r="AK73" s="1328"/>
      <c r="AL73" s="1328" t="s">
        <v>38</v>
      </c>
      <c r="AM73" s="1328"/>
      <c r="AN73" s="1328"/>
      <c r="AO73" s="1328"/>
      <c r="AP73" s="1328"/>
      <c r="AQ73" s="1328" t="s">
        <v>175</v>
      </c>
      <c r="AR73" s="1328"/>
      <c r="AS73" s="1328"/>
      <c r="AT73" s="1328"/>
      <c r="AU73" s="1328"/>
      <c r="AV73" s="1328" t="s">
        <v>176</v>
      </c>
      <c r="AW73" s="1328"/>
      <c r="AX73" s="1328"/>
      <c r="AY73" s="1328"/>
      <c r="AZ73" s="1329"/>
    </row>
    <row r="74" spans="1:52" s="390" customFormat="1" ht="11.25" customHeight="1" thickBot="1" x14ac:dyDescent="0.3">
      <c r="A74" s="363"/>
      <c r="B74" s="1075">
        <v>1</v>
      </c>
      <c r="C74" s="1197"/>
      <c r="D74" s="1197"/>
      <c r="E74" s="1197"/>
      <c r="F74" s="1197"/>
      <c r="G74" s="1197"/>
      <c r="H74" s="1197"/>
      <c r="I74" s="1197"/>
      <c r="J74" s="1197"/>
      <c r="K74" s="1197"/>
      <c r="L74" s="1197"/>
      <c r="M74" s="1197"/>
      <c r="N74" s="1197"/>
      <c r="O74" s="1197"/>
      <c r="P74" s="1197"/>
      <c r="Q74" s="1197"/>
      <c r="R74" s="1197"/>
      <c r="S74" s="1197"/>
      <c r="T74" s="1197"/>
      <c r="U74" s="1401">
        <v>2</v>
      </c>
      <c r="V74" s="1401"/>
      <c r="W74" s="1401">
        <v>3</v>
      </c>
      <c r="X74" s="1401"/>
      <c r="Y74" s="1401"/>
      <c r="Z74" s="1401"/>
      <c r="AA74" s="1401"/>
      <c r="AB74" s="1401">
        <v>4</v>
      </c>
      <c r="AC74" s="1401"/>
      <c r="AD74" s="1401"/>
      <c r="AE74" s="1401"/>
      <c r="AF74" s="1401"/>
      <c r="AG74" s="1401">
        <v>5</v>
      </c>
      <c r="AH74" s="1401"/>
      <c r="AI74" s="1401"/>
      <c r="AJ74" s="1401"/>
      <c r="AK74" s="1401"/>
      <c r="AL74" s="1401">
        <v>6</v>
      </c>
      <c r="AM74" s="1401"/>
      <c r="AN74" s="1401"/>
      <c r="AO74" s="1401"/>
      <c r="AP74" s="1401"/>
      <c r="AQ74" s="1401">
        <v>7</v>
      </c>
      <c r="AR74" s="1401"/>
      <c r="AS74" s="1401"/>
      <c r="AT74" s="1401"/>
      <c r="AU74" s="1401"/>
      <c r="AV74" s="1401">
        <v>8</v>
      </c>
      <c r="AW74" s="1401"/>
      <c r="AX74" s="1401"/>
      <c r="AY74" s="1401"/>
      <c r="AZ74" s="1274"/>
    </row>
    <row r="75" spans="1:52" s="54" customFormat="1" ht="18" customHeight="1" x14ac:dyDescent="0.2">
      <c r="A75" s="229"/>
      <c r="B75" s="1391" t="s">
        <v>178</v>
      </c>
      <c r="C75" s="1392"/>
      <c r="D75" s="1392"/>
      <c r="E75" s="1392"/>
      <c r="F75" s="1392"/>
      <c r="G75" s="1392"/>
      <c r="H75" s="1392"/>
      <c r="I75" s="1392"/>
      <c r="J75" s="1392"/>
      <c r="K75" s="1392"/>
      <c r="L75" s="1392"/>
      <c r="M75" s="1392"/>
      <c r="N75" s="1392"/>
      <c r="O75" s="1392"/>
      <c r="P75" s="1392"/>
      <c r="Q75" s="1392"/>
      <c r="R75" s="1392"/>
      <c r="S75" s="1392"/>
      <c r="T75" s="1393"/>
      <c r="U75" s="767" t="s">
        <v>119</v>
      </c>
      <c r="V75" s="768"/>
      <c r="W75" s="1372"/>
      <c r="X75" s="1372"/>
      <c r="Y75" s="1372"/>
      <c r="Z75" s="1372"/>
      <c r="AA75" s="1372"/>
      <c r="AB75" s="1372" t="s">
        <v>24</v>
      </c>
      <c r="AC75" s="1372"/>
      <c r="AD75" s="1372"/>
      <c r="AE75" s="1372"/>
      <c r="AF75" s="1372"/>
      <c r="AG75" s="1372" t="s">
        <v>24</v>
      </c>
      <c r="AH75" s="1372"/>
      <c r="AI75" s="1372"/>
      <c r="AJ75" s="1372"/>
      <c r="AK75" s="1372"/>
      <c r="AL75" s="1372"/>
      <c r="AM75" s="1372"/>
      <c r="AN75" s="1372"/>
      <c r="AO75" s="1372"/>
      <c r="AP75" s="1372"/>
      <c r="AQ75" s="1372"/>
      <c r="AR75" s="1372"/>
      <c r="AS75" s="1372"/>
      <c r="AT75" s="1372"/>
      <c r="AU75" s="1372"/>
      <c r="AV75" s="1372"/>
      <c r="AW75" s="1372"/>
      <c r="AX75" s="1372"/>
      <c r="AY75" s="1372"/>
      <c r="AZ75" s="1373"/>
    </row>
    <row r="76" spans="1:52" s="54" customFormat="1" ht="32.1" customHeight="1" x14ac:dyDescent="0.2">
      <c r="A76" s="229"/>
      <c r="B76" s="1404" t="s">
        <v>638</v>
      </c>
      <c r="C76" s="1405"/>
      <c r="D76" s="1405"/>
      <c r="E76" s="1405"/>
      <c r="F76" s="1405"/>
      <c r="G76" s="1405"/>
      <c r="H76" s="1405"/>
      <c r="I76" s="1405"/>
      <c r="J76" s="1405"/>
      <c r="K76" s="1405"/>
      <c r="L76" s="1405"/>
      <c r="M76" s="1405"/>
      <c r="N76" s="1405"/>
      <c r="O76" s="1405"/>
      <c r="P76" s="1405"/>
      <c r="Q76" s="1405"/>
      <c r="R76" s="1405"/>
      <c r="S76" s="1405"/>
      <c r="T76" s="1406"/>
      <c r="U76" s="730" t="s">
        <v>120</v>
      </c>
      <c r="V76" s="731"/>
      <c r="W76" s="1328"/>
      <c r="X76" s="1328"/>
      <c r="Y76" s="1328"/>
      <c r="Z76" s="1328"/>
      <c r="AA76" s="1328"/>
      <c r="AB76" s="1328"/>
      <c r="AC76" s="1328"/>
      <c r="AD76" s="1328"/>
      <c r="AE76" s="1328"/>
      <c r="AF76" s="1328"/>
      <c r="AG76" s="1328"/>
      <c r="AH76" s="1328"/>
      <c r="AI76" s="1328"/>
      <c r="AJ76" s="1328"/>
      <c r="AK76" s="1328"/>
      <c r="AL76" s="1328"/>
      <c r="AM76" s="1328"/>
      <c r="AN76" s="1328"/>
      <c r="AO76" s="1328"/>
      <c r="AP76" s="1328"/>
      <c r="AQ76" s="1328"/>
      <c r="AR76" s="1328"/>
      <c r="AS76" s="1328"/>
      <c r="AT76" s="1328"/>
      <c r="AU76" s="1328"/>
      <c r="AV76" s="1328"/>
      <c r="AW76" s="1328"/>
      <c r="AX76" s="1328"/>
      <c r="AY76" s="1328"/>
      <c r="AZ76" s="1366"/>
    </row>
    <row r="77" spans="1:52" s="54" customFormat="1" ht="32.1" customHeight="1" x14ac:dyDescent="0.2">
      <c r="A77" s="229"/>
      <c r="B77" s="1396" t="s">
        <v>179</v>
      </c>
      <c r="C77" s="1397"/>
      <c r="D77" s="1397"/>
      <c r="E77" s="1397"/>
      <c r="F77" s="1397"/>
      <c r="G77" s="1397"/>
      <c r="H77" s="1397"/>
      <c r="I77" s="1397"/>
      <c r="J77" s="1397"/>
      <c r="K77" s="1397"/>
      <c r="L77" s="1397"/>
      <c r="M77" s="1397"/>
      <c r="N77" s="1397"/>
      <c r="O77" s="1397"/>
      <c r="P77" s="1397"/>
      <c r="Q77" s="1397"/>
      <c r="R77" s="1397"/>
      <c r="S77" s="1397"/>
      <c r="T77" s="1398"/>
      <c r="U77" s="730" t="s">
        <v>121</v>
      </c>
      <c r="V77" s="731"/>
      <c r="W77" s="1328"/>
      <c r="X77" s="1328"/>
      <c r="Y77" s="1328"/>
      <c r="Z77" s="1328"/>
      <c r="AA77" s="1328"/>
      <c r="AB77" s="1328"/>
      <c r="AC77" s="1328"/>
      <c r="AD77" s="1328"/>
      <c r="AE77" s="1328"/>
      <c r="AF77" s="1328"/>
      <c r="AG77" s="1328"/>
      <c r="AH77" s="1328"/>
      <c r="AI77" s="1328"/>
      <c r="AJ77" s="1328"/>
      <c r="AK77" s="1328"/>
      <c r="AL77" s="1328"/>
      <c r="AM77" s="1328"/>
      <c r="AN77" s="1328"/>
      <c r="AO77" s="1328"/>
      <c r="AP77" s="1328"/>
      <c r="AQ77" s="1328"/>
      <c r="AR77" s="1328"/>
      <c r="AS77" s="1328"/>
      <c r="AT77" s="1328"/>
      <c r="AU77" s="1328"/>
      <c r="AV77" s="1328"/>
      <c r="AW77" s="1328"/>
      <c r="AX77" s="1328"/>
      <c r="AY77" s="1328"/>
      <c r="AZ77" s="1366"/>
    </row>
    <row r="78" spans="1:52" s="54" customFormat="1" ht="18" customHeight="1" x14ac:dyDescent="0.2">
      <c r="A78" s="229"/>
      <c r="B78" s="1400" t="s">
        <v>180</v>
      </c>
      <c r="C78" s="1397"/>
      <c r="D78" s="1397"/>
      <c r="E78" s="1397"/>
      <c r="F78" s="1397"/>
      <c r="G78" s="1397"/>
      <c r="H78" s="1397"/>
      <c r="I78" s="1397"/>
      <c r="J78" s="1397"/>
      <c r="K78" s="1397"/>
      <c r="L78" s="1397"/>
      <c r="M78" s="1397"/>
      <c r="N78" s="1397"/>
      <c r="O78" s="1397"/>
      <c r="P78" s="1397"/>
      <c r="Q78" s="1397"/>
      <c r="R78" s="1397"/>
      <c r="S78" s="1397"/>
      <c r="T78" s="1398"/>
      <c r="U78" s="730" t="s">
        <v>187</v>
      </c>
      <c r="V78" s="731"/>
      <c r="W78" s="1328"/>
      <c r="X78" s="1328"/>
      <c r="Y78" s="1328"/>
      <c r="Z78" s="1328"/>
      <c r="AA78" s="1328"/>
      <c r="AB78" s="1328"/>
      <c r="AC78" s="1328"/>
      <c r="AD78" s="1328"/>
      <c r="AE78" s="1328"/>
      <c r="AF78" s="1328"/>
      <c r="AG78" s="1328"/>
      <c r="AH78" s="1328"/>
      <c r="AI78" s="1328"/>
      <c r="AJ78" s="1328"/>
      <c r="AK78" s="1328"/>
      <c r="AL78" s="1328"/>
      <c r="AM78" s="1328"/>
      <c r="AN78" s="1328"/>
      <c r="AO78" s="1328"/>
      <c r="AP78" s="1328"/>
      <c r="AQ78" s="1328"/>
      <c r="AR78" s="1328"/>
      <c r="AS78" s="1328"/>
      <c r="AT78" s="1328"/>
      <c r="AU78" s="1328"/>
      <c r="AV78" s="1328"/>
      <c r="AW78" s="1328"/>
      <c r="AX78" s="1328"/>
      <c r="AY78" s="1328"/>
      <c r="AZ78" s="1366"/>
    </row>
    <row r="79" spans="1:52" s="54" customFormat="1" ht="18" customHeight="1" x14ac:dyDescent="0.2">
      <c r="A79" s="229"/>
      <c r="B79" s="1400" t="s">
        <v>181</v>
      </c>
      <c r="C79" s="1397"/>
      <c r="D79" s="1397"/>
      <c r="E79" s="1397"/>
      <c r="F79" s="1397"/>
      <c r="G79" s="1397"/>
      <c r="H79" s="1397"/>
      <c r="I79" s="1397"/>
      <c r="J79" s="1397"/>
      <c r="K79" s="1397"/>
      <c r="L79" s="1397"/>
      <c r="M79" s="1397"/>
      <c r="N79" s="1397"/>
      <c r="O79" s="1397"/>
      <c r="P79" s="1397"/>
      <c r="Q79" s="1397"/>
      <c r="R79" s="1397"/>
      <c r="S79" s="1397"/>
      <c r="T79" s="1398"/>
      <c r="U79" s="730" t="s">
        <v>188</v>
      </c>
      <c r="V79" s="731"/>
      <c r="W79" s="1328"/>
      <c r="X79" s="1328"/>
      <c r="Y79" s="1328"/>
      <c r="Z79" s="1328"/>
      <c r="AA79" s="1328"/>
      <c r="AB79" s="1328"/>
      <c r="AC79" s="1328"/>
      <c r="AD79" s="1328"/>
      <c r="AE79" s="1328"/>
      <c r="AF79" s="1328"/>
      <c r="AG79" s="1328"/>
      <c r="AH79" s="1328"/>
      <c r="AI79" s="1328"/>
      <c r="AJ79" s="1328"/>
      <c r="AK79" s="1328"/>
      <c r="AL79" s="1328"/>
      <c r="AM79" s="1328"/>
      <c r="AN79" s="1328"/>
      <c r="AO79" s="1328"/>
      <c r="AP79" s="1328"/>
      <c r="AQ79" s="1328"/>
      <c r="AR79" s="1328"/>
      <c r="AS79" s="1328"/>
      <c r="AT79" s="1328"/>
      <c r="AU79" s="1328"/>
      <c r="AV79" s="1328"/>
      <c r="AW79" s="1328"/>
      <c r="AX79" s="1328"/>
      <c r="AY79" s="1328"/>
      <c r="AZ79" s="1366"/>
    </row>
    <row r="80" spans="1:52" s="54" customFormat="1" ht="18" customHeight="1" x14ac:dyDescent="0.2">
      <c r="A80" s="229"/>
      <c r="B80" s="1407" t="s">
        <v>182</v>
      </c>
      <c r="C80" s="1405"/>
      <c r="D80" s="1405"/>
      <c r="E80" s="1405"/>
      <c r="F80" s="1405"/>
      <c r="G80" s="1405"/>
      <c r="H80" s="1405"/>
      <c r="I80" s="1405"/>
      <c r="J80" s="1405"/>
      <c r="K80" s="1405"/>
      <c r="L80" s="1405"/>
      <c r="M80" s="1405"/>
      <c r="N80" s="1405"/>
      <c r="O80" s="1405"/>
      <c r="P80" s="1405"/>
      <c r="Q80" s="1405"/>
      <c r="R80" s="1405"/>
      <c r="S80" s="1405"/>
      <c r="T80" s="1406"/>
      <c r="U80" s="730" t="s">
        <v>125</v>
      </c>
      <c r="V80" s="731"/>
      <c r="W80" s="1328"/>
      <c r="X80" s="1328"/>
      <c r="Y80" s="1328"/>
      <c r="Z80" s="1328"/>
      <c r="AA80" s="1328"/>
      <c r="AB80" s="1328"/>
      <c r="AC80" s="1328"/>
      <c r="AD80" s="1328"/>
      <c r="AE80" s="1328"/>
      <c r="AF80" s="1328"/>
      <c r="AG80" s="1328"/>
      <c r="AH80" s="1328"/>
      <c r="AI80" s="1328"/>
      <c r="AJ80" s="1328"/>
      <c r="AK80" s="1328"/>
      <c r="AL80" s="1328"/>
      <c r="AM80" s="1328"/>
      <c r="AN80" s="1328"/>
      <c r="AO80" s="1328"/>
      <c r="AP80" s="1328"/>
      <c r="AQ80" s="1328"/>
      <c r="AR80" s="1328"/>
      <c r="AS80" s="1328"/>
      <c r="AT80" s="1328"/>
      <c r="AU80" s="1328"/>
      <c r="AV80" s="1328"/>
      <c r="AW80" s="1328"/>
      <c r="AX80" s="1328"/>
      <c r="AY80" s="1328"/>
      <c r="AZ80" s="1366"/>
    </row>
    <row r="81" spans="1:52" s="54" customFormat="1" ht="18" customHeight="1" x14ac:dyDescent="0.2">
      <c r="A81" s="229"/>
      <c r="B81" s="1407" t="s">
        <v>183</v>
      </c>
      <c r="C81" s="1405"/>
      <c r="D81" s="1405"/>
      <c r="E81" s="1405"/>
      <c r="F81" s="1405"/>
      <c r="G81" s="1405"/>
      <c r="H81" s="1405"/>
      <c r="I81" s="1405"/>
      <c r="J81" s="1405"/>
      <c r="K81" s="1405"/>
      <c r="L81" s="1405"/>
      <c r="M81" s="1405"/>
      <c r="N81" s="1405"/>
      <c r="O81" s="1405"/>
      <c r="P81" s="1405"/>
      <c r="Q81" s="1405"/>
      <c r="R81" s="1405"/>
      <c r="S81" s="1405"/>
      <c r="T81" s="1406"/>
      <c r="U81" s="730" t="s">
        <v>126</v>
      </c>
      <c r="V81" s="731"/>
      <c r="W81" s="1328"/>
      <c r="X81" s="1328"/>
      <c r="Y81" s="1328"/>
      <c r="Z81" s="1328"/>
      <c r="AA81" s="1328"/>
      <c r="AB81" s="1328"/>
      <c r="AC81" s="1328"/>
      <c r="AD81" s="1328"/>
      <c r="AE81" s="1328"/>
      <c r="AF81" s="1328"/>
      <c r="AG81" s="1328"/>
      <c r="AH81" s="1328"/>
      <c r="AI81" s="1328"/>
      <c r="AJ81" s="1328"/>
      <c r="AK81" s="1328"/>
      <c r="AL81" s="1328"/>
      <c r="AM81" s="1328"/>
      <c r="AN81" s="1328"/>
      <c r="AO81" s="1328"/>
      <c r="AP81" s="1328"/>
      <c r="AQ81" s="1328"/>
      <c r="AR81" s="1328"/>
      <c r="AS81" s="1328"/>
      <c r="AT81" s="1328"/>
      <c r="AU81" s="1328"/>
      <c r="AV81" s="1328"/>
      <c r="AW81" s="1328"/>
      <c r="AX81" s="1328"/>
      <c r="AY81" s="1328"/>
      <c r="AZ81" s="1366"/>
    </row>
    <row r="82" spans="1:52" s="54" customFormat="1" ht="18" customHeight="1" x14ac:dyDescent="0.2">
      <c r="A82" s="229"/>
      <c r="B82" s="1407" t="s">
        <v>184</v>
      </c>
      <c r="C82" s="1405"/>
      <c r="D82" s="1405"/>
      <c r="E82" s="1405"/>
      <c r="F82" s="1405"/>
      <c r="G82" s="1405"/>
      <c r="H82" s="1405"/>
      <c r="I82" s="1405"/>
      <c r="J82" s="1405"/>
      <c r="K82" s="1405"/>
      <c r="L82" s="1405"/>
      <c r="M82" s="1405"/>
      <c r="N82" s="1405"/>
      <c r="O82" s="1405"/>
      <c r="P82" s="1405"/>
      <c r="Q82" s="1405"/>
      <c r="R82" s="1405"/>
      <c r="S82" s="1405"/>
      <c r="T82" s="1406"/>
      <c r="U82" s="730" t="s">
        <v>129</v>
      </c>
      <c r="V82" s="731"/>
      <c r="W82" s="1328"/>
      <c r="X82" s="1328"/>
      <c r="Y82" s="1328"/>
      <c r="Z82" s="1328"/>
      <c r="AA82" s="1328"/>
      <c r="AB82" s="1328"/>
      <c r="AC82" s="1328"/>
      <c r="AD82" s="1328"/>
      <c r="AE82" s="1328"/>
      <c r="AF82" s="1328"/>
      <c r="AG82" s="1328"/>
      <c r="AH82" s="1328"/>
      <c r="AI82" s="1328"/>
      <c r="AJ82" s="1328"/>
      <c r="AK82" s="1328"/>
      <c r="AL82" s="1328"/>
      <c r="AM82" s="1328"/>
      <c r="AN82" s="1328"/>
      <c r="AO82" s="1328"/>
      <c r="AP82" s="1328"/>
      <c r="AQ82" s="1328"/>
      <c r="AR82" s="1328"/>
      <c r="AS82" s="1328"/>
      <c r="AT82" s="1328"/>
      <c r="AU82" s="1328"/>
      <c r="AV82" s="1328"/>
      <c r="AW82" s="1328"/>
      <c r="AX82" s="1328"/>
      <c r="AY82" s="1328"/>
      <c r="AZ82" s="1366"/>
    </row>
    <row r="83" spans="1:52" s="54" customFormat="1" ht="18" customHeight="1" x14ac:dyDescent="0.2">
      <c r="A83" s="229"/>
      <c r="B83" s="1407" t="s">
        <v>185</v>
      </c>
      <c r="C83" s="1405"/>
      <c r="D83" s="1405"/>
      <c r="E83" s="1405"/>
      <c r="F83" s="1405"/>
      <c r="G83" s="1405"/>
      <c r="H83" s="1405"/>
      <c r="I83" s="1405"/>
      <c r="J83" s="1405"/>
      <c r="K83" s="1405"/>
      <c r="L83" s="1405"/>
      <c r="M83" s="1405"/>
      <c r="N83" s="1405"/>
      <c r="O83" s="1405"/>
      <c r="P83" s="1405"/>
      <c r="Q83" s="1405"/>
      <c r="R83" s="1405"/>
      <c r="S83" s="1405"/>
      <c r="T83" s="1406"/>
      <c r="U83" s="730" t="s">
        <v>189</v>
      </c>
      <c r="V83" s="731"/>
      <c r="W83" s="1328"/>
      <c r="X83" s="1328"/>
      <c r="Y83" s="1328"/>
      <c r="Z83" s="1328"/>
      <c r="AA83" s="1328"/>
      <c r="AB83" s="1328"/>
      <c r="AC83" s="1328"/>
      <c r="AD83" s="1328"/>
      <c r="AE83" s="1328"/>
      <c r="AF83" s="1328"/>
      <c r="AG83" s="1328"/>
      <c r="AH83" s="1328"/>
      <c r="AI83" s="1328"/>
      <c r="AJ83" s="1328"/>
      <c r="AK83" s="1328"/>
      <c r="AL83" s="1328"/>
      <c r="AM83" s="1328"/>
      <c r="AN83" s="1328"/>
      <c r="AO83" s="1328"/>
      <c r="AP83" s="1328"/>
      <c r="AQ83" s="1328"/>
      <c r="AR83" s="1328"/>
      <c r="AS83" s="1328"/>
      <c r="AT83" s="1328"/>
      <c r="AU83" s="1328"/>
      <c r="AV83" s="1328"/>
      <c r="AW83" s="1328"/>
      <c r="AX83" s="1328"/>
      <c r="AY83" s="1328"/>
      <c r="AZ83" s="1366"/>
    </row>
    <row r="84" spans="1:52" s="54" customFormat="1" ht="18" customHeight="1" x14ac:dyDescent="0.2">
      <c r="A84" s="229"/>
      <c r="B84" s="1391" t="s">
        <v>186</v>
      </c>
      <c r="C84" s="1392"/>
      <c r="D84" s="1392"/>
      <c r="E84" s="1392"/>
      <c r="F84" s="1392"/>
      <c r="G84" s="1392"/>
      <c r="H84" s="1392"/>
      <c r="I84" s="1392"/>
      <c r="J84" s="1392"/>
      <c r="K84" s="1392"/>
      <c r="L84" s="1392"/>
      <c r="M84" s="1392"/>
      <c r="N84" s="1392"/>
      <c r="O84" s="1392"/>
      <c r="P84" s="1392"/>
      <c r="Q84" s="1392"/>
      <c r="R84" s="1392"/>
      <c r="S84" s="1392"/>
      <c r="T84" s="1393"/>
      <c r="U84" s="730" t="s">
        <v>122</v>
      </c>
      <c r="V84" s="731"/>
      <c r="W84" s="1328"/>
      <c r="X84" s="1328"/>
      <c r="Y84" s="1328"/>
      <c r="Z84" s="1328"/>
      <c r="AA84" s="1328"/>
      <c r="AB84" s="1328"/>
      <c r="AC84" s="1328"/>
      <c r="AD84" s="1328"/>
      <c r="AE84" s="1328"/>
      <c r="AF84" s="1328"/>
      <c r="AG84" s="1328"/>
      <c r="AH84" s="1328"/>
      <c r="AI84" s="1328"/>
      <c r="AJ84" s="1328"/>
      <c r="AK84" s="1328"/>
      <c r="AL84" s="1328"/>
      <c r="AM84" s="1328"/>
      <c r="AN84" s="1328"/>
      <c r="AO84" s="1328"/>
      <c r="AP84" s="1328"/>
      <c r="AQ84" s="1328"/>
      <c r="AR84" s="1328"/>
      <c r="AS84" s="1328"/>
      <c r="AT84" s="1328"/>
      <c r="AU84" s="1328"/>
      <c r="AV84" s="1328"/>
      <c r="AW84" s="1328"/>
      <c r="AX84" s="1328"/>
      <c r="AY84" s="1328"/>
      <c r="AZ84" s="1366"/>
    </row>
    <row r="85" spans="1:52" s="54" customFormat="1" ht="18" customHeight="1" thickBot="1" x14ac:dyDescent="0.25">
      <c r="A85" s="229"/>
      <c r="B85" s="1402" t="s">
        <v>756</v>
      </c>
      <c r="C85" s="1402"/>
      <c r="D85" s="1402"/>
      <c r="E85" s="1402"/>
      <c r="F85" s="1402"/>
      <c r="G85" s="1402"/>
      <c r="H85" s="1402"/>
      <c r="I85" s="1402"/>
      <c r="J85" s="1402"/>
      <c r="K85" s="1402"/>
      <c r="L85" s="1402"/>
      <c r="M85" s="1402"/>
      <c r="N85" s="1402"/>
      <c r="O85" s="1402"/>
      <c r="P85" s="1402"/>
      <c r="Q85" s="1402"/>
      <c r="R85" s="1402"/>
      <c r="S85" s="1402"/>
      <c r="T85" s="1402"/>
      <c r="U85" s="746" t="s">
        <v>142</v>
      </c>
      <c r="V85" s="747"/>
      <c r="W85" s="1367"/>
      <c r="X85" s="1367"/>
      <c r="Y85" s="1367"/>
      <c r="Z85" s="1367"/>
      <c r="AA85" s="1367"/>
      <c r="AB85" s="1367" t="s">
        <v>24</v>
      </c>
      <c r="AC85" s="1367"/>
      <c r="AD85" s="1367"/>
      <c r="AE85" s="1367"/>
      <c r="AF85" s="1367"/>
      <c r="AG85" s="1367" t="s">
        <v>24</v>
      </c>
      <c r="AH85" s="1367"/>
      <c r="AI85" s="1367"/>
      <c r="AJ85" s="1367"/>
      <c r="AK85" s="1367"/>
      <c r="AL85" s="1367"/>
      <c r="AM85" s="1367"/>
      <c r="AN85" s="1367"/>
      <c r="AO85" s="1367"/>
      <c r="AP85" s="1367"/>
      <c r="AQ85" s="1367"/>
      <c r="AR85" s="1367"/>
      <c r="AS85" s="1367"/>
      <c r="AT85" s="1367"/>
      <c r="AU85" s="1367"/>
      <c r="AV85" s="1367"/>
      <c r="AW85" s="1367"/>
      <c r="AX85" s="1367"/>
      <c r="AY85" s="1367"/>
      <c r="AZ85" s="1374"/>
    </row>
    <row r="86" spans="1:52" s="54" customFormat="1" ht="15" customHeight="1" x14ac:dyDescent="0.25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</row>
    <row r="87" spans="1:52" s="54" customFormat="1" ht="15" customHeight="1" x14ac:dyDescent="0.25">
      <c r="A87" s="229"/>
      <c r="B87" s="243"/>
      <c r="C87" s="243"/>
      <c r="D87" s="243"/>
      <c r="E87" s="243"/>
      <c r="F87" s="243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3"/>
      <c r="AC87" s="243"/>
      <c r="AD87" s="243"/>
      <c r="AE87" s="243"/>
      <c r="AF87" s="243"/>
      <c r="AG87" s="243"/>
      <c r="AH87" s="243"/>
      <c r="AI87" s="243"/>
      <c r="AJ87" s="243"/>
      <c r="AK87" s="243"/>
      <c r="AL87" s="243"/>
      <c r="AM87" s="243"/>
      <c r="AN87" s="243"/>
      <c r="AO87" s="243"/>
      <c r="AP87" s="243"/>
      <c r="AQ87" s="243"/>
      <c r="AR87" s="243"/>
      <c r="AS87" s="243"/>
      <c r="AT87" s="243"/>
      <c r="AU87" s="243"/>
      <c r="AV87" s="243"/>
      <c r="AW87" s="243"/>
      <c r="AX87" s="243"/>
      <c r="AY87" s="243"/>
      <c r="AZ87" s="243"/>
    </row>
    <row r="88" spans="1:52" s="54" customFormat="1" ht="18" customHeight="1" x14ac:dyDescent="0.25">
      <c r="A88" s="229"/>
      <c r="B88" s="1381" t="s">
        <v>376</v>
      </c>
      <c r="C88" s="1382"/>
      <c r="D88" s="1382"/>
      <c r="E88" s="1382"/>
      <c r="F88" s="1382"/>
      <c r="G88" s="1382"/>
      <c r="H88" s="1382"/>
      <c r="I88" s="1382"/>
      <c r="J88" s="1382"/>
      <c r="K88" s="1382"/>
      <c r="L88" s="1382"/>
      <c r="M88" s="1382"/>
      <c r="N88" s="1382"/>
      <c r="O88" s="1382"/>
      <c r="P88" s="1382"/>
      <c r="Q88" s="1382"/>
      <c r="R88" s="1382"/>
      <c r="S88" s="1382"/>
      <c r="T88" s="1382"/>
      <c r="U88" s="1382"/>
      <c r="V88" s="1382"/>
      <c r="W88" s="1382"/>
      <c r="X88" s="1382"/>
      <c r="Y88" s="1382"/>
      <c r="Z88" s="1382"/>
      <c r="AA88" s="1382"/>
      <c r="AB88" s="1382"/>
      <c r="AC88" s="1382"/>
      <c r="AD88" s="1382"/>
      <c r="AE88" s="1382"/>
      <c r="AF88" s="1382"/>
      <c r="AG88" s="1382"/>
      <c r="AH88" s="1382"/>
      <c r="AI88" s="1382"/>
      <c r="AJ88" s="1382"/>
      <c r="AK88" s="1382"/>
      <c r="AL88" s="1382"/>
      <c r="AM88" s="1382"/>
      <c r="AN88" s="1382"/>
      <c r="AO88" s="1382"/>
      <c r="AP88" s="1382"/>
      <c r="AQ88" s="1382"/>
      <c r="AR88" s="1382"/>
      <c r="AS88" s="1382"/>
      <c r="AT88" s="1382"/>
      <c r="AU88" s="1382"/>
      <c r="AV88" s="1382"/>
      <c r="AW88" s="1382"/>
      <c r="AX88" s="1382"/>
      <c r="AY88" s="1382"/>
      <c r="AZ88" s="1382"/>
    </row>
    <row r="89" spans="1:52" s="54" customFormat="1" ht="18" customHeight="1" x14ac:dyDescent="0.25">
      <c r="A89" s="229"/>
      <c r="B89" s="1381" t="s">
        <v>377</v>
      </c>
      <c r="C89" s="1382"/>
      <c r="D89" s="1382"/>
      <c r="E89" s="1382"/>
      <c r="F89" s="1382"/>
      <c r="G89" s="1382"/>
      <c r="H89" s="1382"/>
      <c r="I89" s="1382"/>
      <c r="J89" s="1382"/>
      <c r="K89" s="1382"/>
      <c r="L89" s="1382"/>
      <c r="M89" s="1382"/>
      <c r="N89" s="1382"/>
      <c r="O89" s="1382"/>
      <c r="P89" s="1382"/>
      <c r="Q89" s="1382"/>
      <c r="R89" s="1382"/>
      <c r="S89" s="1382"/>
      <c r="T89" s="1382"/>
      <c r="U89" s="1382"/>
      <c r="V89" s="1382"/>
      <c r="W89" s="1382"/>
      <c r="X89" s="1382"/>
      <c r="Y89" s="1382"/>
      <c r="Z89" s="1382"/>
      <c r="AA89" s="1382"/>
      <c r="AB89" s="1382"/>
      <c r="AC89" s="1382"/>
      <c r="AD89" s="1382"/>
      <c r="AE89" s="1382"/>
      <c r="AF89" s="1382"/>
      <c r="AG89" s="1382"/>
      <c r="AH89" s="1382"/>
      <c r="AI89" s="1382"/>
      <c r="AJ89" s="1382"/>
      <c r="AK89" s="1382"/>
      <c r="AL89" s="1382"/>
      <c r="AM89" s="1382"/>
      <c r="AN89" s="1382"/>
      <c r="AO89" s="1382"/>
      <c r="AP89" s="1382"/>
      <c r="AQ89" s="1382"/>
      <c r="AR89" s="1382"/>
      <c r="AS89" s="1382"/>
      <c r="AT89" s="1382"/>
      <c r="AU89" s="1382"/>
      <c r="AV89" s="1382"/>
      <c r="AW89" s="1382"/>
      <c r="AX89" s="1382"/>
      <c r="AY89" s="1382"/>
      <c r="AZ89" s="1382"/>
    </row>
    <row r="90" spans="1:52" s="54" customFormat="1" ht="8.1" customHeight="1" x14ac:dyDescent="0.25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</row>
    <row r="91" spans="1:52" s="54" customFormat="1" ht="78.75" customHeight="1" x14ac:dyDescent="0.25">
      <c r="A91" s="229"/>
      <c r="B91" s="815" t="s">
        <v>152</v>
      </c>
      <c r="C91" s="815"/>
      <c r="D91" s="815"/>
      <c r="E91" s="815"/>
      <c r="F91" s="815"/>
      <c r="G91" s="815"/>
      <c r="H91" s="815"/>
      <c r="I91" s="815"/>
      <c r="J91" s="815"/>
      <c r="K91" s="815"/>
      <c r="L91" s="815"/>
      <c r="M91" s="815"/>
      <c r="N91" s="815"/>
      <c r="O91" s="815"/>
      <c r="P91" s="815"/>
      <c r="Q91" s="815"/>
      <c r="R91" s="815"/>
      <c r="S91" s="815"/>
      <c r="T91" s="816"/>
      <c r="U91" s="1328" t="s">
        <v>33</v>
      </c>
      <c r="V91" s="1328"/>
      <c r="W91" s="1329" t="s">
        <v>193</v>
      </c>
      <c r="X91" s="1395"/>
      <c r="Y91" s="1395"/>
      <c r="Z91" s="1395"/>
      <c r="AA91" s="1394"/>
      <c r="AB91" s="1329" t="s">
        <v>191</v>
      </c>
      <c r="AC91" s="1395"/>
      <c r="AD91" s="1395"/>
      <c r="AE91" s="1394"/>
      <c r="AF91" s="1329" t="s">
        <v>190</v>
      </c>
      <c r="AG91" s="1395"/>
      <c r="AH91" s="1395"/>
      <c r="AI91" s="1394"/>
      <c r="AJ91" s="1329" t="s">
        <v>38</v>
      </c>
      <c r="AK91" s="1395"/>
      <c r="AL91" s="1395"/>
      <c r="AM91" s="1395"/>
      <c r="AN91" s="1394"/>
      <c r="AO91" s="1329" t="s">
        <v>895</v>
      </c>
      <c r="AP91" s="1395"/>
      <c r="AQ91" s="1395"/>
      <c r="AR91" s="1395"/>
      <c r="AS91" s="1394"/>
      <c r="AT91" s="1329" t="s">
        <v>896</v>
      </c>
      <c r="AU91" s="1395"/>
      <c r="AV91" s="1394"/>
      <c r="AW91" s="1329" t="s">
        <v>192</v>
      </c>
      <c r="AX91" s="1395"/>
      <c r="AY91" s="1395"/>
      <c r="AZ91" s="1395"/>
    </row>
    <row r="92" spans="1:52" s="390" customFormat="1" ht="11.25" customHeight="1" thickBot="1" x14ac:dyDescent="0.3">
      <c r="A92" s="363"/>
      <c r="B92" s="1112">
        <v>1</v>
      </c>
      <c r="C92" s="1112"/>
      <c r="D92" s="1112"/>
      <c r="E92" s="1112"/>
      <c r="F92" s="1112"/>
      <c r="G92" s="1112"/>
      <c r="H92" s="1112"/>
      <c r="I92" s="1112"/>
      <c r="J92" s="1112"/>
      <c r="K92" s="1112"/>
      <c r="L92" s="1112"/>
      <c r="M92" s="1112"/>
      <c r="N92" s="1112"/>
      <c r="O92" s="1112"/>
      <c r="P92" s="1112"/>
      <c r="Q92" s="1112"/>
      <c r="R92" s="1112"/>
      <c r="S92" s="1112"/>
      <c r="T92" s="1065"/>
      <c r="U92" s="1412">
        <v>2</v>
      </c>
      <c r="V92" s="1412"/>
      <c r="W92" s="1385">
        <v>3</v>
      </c>
      <c r="X92" s="1387"/>
      <c r="Y92" s="1387"/>
      <c r="Z92" s="1387"/>
      <c r="AA92" s="1386"/>
      <c r="AB92" s="1385">
        <v>4</v>
      </c>
      <c r="AC92" s="1387"/>
      <c r="AD92" s="1387"/>
      <c r="AE92" s="1386"/>
      <c r="AF92" s="1385">
        <v>5</v>
      </c>
      <c r="AG92" s="1387"/>
      <c r="AH92" s="1387"/>
      <c r="AI92" s="1386"/>
      <c r="AJ92" s="1385">
        <v>6</v>
      </c>
      <c r="AK92" s="1387"/>
      <c r="AL92" s="1387"/>
      <c r="AM92" s="1387"/>
      <c r="AN92" s="1386"/>
      <c r="AO92" s="1385">
        <v>7</v>
      </c>
      <c r="AP92" s="1387"/>
      <c r="AQ92" s="1387"/>
      <c r="AR92" s="1387"/>
      <c r="AS92" s="1386"/>
      <c r="AT92" s="1385">
        <v>8</v>
      </c>
      <c r="AU92" s="1387"/>
      <c r="AV92" s="1386"/>
      <c r="AW92" s="1385">
        <v>9</v>
      </c>
      <c r="AX92" s="1387"/>
      <c r="AY92" s="1387"/>
      <c r="AZ92" s="1387"/>
    </row>
    <row r="93" spans="1:52" s="54" customFormat="1" ht="18" customHeight="1" x14ac:dyDescent="0.2">
      <c r="A93" s="229"/>
      <c r="B93" s="816"/>
      <c r="C93" s="1383"/>
      <c r="D93" s="1383"/>
      <c r="E93" s="1383"/>
      <c r="F93" s="1383"/>
      <c r="G93" s="1383"/>
      <c r="H93" s="1383"/>
      <c r="I93" s="1383"/>
      <c r="J93" s="1383"/>
      <c r="K93" s="1383"/>
      <c r="L93" s="1383"/>
      <c r="M93" s="1383"/>
      <c r="N93" s="1383"/>
      <c r="O93" s="1383"/>
      <c r="P93" s="1383"/>
      <c r="Q93" s="1383"/>
      <c r="R93" s="1383"/>
      <c r="S93" s="1383"/>
      <c r="T93" s="814"/>
      <c r="U93" s="767" t="s">
        <v>21</v>
      </c>
      <c r="V93" s="768"/>
      <c r="W93" s="1388"/>
      <c r="X93" s="1389"/>
      <c r="Y93" s="1389"/>
      <c r="Z93" s="1389"/>
      <c r="AA93" s="1399"/>
      <c r="AB93" s="1388"/>
      <c r="AC93" s="1389"/>
      <c r="AD93" s="1389"/>
      <c r="AE93" s="1399"/>
      <c r="AF93" s="1388"/>
      <c r="AG93" s="1389"/>
      <c r="AH93" s="1389"/>
      <c r="AI93" s="1399"/>
      <c r="AJ93" s="1388"/>
      <c r="AK93" s="1389"/>
      <c r="AL93" s="1389"/>
      <c r="AM93" s="1389"/>
      <c r="AN93" s="1399"/>
      <c r="AO93" s="1388"/>
      <c r="AP93" s="1389"/>
      <c r="AQ93" s="1389"/>
      <c r="AR93" s="1389"/>
      <c r="AS93" s="1399"/>
      <c r="AT93" s="1388"/>
      <c r="AU93" s="1389"/>
      <c r="AV93" s="1399"/>
      <c r="AW93" s="1388"/>
      <c r="AX93" s="1389"/>
      <c r="AY93" s="1389"/>
      <c r="AZ93" s="1390"/>
    </row>
    <row r="94" spans="1:52" s="54" customFormat="1" ht="18" customHeight="1" x14ac:dyDescent="0.2">
      <c r="A94" s="229"/>
      <c r="B94" s="816"/>
      <c r="C94" s="1383"/>
      <c r="D94" s="1383"/>
      <c r="E94" s="1383"/>
      <c r="F94" s="1383"/>
      <c r="G94" s="1383"/>
      <c r="H94" s="1383"/>
      <c r="I94" s="1383"/>
      <c r="J94" s="1383"/>
      <c r="K94" s="1383"/>
      <c r="L94" s="1383"/>
      <c r="M94" s="1383"/>
      <c r="N94" s="1383"/>
      <c r="O94" s="1383"/>
      <c r="P94" s="1383"/>
      <c r="Q94" s="1383"/>
      <c r="R94" s="1383"/>
      <c r="S94" s="1383"/>
      <c r="T94" s="814"/>
      <c r="U94" s="730"/>
      <c r="V94" s="731"/>
      <c r="W94" s="1329"/>
      <c r="X94" s="1395"/>
      <c r="Y94" s="1395"/>
      <c r="Z94" s="1395"/>
      <c r="AA94" s="1394"/>
      <c r="AB94" s="1329"/>
      <c r="AC94" s="1395"/>
      <c r="AD94" s="1395"/>
      <c r="AE94" s="1394"/>
      <c r="AF94" s="1329"/>
      <c r="AG94" s="1395"/>
      <c r="AH94" s="1395"/>
      <c r="AI94" s="1394"/>
      <c r="AJ94" s="1329"/>
      <c r="AK94" s="1395"/>
      <c r="AL94" s="1395"/>
      <c r="AM94" s="1395"/>
      <c r="AN94" s="1394"/>
      <c r="AO94" s="1329"/>
      <c r="AP94" s="1395"/>
      <c r="AQ94" s="1395"/>
      <c r="AR94" s="1395"/>
      <c r="AS94" s="1394"/>
      <c r="AT94" s="1329"/>
      <c r="AU94" s="1395"/>
      <c r="AV94" s="1394"/>
      <c r="AW94" s="1329"/>
      <c r="AX94" s="1395"/>
      <c r="AY94" s="1395"/>
      <c r="AZ94" s="1408"/>
    </row>
    <row r="95" spans="1:52" s="54" customFormat="1" ht="18" customHeight="1" thickBot="1" x14ac:dyDescent="0.25">
      <c r="A95" s="229"/>
      <c r="B95" s="1413" t="s">
        <v>756</v>
      </c>
      <c r="C95" s="1413"/>
      <c r="D95" s="1413"/>
      <c r="E95" s="1413"/>
      <c r="F95" s="1413"/>
      <c r="G95" s="1413"/>
      <c r="H95" s="1413"/>
      <c r="I95" s="1413"/>
      <c r="J95" s="1413"/>
      <c r="K95" s="1413"/>
      <c r="L95" s="1413"/>
      <c r="M95" s="1413"/>
      <c r="N95" s="1413"/>
      <c r="O95" s="1413"/>
      <c r="P95" s="1413"/>
      <c r="Q95" s="1413"/>
      <c r="R95" s="1413"/>
      <c r="S95" s="1413"/>
      <c r="T95" s="1413"/>
      <c r="U95" s="746" t="s">
        <v>142</v>
      </c>
      <c r="V95" s="747"/>
      <c r="W95" s="1409"/>
      <c r="X95" s="1410"/>
      <c r="Y95" s="1410"/>
      <c r="Z95" s="1410"/>
      <c r="AA95" s="1411"/>
      <c r="AB95" s="1409"/>
      <c r="AC95" s="1410"/>
      <c r="AD95" s="1410"/>
      <c r="AE95" s="1411"/>
      <c r="AF95" s="1409"/>
      <c r="AG95" s="1410"/>
      <c r="AH95" s="1410"/>
      <c r="AI95" s="1411"/>
      <c r="AJ95" s="1409"/>
      <c r="AK95" s="1410"/>
      <c r="AL95" s="1410"/>
      <c r="AM95" s="1410"/>
      <c r="AN95" s="1411"/>
      <c r="AO95" s="1409"/>
      <c r="AP95" s="1410"/>
      <c r="AQ95" s="1410"/>
      <c r="AR95" s="1410"/>
      <c r="AS95" s="1411"/>
      <c r="AT95" s="1409"/>
      <c r="AU95" s="1410"/>
      <c r="AV95" s="1411"/>
      <c r="AW95" s="1409"/>
      <c r="AX95" s="1410"/>
      <c r="AY95" s="1410"/>
      <c r="AZ95" s="1414"/>
    </row>
    <row r="96" spans="1:52" s="54" customFormat="1" ht="15" customHeight="1" x14ac:dyDescent="0.25">
      <c r="A96" s="229"/>
      <c r="B96" s="243"/>
      <c r="C96" s="243"/>
      <c r="D96" s="243"/>
      <c r="E96" s="243"/>
      <c r="F96" s="243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383"/>
      <c r="W96" s="383"/>
      <c r="X96" s="383"/>
      <c r="Y96" s="383"/>
      <c r="Z96" s="383"/>
      <c r="AA96" s="383"/>
      <c r="AB96" s="383"/>
      <c r="AC96" s="383"/>
      <c r="AD96" s="383"/>
      <c r="AE96" s="383"/>
      <c r="AF96" s="383"/>
      <c r="AG96" s="383"/>
      <c r="AH96" s="383"/>
      <c r="AI96" s="383"/>
      <c r="AJ96" s="383"/>
      <c r="AK96" s="383"/>
      <c r="AL96" s="383"/>
      <c r="AM96" s="383"/>
      <c r="AN96" s="383"/>
      <c r="AO96" s="383"/>
      <c r="AP96" s="383"/>
      <c r="AQ96" s="383"/>
      <c r="AR96" s="383"/>
      <c r="AS96" s="383"/>
      <c r="AT96" s="383"/>
      <c r="AU96" s="383"/>
      <c r="AV96" s="383"/>
      <c r="AW96" s="383"/>
      <c r="AX96" s="383"/>
      <c r="AY96" s="383"/>
      <c r="AZ96" s="383"/>
    </row>
    <row r="97" spans="1:52" s="54" customFormat="1" ht="18" customHeight="1" x14ac:dyDescent="0.25">
      <c r="A97" s="229"/>
      <c r="B97" s="1381" t="s">
        <v>378</v>
      </c>
      <c r="C97" s="1382"/>
      <c r="D97" s="1382"/>
      <c r="E97" s="1382"/>
      <c r="F97" s="1382"/>
      <c r="G97" s="1382"/>
      <c r="H97" s="1382"/>
      <c r="I97" s="1382"/>
      <c r="J97" s="1382"/>
      <c r="K97" s="1382"/>
      <c r="L97" s="1382"/>
      <c r="M97" s="1382"/>
      <c r="N97" s="1382"/>
      <c r="O97" s="1382"/>
      <c r="P97" s="1382"/>
      <c r="Q97" s="1382"/>
      <c r="R97" s="1382"/>
      <c r="S97" s="1382"/>
      <c r="T97" s="1382"/>
      <c r="U97" s="1382"/>
      <c r="V97" s="1382"/>
      <c r="W97" s="1382"/>
      <c r="X97" s="1382"/>
      <c r="Y97" s="1382"/>
      <c r="Z97" s="1382"/>
      <c r="AA97" s="1382"/>
      <c r="AB97" s="1382"/>
      <c r="AC97" s="1382"/>
      <c r="AD97" s="1382"/>
      <c r="AE97" s="1382"/>
      <c r="AF97" s="1382"/>
      <c r="AG97" s="1382"/>
      <c r="AH97" s="1382"/>
      <c r="AI97" s="1382"/>
      <c r="AJ97" s="1382"/>
      <c r="AK97" s="1382"/>
      <c r="AL97" s="1382"/>
      <c r="AM97" s="1382"/>
      <c r="AN97" s="1382"/>
      <c r="AO97" s="1382"/>
      <c r="AP97" s="1382"/>
      <c r="AQ97" s="1382"/>
      <c r="AR97" s="1382"/>
      <c r="AS97" s="1382"/>
      <c r="AT97" s="1382"/>
      <c r="AU97" s="1382"/>
      <c r="AV97" s="1382"/>
      <c r="AW97" s="1382"/>
      <c r="AX97" s="1382"/>
      <c r="AY97" s="1382"/>
      <c r="AZ97" s="1382"/>
    </row>
    <row r="98" spans="1:52" s="54" customFormat="1" ht="8.1" customHeight="1" x14ac:dyDescent="0.25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</row>
    <row r="99" spans="1:52" s="54" customFormat="1" ht="78.75" customHeight="1" x14ac:dyDescent="0.25">
      <c r="A99" s="229"/>
      <c r="B99" s="815" t="s">
        <v>152</v>
      </c>
      <c r="C99" s="815"/>
      <c r="D99" s="815"/>
      <c r="E99" s="815"/>
      <c r="F99" s="815"/>
      <c r="G99" s="815"/>
      <c r="H99" s="815"/>
      <c r="I99" s="815"/>
      <c r="J99" s="815"/>
      <c r="K99" s="815"/>
      <c r="L99" s="815"/>
      <c r="M99" s="815"/>
      <c r="N99" s="815"/>
      <c r="O99" s="815"/>
      <c r="P99" s="815"/>
      <c r="Q99" s="815"/>
      <c r="R99" s="815"/>
      <c r="S99" s="815"/>
      <c r="T99" s="816"/>
      <c r="U99" s="1328" t="s">
        <v>33</v>
      </c>
      <c r="V99" s="1328"/>
      <c r="W99" s="1329" t="s">
        <v>193</v>
      </c>
      <c r="X99" s="1395"/>
      <c r="Y99" s="1395"/>
      <c r="Z99" s="1395"/>
      <c r="AA99" s="1394"/>
      <c r="AB99" s="1329" t="s">
        <v>191</v>
      </c>
      <c r="AC99" s="1395"/>
      <c r="AD99" s="1395"/>
      <c r="AE99" s="1394"/>
      <c r="AF99" s="1329" t="s">
        <v>190</v>
      </c>
      <c r="AG99" s="1395"/>
      <c r="AH99" s="1395"/>
      <c r="AI99" s="1394"/>
      <c r="AJ99" s="1329" t="s">
        <v>38</v>
      </c>
      <c r="AK99" s="1395"/>
      <c r="AL99" s="1395"/>
      <c r="AM99" s="1395"/>
      <c r="AN99" s="1394"/>
      <c r="AO99" s="1329" t="s">
        <v>895</v>
      </c>
      <c r="AP99" s="1395"/>
      <c r="AQ99" s="1395"/>
      <c r="AR99" s="1395"/>
      <c r="AS99" s="1394"/>
      <c r="AT99" s="1329" t="s">
        <v>896</v>
      </c>
      <c r="AU99" s="1395"/>
      <c r="AV99" s="1394"/>
      <c r="AW99" s="1329" t="s">
        <v>192</v>
      </c>
      <c r="AX99" s="1395"/>
      <c r="AY99" s="1395"/>
      <c r="AZ99" s="1395"/>
    </row>
    <row r="100" spans="1:52" s="390" customFormat="1" ht="11.25" customHeight="1" thickBot="1" x14ac:dyDescent="0.3">
      <c r="A100" s="363"/>
      <c r="B100" s="1112">
        <v>1</v>
      </c>
      <c r="C100" s="1112"/>
      <c r="D100" s="1112"/>
      <c r="E100" s="1112"/>
      <c r="F100" s="1112"/>
      <c r="G100" s="1112"/>
      <c r="H100" s="1112"/>
      <c r="I100" s="1112"/>
      <c r="J100" s="1112"/>
      <c r="K100" s="1112"/>
      <c r="L100" s="1112"/>
      <c r="M100" s="1112"/>
      <c r="N100" s="1112"/>
      <c r="O100" s="1112"/>
      <c r="P100" s="1112"/>
      <c r="Q100" s="1112"/>
      <c r="R100" s="1112"/>
      <c r="S100" s="1112"/>
      <c r="T100" s="1065"/>
      <c r="U100" s="1412">
        <v>2</v>
      </c>
      <c r="V100" s="1412"/>
      <c r="W100" s="1385">
        <v>3</v>
      </c>
      <c r="X100" s="1387"/>
      <c r="Y100" s="1387"/>
      <c r="Z100" s="1387"/>
      <c r="AA100" s="1386"/>
      <c r="AB100" s="1385">
        <v>4</v>
      </c>
      <c r="AC100" s="1387"/>
      <c r="AD100" s="1387"/>
      <c r="AE100" s="1386"/>
      <c r="AF100" s="1385">
        <v>5</v>
      </c>
      <c r="AG100" s="1387"/>
      <c r="AH100" s="1387"/>
      <c r="AI100" s="1386"/>
      <c r="AJ100" s="1385">
        <v>6</v>
      </c>
      <c r="AK100" s="1387"/>
      <c r="AL100" s="1387"/>
      <c r="AM100" s="1387"/>
      <c r="AN100" s="1386"/>
      <c r="AO100" s="1385">
        <v>7</v>
      </c>
      <c r="AP100" s="1387"/>
      <c r="AQ100" s="1387"/>
      <c r="AR100" s="1387"/>
      <c r="AS100" s="1386"/>
      <c r="AT100" s="1385">
        <v>8</v>
      </c>
      <c r="AU100" s="1387"/>
      <c r="AV100" s="1386"/>
      <c r="AW100" s="1385">
        <v>9</v>
      </c>
      <c r="AX100" s="1387"/>
      <c r="AY100" s="1387"/>
      <c r="AZ100" s="1387"/>
    </row>
    <row r="101" spans="1:52" s="54" customFormat="1" ht="18" customHeight="1" x14ac:dyDescent="0.2">
      <c r="A101" s="229"/>
      <c r="B101" s="816"/>
      <c r="C101" s="1383"/>
      <c r="D101" s="1383"/>
      <c r="E101" s="1383"/>
      <c r="F101" s="1383"/>
      <c r="G101" s="1383"/>
      <c r="H101" s="1383"/>
      <c r="I101" s="1383"/>
      <c r="J101" s="1383"/>
      <c r="K101" s="1383"/>
      <c r="L101" s="1383"/>
      <c r="M101" s="1383"/>
      <c r="N101" s="1383"/>
      <c r="O101" s="1383"/>
      <c r="P101" s="1383"/>
      <c r="Q101" s="1383"/>
      <c r="R101" s="1383"/>
      <c r="S101" s="1383"/>
      <c r="T101" s="814"/>
      <c r="U101" s="767" t="s">
        <v>21</v>
      </c>
      <c r="V101" s="768"/>
      <c r="W101" s="1388"/>
      <c r="X101" s="1389"/>
      <c r="Y101" s="1389"/>
      <c r="Z101" s="1389"/>
      <c r="AA101" s="1399"/>
      <c r="AB101" s="1388"/>
      <c r="AC101" s="1389"/>
      <c r="AD101" s="1389"/>
      <c r="AE101" s="1399"/>
      <c r="AF101" s="1388"/>
      <c r="AG101" s="1389"/>
      <c r="AH101" s="1389"/>
      <c r="AI101" s="1399"/>
      <c r="AJ101" s="1388"/>
      <c r="AK101" s="1389"/>
      <c r="AL101" s="1389"/>
      <c r="AM101" s="1389"/>
      <c r="AN101" s="1399"/>
      <c r="AO101" s="1388"/>
      <c r="AP101" s="1389"/>
      <c r="AQ101" s="1389"/>
      <c r="AR101" s="1389"/>
      <c r="AS101" s="1399"/>
      <c r="AT101" s="1416"/>
      <c r="AU101" s="1416"/>
      <c r="AV101" s="1417"/>
      <c r="AW101" s="1388"/>
      <c r="AX101" s="1389"/>
      <c r="AY101" s="1389"/>
      <c r="AZ101" s="1390"/>
    </row>
    <row r="102" spans="1:52" s="54" customFormat="1" ht="18" customHeight="1" x14ac:dyDescent="0.2">
      <c r="A102" s="229"/>
      <c r="B102" s="816"/>
      <c r="C102" s="1383"/>
      <c r="D102" s="1383"/>
      <c r="E102" s="1383"/>
      <c r="F102" s="1383"/>
      <c r="G102" s="1383"/>
      <c r="H102" s="1383"/>
      <c r="I102" s="1383"/>
      <c r="J102" s="1383"/>
      <c r="K102" s="1383"/>
      <c r="L102" s="1383"/>
      <c r="M102" s="1383"/>
      <c r="N102" s="1383"/>
      <c r="O102" s="1383"/>
      <c r="P102" s="1383"/>
      <c r="Q102" s="1383"/>
      <c r="R102" s="1383"/>
      <c r="S102" s="1383"/>
      <c r="T102" s="814"/>
      <c r="U102" s="730"/>
      <c r="V102" s="731"/>
      <c r="W102" s="1329"/>
      <c r="X102" s="1395"/>
      <c r="Y102" s="1395"/>
      <c r="Z102" s="1395"/>
      <c r="AA102" s="1394"/>
      <c r="AB102" s="1329"/>
      <c r="AC102" s="1395"/>
      <c r="AD102" s="1395"/>
      <c r="AE102" s="1394"/>
      <c r="AF102" s="1329"/>
      <c r="AG102" s="1395"/>
      <c r="AH102" s="1395"/>
      <c r="AI102" s="1394"/>
      <c r="AJ102" s="1329"/>
      <c r="AK102" s="1395"/>
      <c r="AL102" s="1395"/>
      <c r="AM102" s="1395"/>
      <c r="AN102" s="1394"/>
      <c r="AO102" s="1329"/>
      <c r="AP102" s="1395"/>
      <c r="AQ102" s="1395"/>
      <c r="AR102" s="1395"/>
      <c r="AS102" s="1394"/>
      <c r="AT102" s="1395"/>
      <c r="AU102" s="1395"/>
      <c r="AV102" s="1394"/>
      <c r="AW102" s="1329"/>
      <c r="AX102" s="1395"/>
      <c r="AY102" s="1395"/>
      <c r="AZ102" s="1408"/>
    </row>
    <row r="103" spans="1:52" s="54" customFormat="1" ht="18" customHeight="1" thickBot="1" x14ac:dyDescent="0.25">
      <c r="A103" s="229"/>
      <c r="B103" s="1413" t="s">
        <v>756</v>
      </c>
      <c r="C103" s="1413"/>
      <c r="D103" s="1413"/>
      <c r="E103" s="1413"/>
      <c r="F103" s="1413"/>
      <c r="G103" s="1413"/>
      <c r="H103" s="1413"/>
      <c r="I103" s="1413"/>
      <c r="J103" s="1413"/>
      <c r="K103" s="1413"/>
      <c r="L103" s="1413"/>
      <c r="M103" s="1413"/>
      <c r="N103" s="1413"/>
      <c r="O103" s="1413"/>
      <c r="P103" s="1413"/>
      <c r="Q103" s="1413"/>
      <c r="R103" s="1413"/>
      <c r="S103" s="1413"/>
      <c r="T103" s="1413"/>
      <c r="U103" s="746" t="s">
        <v>142</v>
      </c>
      <c r="V103" s="747"/>
      <c r="W103" s="1409"/>
      <c r="X103" s="1410"/>
      <c r="Y103" s="1410"/>
      <c r="Z103" s="1410"/>
      <c r="AA103" s="1411"/>
      <c r="AB103" s="1409"/>
      <c r="AC103" s="1410"/>
      <c r="AD103" s="1410"/>
      <c r="AE103" s="1411"/>
      <c r="AF103" s="1409"/>
      <c r="AG103" s="1410"/>
      <c r="AH103" s="1410"/>
      <c r="AI103" s="1411"/>
      <c r="AJ103" s="1409"/>
      <c r="AK103" s="1410"/>
      <c r="AL103" s="1410"/>
      <c r="AM103" s="1410"/>
      <c r="AN103" s="1411"/>
      <c r="AO103" s="1409"/>
      <c r="AP103" s="1410"/>
      <c r="AQ103" s="1410"/>
      <c r="AR103" s="1410"/>
      <c r="AS103" s="1411"/>
      <c r="AT103" s="1283"/>
      <c r="AU103" s="1283"/>
      <c r="AV103" s="1284"/>
      <c r="AW103" s="1282"/>
      <c r="AX103" s="1283"/>
      <c r="AY103" s="1283"/>
      <c r="AZ103" s="1415"/>
    </row>
    <row r="104" spans="1:52" s="57" customFormat="1" ht="15" customHeight="1" x14ac:dyDescent="0.25">
      <c r="A104" s="384"/>
      <c r="B104" s="384"/>
      <c r="C104" s="384"/>
      <c r="D104" s="384"/>
      <c r="E104" s="384"/>
      <c r="F104" s="384"/>
      <c r="G104" s="384"/>
      <c r="H104" s="384"/>
      <c r="I104" s="384"/>
      <c r="J104" s="384"/>
      <c r="K104" s="384"/>
      <c r="L104" s="384"/>
      <c r="M104" s="384"/>
      <c r="N104" s="384"/>
      <c r="O104" s="384"/>
      <c r="P104" s="384"/>
      <c r="Q104" s="384"/>
      <c r="R104" s="384"/>
      <c r="S104" s="384"/>
      <c r="T104" s="384"/>
      <c r="U104" s="384"/>
      <c r="V104" s="385"/>
      <c r="W104" s="385"/>
      <c r="X104" s="385"/>
      <c r="Y104" s="385"/>
      <c r="Z104" s="385"/>
      <c r="AA104" s="385"/>
      <c r="AB104" s="385"/>
      <c r="AC104" s="385"/>
      <c r="AD104" s="385"/>
      <c r="AE104" s="385"/>
      <c r="AF104" s="385"/>
      <c r="AG104" s="385"/>
      <c r="AH104" s="385"/>
      <c r="AI104" s="385"/>
      <c r="AJ104" s="385"/>
      <c r="AK104" s="385"/>
      <c r="AL104" s="385"/>
      <c r="AM104" s="385"/>
      <c r="AN104" s="385"/>
      <c r="AO104" s="385"/>
      <c r="AP104" s="385"/>
      <c r="AQ104" s="385"/>
      <c r="AR104" s="385"/>
      <c r="AS104" s="385"/>
      <c r="AT104" s="385"/>
      <c r="AU104" s="385"/>
      <c r="AV104" s="385"/>
      <c r="AW104" s="385"/>
      <c r="AX104" s="385"/>
      <c r="AY104" s="385"/>
      <c r="AZ104" s="385"/>
    </row>
    <row r="105" spans="1:52" s="54" customFormat="1" ht="18" customHeight="1" x14ac:dyDescent="0.25">
      <c r="A105" s="229"/>
      <c r="B105" s="1381" t="s">
        <v>379</v>
      </c>
      <c r="C105" s="1382"/>
      <c r="D105" s="1382"/>
      <c r="E105" s="1382"/>
      <c r="F105" s="1382"/>
      <c r="G105" s="1382"/>
      <c r="H105" s="1382"/>
      <c r="I105" s="1382"/>
      <c r="J105" s="1382"/>
      <c r="K105" s="1382"/>
      <c r="L105" s="1382"/>
      <c r="M105" s="1382"/>
      <c r="N105" s="1382"/>
      <c r="O105" s="1382"/>
      <c r="P105" s="1382"/>
      <c r="Q105" s="1382"/>
      <c r="R105" s="1382"/>
      <c r="S105" s="1382"/>
      <c r="T105" s="1382"/>
      <c r="U105" s="1382"/>
      <c r="V105" s="1382"/>
      <c r="W105" s="1382"/>
      <c r="X105" s="1382"/>
      <c r="Y105" s="1382"/>
      <c r="Z105" s="1382"/>
      <c r="AA105" s="1382"/>
      <c r="AB105" s="1382"/>
      <c r="AC105" s="1382"/>
      <c r="AD105" s="1382"/>
      <c r="AE105" s="1382"/>
      <c r="AF105" s="1382"/>
      <c r="AG105" s="1382"/>
      <c r="AH105" s="1382"/>
      <c r="AI105" s="1382"/>
      <c r="AJ105" s="1382"/>
      <c r="AK105" s="1382"/>
      <c r="AL105" s="1382"/>
      <c r="AM105" s="1382"/>
      <c r="AN105" s="1382"/>
      <c r="AO105" s="1382"/>
      <c r="AP105" s="1382"/>
      <c r="AQ105" s="1382"/>
      <c r="AR105" s="1382"/>
      <c r="AS105" s="1382"/>
      <c r="AT105" s="1382"/>
      <c r="AU105" s="1382"/>
      <c r="AV105" s="1382"/>
      <c r="AW105" s="1382"/>
      <c r="AX105" s="1382"/>
      <c r="AY105" s="1382"/>
      <c r="AZ105" s="1382"/>
    </row>
    <row r="106" spans="1:52" s="54" customFormat="1" ht="8.1" customHeight="1" x14ac:dyDescent="0.25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</row>
    <row r="107" spans="1:52" s="54" customFormat="1" ht="90" customHeight="1" x14ac:dyDescent="0.25">
      <c r="A107" s="229"/>
      <c r="B107" s="815" t="s">
        <v>152</v>
      </c>
      <c r="C107" s="815"/>
      <c r="D107" s="815"/>
      <c r="E107" s="815"/>
      <c r="F107" s="815"/>
      <c r="G107" s="815"/>
      <c r="H107" s="815"/>
      <c r="I107" s="815"/>
      <c r="J107" s="815"/>
      <c r="K107" s="815"/>
      <c r="L107" s="815"/>
      <c r="M107" s="815"/>
      <c r="N107" s="815"/>
      <c r="O107" s="815"/>
      <c r="P107" s="815"/>
      <c r="Q107" s="815"/>
      <c r="R107" s="815"/>
      <c r="S107" s="815"/>
      <c r="T107" s="816"/>
      <c r="U107" s="1328" t="s">
        <v>33</v>
      </c>
      <c r="V107" s="1328"/>
      <c r="W107" s="1329" t="s">
        <v>193</v>
      </c>
      <c r="X107" s="1395"/>
      <c r="Y107" s="1395"/>
      <c r="Z107" s="1395"/>
      <c r="AA107" s="1394"/>
      <c r="AB107" s="1329" t="s">
        <v>191</v>
      </c>
      <c r="AC107" s="1395"/>
      <c r="AD107" s="1395"/>
      <c r="AE107" s="1394"/>
      <c r="AF107" s="1329" t="s">
        <v>190</v>
      </c>
      <c r="AG107" s="1395"/>
      <c r="AH107" s="1395"/>
      <c r="AI107" s="1394"/>
      <c r="AJ107" s="1329" t="s">
        <v>38</v>
      </c>
      <c r="AK107" s="1395"/>
      <c r="AL107" s="1395"/>
      <c r="AM107" s="1395"/>
      <c r="AN107" s="1394"/>
      <c r="AO107" s="1329" t="s">
        <v>895</v>
      </c>
      <c r="AP107" s="1395"/>
      <c r="AQ107" s="1395"/>
      <c r="AR107" s="1395"/>
      <c r="AS107" s="1394"/>
      <c r="AT107" s="1329" t="s">
        <v>896</v>
      </c>
      <c r="AU107" s="1395"/>
      <c r="AV107" s="1394"/>
      <c r="AW107" s="1329" t="s">
        <v>192</v>
      </c>
      <c r="AX107" s="1395"/>
      <c r="AY107" s="1395"/>
      <c r="AZ107" s="1395"/>
    </row>
    <row r="108" spans="1:52" s="390" customFormat="1" ht="11.25" customHeight="1" thickBot="1" x14ac:dyDescent="0.3">
      <c r="A108" s="363"/>
      <c r="B108" s="1060">
        <v>1</v>
      </c>
      <c r="C108" s="1060"/>
      <c r="D108" s="1060"/>
      <c r="E108" s="1060"/>
      <c r="F108" s="1060"/>
      <c r="G108" s="1060"/>
      <c r="H108" s="1060"/>
      <c r="I108" s="1060"/>
      <c r="J108" s="1060"/>
      <c r="K108" s="1060"/>
      <c r="L108" s="1060"/>
      <c r="M108" s="1060"/>
      <c r="N108" s="1060"/>
      <c r="O108" s="1060"/>
      <c r="P108" s="1060"/>
      <c r="Q108" s="1060"/>
      <c r="R108" s="1060"/>
      <c r="S108" s="1060"/>
      <c r="T108" s="1075"/>
      <c r="U108" s="1412">
        <v>2</v>
      </c>
      <c r="V108" s="1412"/>
      <c r="W108" s="1385">
        <v>3</v>
      </c>
      <c r="X108" s="1387"/>
      <c r="Y108" s="1387"/>
      <c r="Z108" s="1387"/>
      <c r="AA108" s="1386"/>
      <c r="AB108" s="1385">
        <v>4</v>
      </c>
      <c r="AC108" s="1387"/>
      <c r="AD108" s="1387"/>
      <c r="AE108" s="1386"/>
      <c r="AF108" s="1385">
        <v>5</v>
      </c>
      <c r="AG108" s="1387"/>
      <c r="AH108" s="1387"/>
      <c r="AI108" s="1386"/>
      <c r="AJ108" s="1385">
        <v>6</v>
      </c>
      <c r="AK108" s="1387"/>
      <c r="AL108" s="1387"/>
      <c r="AM108" s="1387"/>
      <c r="AN108" s="1386"/>
      <c r="AO108" s="1385">
        <v>7</v>
      </c>
      <c r="AP108" s="1387"/>
      <c r="AQ108" s="1387"/>
      <c r="AR108" s="1387"/>
      <c r="AS108" s="1386"/>
      <c r="AT108" s="1385">
        <v>8</v>
      </c>
      <c r="AU108" s="1387"/>
      <c r="AV108" s="1386"/>
      <c r="AW108" s="1385">
        <v>9</v>
      </c>
      <c r="AX108" s="1387"/>
      <c r="AY108" s="1387"/>
      <c r="AZ108" s="1387"/>
    </row>
    <row r="109" spans="1:52" s="54" customFormat="1" ht="18" customHeight="1" x14ac:dyDescent="0.2">
      <c r="A109" s="229"/>
      <c r="B109" s="1418"/>
      <c r="C109" s="1418"/>
      <c r="D109" s="1418"/>
      <c r="E109" s="1418"/>
      <c r="F109" s="1418"/>
      <c r="G109" s="1418"/>
      <c r="H109" s="1418"/>
      <c r="I109" s="1418"/>
      <c r="J109" s="1418"/>
      <c r="K109" s="1418"/>
      <c r="L109" s="1418"/>
      <c r="M109" s="1418"/>
      <c r="N109" s="1418"/>
      <c r="O109" s="1418"/>
      <c r="P109" s="1418"/>
      <c r="Q109" s="1418"/>
      <c r="R109" s="1418"/>
      <c r="S109" s="1418"/>
      <c r="T109" s="1418"/>
      <c r="U109" s="767" t="s">
        <v>21</v>
      </c>
      <c r="V109" s="768"/>
      <c r="W109" s="1388"/>
      <c r="X109" s="1389"/>
      <c r="Y109" s="1389"/>
      <c r="Z109" s="1389"/>
      <c r="AA109" s="1399"/>
      <c r="AB109" s="1388"/>
      <c r="AC109" s="1389"/>
      <c r="AD109" s="1389"/>
      <c r="AE109" s="1399"/>
      <c r="AF109" s="1388"/>
      <c r="AG109" s="1389"/>
      <c r="AH109" s="1389"/>
      <c r="AI109" s="1399"/>
      <c r="AJ109" s="1388"/>
      <c r="AK109" s="1389"/>
      <c r="AL109" s="1389"/>
      <c r="AM109" s="1389"/>
      <c r="AN109" s="1399"/>
      <c r="AO109" s="1388"/>
      <c r="AP109" s="1389"/>
      <c r="AQ109" s="1389"/>
      <c r="AR109" s="1389"/>
      <c r="AS109" s="1399"/>
      <c r="AT109" s="1388"/>
      <c r="AU109" s="1389"/>
      <c r="AV109" s="1399"/>
      <c r="AW109" s="1388"/>
      <c r="AX109" s="1389"/>
      <c r="AY109" s="1389"/>
      <c r="AZ109" s="1390"/>
    </row>
    <row r="110" spans="1:52" s="54" customFormat="1" ht="18" customHeight="1" x14ac:dyDescent="0.2">
      <c r="A110" s="229"/>
      <c r="B110" s="815"/>
      <c r="C110" s="815"/>
      <c r="D110" s="815"/>
      <c r="E110" s="815"/>
      <c r="F110" s="815"/>
      <c r="G110" s="815"/>
      <c r="H110" s="815"/>
      <c r="I110" s="815"/>
      <c r="J110" s="815"/>
      <c r="K110" s="815"/>
      <c r="L110" s="815"/>
      <c r="M110" s="815"/>
      <c r="N110" s="815"/>
      <c r="O110" s="815"/>
      <c r="P110" s="815"/>
      <c r="Q110" s="815"/>
      <c r="R110" s="815"/>
      <c r="S110" s="815"/>
      <c r="T110" s="815"/>
      <c r="U110" s="730"/>
      <c r="V110" s="731"/>
      <c r="W110" s="1329"/>
      <c r="X110" s="1395"/>
      <c r="Y110" s="1395"/>
      <c r="Z110" s="1395"/>
      <c r="AA110" s="1394"/>
      <c r="AB110" s="1329"/>
      <c r="AC110" s="1395"/>
      <c r="AD110" s="1395"/>
      <c r="AE110" s="1394"/>
      <c r="AF110" s="1329"/>
      <c r="AG110" s="1395"/>
      <c r="AH110" s="1395"/>
      <c r="AI110" s="1394"/>
      <c r="AJ110" s="1329"/>
      <c r="AK110" s="1395"/>
      <c r="AL110" s="1395"/>
      <c r="AM110" s="1395"/>
      <c r="AN110" s="1394"/>
      <c r="AO110" s="1329"/>
      <c r="AP110" s="1395"/>
      <c r="AQ110" s="1395"/>
      <c r="AR110" s="1395"/>
      <c r="AS110" s="1394"/>
      <c r="AT110" s="1329"/>
      <c r="AU110" s="1395"/>
      <c r="AV110" s="1394"/>
      <c r="AW110" s="1329"/>
      <c r="AX110" s="1395"/>
      <c r="AY110" s="1395"/>
      <c r="AZ110" s="1408"/>
    </row>
    <row r="111" spans="1:52" s="54" customFormat="1" ht="18" customHeight="1" thickBot="1" x14ac:dyDescent="0.25">
      <c r="A111" s="229"/>
      <c r="B111" s="1413" t="s">
        <v>756</v>
      </c>
      <c r="C111" s="1413"/>
      <c r="D111" s="1413"/>
      <c r="E111" s="1413"/>
      <c r="F111" s="1413"/>
      <c r="G111" s="1413"/>
      <c r="H111" s="1413"/>
      <c r="I111" s="1413"/>
      <c r="J111" s="1413"/>
      <c r="K111" s="1413"/>
      <c r="L111" s="1413"/>
      <c r="M111" s="1413"/>
      <c r="N111" s="1413"/>
      <c r="O111" s="1413"/>
      <c r="P111" s="1413"/>
      <c r="Q111" s="1413"/>
      <c r="R111" s="1413"/>
      <c r="S111" s="1413"/>
      <c r="T111" s="1413"/>
      <c r="U111" s="746" t="s">
        <v>142</v>
      </c>
      <c r="V111" s="747"/>
      <c r="W111" s="1409"/>
      <c r="X111" s="1410"/>
      <c r="Y111" s="1410"/>
      <c r="Z111" s="1410"/>
      <c r="AA111" s="1411"/>
      <c r="AB111" s="1409"/>
      <c r="AC111" s="1410"/>
      <c r="AD111" s="1410"/>
      <c r="AE111" s="1411"/>
      <c r="AF111" s="1409"/>
      <c r="AG111" s="1410"/>
      <c r="AH111" s="1410"/>
      <c r="AI111" s="1411"/>
      <c r="AJ111" s="1409"/>
      <c r="AK111" s="1410"/>
      <c r="AL111" s="1410"/>
      <c r="AM111" s="1410"/>
      <c r="AN111" s="1411"/>
      <c r="AO111" s="1409"/>
      <c r="AP111" s="1410"/>
      <c r="AQ111" s="1410"/>
      <c r="AR111" s="1410"/>
      <c r="AS111" s="1411"/>
      <c r="AT111" s="1409"/>
      <c r="AU111" s="1410"/>
      <c r="AV111" s="1411"/>
      <c r="AW111" s="1409"/>
      <c r="AX111" s="1410"/>
      <c r="AY111" s="1410"/>
      <c r="AZ111" s="1414"/>
    </row>
    <row r="112" spans="1:52" s="54" customFormat="1" ht="15" customHeight="1" x14ac:dyDescent="0.25">
      <c r="A112" s="229"/>
      <c r="B112" s="243"/>
      <c r="C112" s="243"/>
      <c r="D112" s="243"/>
      <c r="E112" s="243"/>
      <c r="F112" s="243"/>
      <c r="G112" s="243"/>
      <c r="H112" s="243"/>
      <c r="I112" s="243"/>
      <c r="J112" s="243"/>
      <c r="K112" s="243"/>
      <c r="L112" s="243"/>
      <c r="M112" s="243"/>
      <c r="N112" s="243"/>
      <c r="O112" s="386"/>
      <c r="P112" s="386"/>
      <c r="Q112" s="387"/>
      <c r="R112" s="387"/>
      <c r="S112" s="387"/>
      <c r="T112" s="387"/>
      <c r="U112" s="387"/>
      <c r="V112" s="388"/>
      <c r="W112" s="388"/>
      <c r="X112" s="388"/>
      <c r="Y112" s="388"/>
      <c r="Z112" s="388"/>
      <c r="AA112" s="388"/>
      <c r="AB112" s="388"/>
      <c r="AC112" s="388"/>
      <c r="AD112" s="388"/>
      <c r="AE112" s="388"/>
      <c r="AF112" s="388"/>
      <c r="AG112" s="388"/>
      <c r="AH112" s="389"/>
      <c r="AI112" s="389"/>
      <c r="AJ112" s="389"/>
      <c r="AK112" s="389"/>
      <c r="AL112" s="389"/>
      <c r="AM112" s="389"/>
      <c r="AN112" s="383"/>
      <c r="AO112" s="383"/>
      <c r="AP112" s="383"/>
      <c r="AQ112" s="383"/>
      <c r="AR112" s="383"/>
      <c r="AS112" s="383"/>
      <c r="AT112" s="383"/>
      <c r="AU112" s="383"/>
      <c r="AV112" s="383"/>
      <c r="AW112" s="383"/>
      <c r="AX112" s="383"/>
      <c r="AY112" s="383"/>
      <c r="AZ112" s="383"/>
    </row>
    <row r="113" spans="1:52" s="53" customFormat="1" ht="18" customHeight="1" x14ac:dyDescent="0.25">
      <c r="A113" s="230"/>
      <c r="B113" s="1338" t="s">
        <v>380</v>
      </c>
      <c r="C113" s="1338"/>
      <c r="D113" s="1338"/>
      <c r="E113" s="1338"/>
      <c r="F113" s="1338"/>
      <c r="G113" s="1338"/>
      <c r="H113" s="1338"/>
      <c r="I113" s="1338"/>
      <c r="J113" s="1338"/>
      <c r="K113" s="1338"/>
      <c r="L113" s="1338"/>
      <c r="M113" s="1338"/>
      <c r="N113" s="1338"/>
      <c r="O113" s="1338"/>
      <c r="P113" s="1338"/>
      <c r="Q113" s="1338"/>
      <c r="R113" s="1338"/>
      <c r="S113" s="1338"/>
      <c r="T113" s="1338"/>
      <c r="U113" s="1338"/>
      <c r="V113" s="1338"/>
      <c r="W113" s="1338"/>
      <c r="X113" s="1338"/>
      <c r="Y113" s="1338"/>
      <c r="Z113" s="1338"/>
      <c r="AA113" s="1338"/>
      <c r="AB113" s="1338"/>
      <c r="AC113" s="1338"/>
      <c r="AD113" s="1338"/>
      <c r="AE113" s="1338"/>
      <c r="AF113" s="1338"/>
      <c r="AG113" s="1338"/>
      <c r="AH113" s="1338"/>
      <c r="AI113" s="1338"/>
      <c r="AJ113" s="1338"/>
      <c r="AK113" s="1338"/>
      <c r="AL113" s="1338"/>
      <c r="AM113" s="1338"/>
      <c r="AN113" s="1338"/>
      <c r="AO113" s="1338"/>
      <c r="AP113" s="1338"/>
      <c r="AQ113" s="1338"/>
      <c r="AR113" s="1338"/>
      <c r="AS113" s="1338"/>
      <c r="AT113" s="1338"/>
      <c r="AU113" s="1338"/>
      <c r="AV113" s="1338"/>
      <c r="AW113" s="1338"/>
      <c r="AX113" s="1338"/>
      <c r="AY113" s="1338"/>
      <c r="AZ113" s="1338"/>
    </row>
    <row r="114" spans="1:52" s="53" customFormat="1" ht="18" customHeight="1" x14ac:dyDescent="0.25">
      <c r="A114" s="230"/>
      <c r="B114" s="1381" t="s">
        <v>383</v>
      </c>
      <c r="C114" s="1382"/>
      <c r="D114" s="1382"/>
      <c r="E114" s="1382"/>
      <c r="F114" s="1382"/>
      <c r="G114" s="1382"/>
      <c r="H114" s="1382"/>
      <c r="I114" s="1382"/>
      <c r="J114" s="1382"/>
      <c r="K114" s="1382"/>
      <c r="L114" s="1382"/>
      <c r="M114" s="1382"/>
      <c r="N114" s="1382"/>
      <c r="O114" s="1382"/>
      <c r="P114" s="1382"/>
      <c r="Q114" s="1382"/>
      <c r="R114" s="1382"/>
      <c r="S114" s="1382"/>
      <c r="T114" s="1382"/>
      <c r="U114" s="1382"/>
      <c r="V114" s="1382"/>
      <c r="W114" s="1382"/>
      <c r="X114" s="1382"/>
      <c r="Y114" s="1382"/>
      <c r="Z114" s="1382"/>
      <c r="AA114" s="1382"/>
      <c r="AB114" s="1382"/>
      <c r="AC114" s="1382"/>
      <c r="AD114" s="1382"/>
      <c r="AE114" s="1382"/>
      <c r="AF114" s="1382"/>
      <c r="AG114" s="1382"/>
      <c r="AH114" s="1382"/>
      <c r="AI114" s="1382"/>
      <c r="AJ114" s="1382"/>
      <c r="AK114" s="1382"/>
      <c r="AL114" s="1382"/>
      <c r="AM114" s="1382"/>
      <c r="AN114" s="1382"/>
      <c r="AO114" s="1382"/>
      <c r="AP114" s="1382"/>
      <c r="AQ114" s="1382"/>
      <c r="AR114" s="1382"/>
      <c r="AS114" s="1382"/>
      <c r="AT114" s="1382"/>
      <c r="AU114" s="1382"/>
      <c r="AV114" s="1382"/>
      <c r="AW114" s="1382"/>
      <c r="AX114" s="1382"/>
      <c r="AY114" s="1382"/>
      <c r="AZ114" s="1382"/>
    </row>
    <row r="115" spans="1:52" s="53" customFormat="1" ht="13.5" customHeight="1" x14ac:dyDescent="0.25">
      <c r="A115" s="230"/>
      <c r="B115" s="230"/>
      <c r="C115" s="230"/>
      <c r="D115" s="230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  <c r="AC115" s="230"/>
      <c r="AD115" s="230"/>
      <c r="AE115" s="230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</row>
    <row r="116" spans="1:52" s="54" customFormat="1" ht="90" customHeight="1" x14ac:dyDescent="0.25">
      <c r="A116" s="229"/>
      <c r="B116" s="815" t="s">
        <v>2</v>
      </c>
      <c r="C116" s="815"/>
      <c r="D116" s="815"/>
      <c r="E116" s="815"/>
      <c r="F116" s="815"/>
      <c r="G116" s="815"/>
      <c r="H116" s="815"/>
      <c r="I116" s="815"/>
      <c r="J116" s="815"/>
      <c r="K116" s="815"/>
      <c r="L116" s="815"/>
      <c r="M116" s="815"/>
      <c r="N116" s="815"/>
      <c r="O116" s="815"/>
      <c r="P116" s="815"/>
      <c r="Q116" s="815"/>
      <c r="R116" s="815"/>
      <c r="S116" s="815"/>
      <c r="T116" s="816"/>
      <c r="U116" s="1328" t="s">
        <v>33</v>
      </c>
      <c r="V116" s="1328"/>
      <c r="W116" s="1329" t="s">
        <v>193</v>
      </c>
      <c r="X116" s="1395"/>
      <c r="Y116" s="1395"/>
      <c r="Z116" s="1395"/>
      <c r="AA116" s="1394"/>
      <c r="AB116" s="1329" t="s">
        <v>191</v>
      </c>
      <c r="AC116" s="1395"/>
      <c r="AD116" s="1395"/>
      <c r="AE116" s="1394"/>
      <c r="AF116" s="1329" t="s">
        <v>190</v>
      </c>
      <c r="AG116" s="1395"/>
      <c r="AH116" s="1395"/>
      <c r="AI116" s="1394"/>
      <c r="AJ116" s="1329" t="s">
        <v>381</v>
      </c>
      <c r="AK116" s="1395"/>
      <c r="AL116" s="1395"/>
      <c r="AM116" s="1395"/>
      <c r="AN116" s="1394"/>
      <c r="AO116" s="1329" t="s">
        <v>897</v>
      </c>
      <c r="AP116" s="1395"/>
      <c r="AQ116" s="1395"/>
      <c r="AR116" s="1395"/>
      <c r="AS116" s="1394"/>
      <c r="AT116" s="1329" t="s">
        <v>896</v>
      </c>
      <c r="AU116" s="1395"/>
      <c r="AV116" s="1394"/>
      <c r="AW116" s="1329" t="s">
        <v>382</v>
      </c>
      <c r="AX116" s="1395"/>
      <c r="AY116" s="1395"/>
      <c r="AZ116" s="1395"/>
    </row>
    <row r="117" spans="1:52" s="390" customFormat="1" ht="11.25" customHeight="1" thickBot="1" x14ac:dyDescent="0.3">
      <c r="A117" s="363"/>
      <c r="B117" s="1060">
        <v>1</v>
      </c>
      <c r="C117" s="1060"/>
      <c r="D117" s="1060"/>
      <c r="E117" s="1060"/>
      <c r="F117" s="1060"/>
      <c r="G117" s="1060"/>
      <c r="H117" s="1060"/>
      <c r="I117" s="1060"/>
      <c r="J117" s="1060"/>
      <c r="K117" s="1060"/>
      <c r="L117" s="1060"/>
      <c r="M117" s="1060"/>
      <c r="N117" s="1060"/>
      <c r="O117" s="1060"/>
      <c r="P117" s="1060"/>
      <c r="Q117" s="1060"/>
      <c r="R117" s="1060"/>
      <c r="S117" s="1060"/>
      <c r="T117" s="1075"/>
      <c r="U117" s="1412">
        <v>2</v>
      </c>
      <c r="V117" s="1412"/>
      <c r="W117" s="1385">
        <v>3</v>
      </c>
      <c r="X117" s="1387"/>
      <c r="Y117" s="1387"/>
      <c r="Z117" s="1387"/>
      <c r="AA117" s="1386"/>
      <c r="AB117" s="1385">
        <v>4</v>
      </c>
      <c r="AC117" s="1387"/>
      <c r="AD117" s="1387"/>
      <c r="AE117" s="1386"/>
      <c r="AF117" s="1385">
        <v>5</v>
      </c>
      <c r="AG117" s="1387"/>
      <c r="AH117" s="1387"/>
      <c r="AI117" s="1386"/>
      <c r="AJ117" s="1385">
        <v>6</v>
      </c>
      <c r="AK117" s="1387"/>
      <c r="AL117" s="1387"/>
      <c r="AM117" s="1387"/>
      <c r="AN117" s="1386"/>
      <c r="AO117" s="1385">
        <v>7</v>
      </c>
      <c r="AP117" s="1387"/>
      <c r="AQ117" s="1387"/>
      <c r="AR117" s="1387"/>
      <c r="AS117" s="1386"/>
      <c r="AT117" s="1385">
        <v>8</v>
      </c>
      <c r="AU117" s="1387"/>
      <c r="AV117" s="1386"/>
      <c r="AW117" s="1385">
        <v>9</v>
      </c>
      <c r="AX117" s="1387"/>
      <c r="AY117" s="1387"/>
      <c r="AZ117" s="1387"/>
    </row>
    <row r="118" spans="1:52" s="54" customFormat="1" ht="18" customHeight="1" x14ac:dyDescent="0.2">
      <c r="A118" s="229"/>
      <c r="B118" s="1418"/>
      <c r="C118" s="1418"/>
      <c r="D118" s="1418"/>
      <c r="E118" s="1418"/>
      <c r="F118" s="1418"/>
      <c r="G118" s="1418"/>
      <c r="H118" s="1418"/>
      <c r="I118" s="1418"/>
      <c r="J118" s="1418"/>
      <c r="K118" s="1418"/>
      <c r="L118" s="1418"/>
      <c r="M118" s="1418"/>
      <c r="N118" s="1418"/>
      <c r="O118" s="1418"/>
      <c r="P118" s="1418"/>
      <c r="Q118" s="1418"/>
      <c r="R118" s="1418"/>
      <c r="S118" s="1418"/>
      <c r="T118" s="1418"/>
      <c r="U118" s="767" t="s">
        <v>21</v>
      </c>
      <c r="V118" s="768"/>
      <c r="W118" s="1388"/>
      <c r="X118" s="1389"/>
      <c r="Y118" s="1389"/>
      <c r="Z118" s="1389"/>
      <c r="AA118" s="1399"/>
      <c r="AB118" s="1388"/>
      <c r="AC118" s="1389"/>
      <c r="AD118" s="1389"/>
      <c r="AE118" s="1399"/>
      <c r="AF118" s="1388"/>
      <c r="AG118" s="1389"/>
      <c r="AH118" s="1389"/>
      <c r="AI118" s="1399"/>
      <c r="AJ118" s="1388"/>
      <c r="AK118" s="1389"/>
      <c r="AL118" s="1389"/>
      <c r="AM118" s="1389"/>
      <c r="AN118" s="1399"/>
      <c r="AO118" s="1388"/>
      <c r="AP118" s="1389"/>
      <c r="AQ118" s="1389"/>
      <c r="AR118" s="1389"/>
      <c r="AS118" s="1399"/>
      <c r="AT118" s="1388"/>
      <c r="AU118" s="1389"/>
      <c r="AV118" s="1399"/>
      <c r="AW118" s="1388"/>
      <c r="AX118" s="1389"/>
      <c r="AY118" s="1389"/>
      <c r="AZ118" s="1390"/>
    </row>
    <row r="119" spans="1:52" s="54" customFormat="1" ht="18" customHeight="1" x14ac:dyDescent="0.2">
      <c r="A119" s="229"/>
      <c r="B119" s="815"/>
      <c r="C119" s="815"/>
      <c r="D119" s="815"/>
      <c r="E119" s="815"/>
      <c r="F119" s="815"/>
      <c r="G119" s="815"/>
      <c r="H119" s="815"/>
      <c r="I119" s="815"/>
      <c r="J119" s="815"/>
      <c r="K119" s="815"/>
      <c r="L119" s="815"/>
      <c r="M119" s="815"/>
      <c r="N119" s="815"/>
      <c r="O119" s="815"/>
      <c r="P119" s="815"/>
      <c r="Q119" s="815"/>
      <c r="R119" s="815"/>
      <c r="S119" s="815"/>
      <c r="T119" s="815"/>
      <c r="U119" s="730"/>
      <c r="V119" s="731"/>
      <c r="W119" s="1329"/>
      <c r="X119" s="1395"/>
      <c r="Y119" s="1395"/>
      <c r="Z119" s="1395"/>
      <c r="AA119" s="1394"/>
      <c r="AB119" s="1329"/>
      <c r="AC119" s="1395"/>
      <c r="AD119" s="1395"/>
      <c r="AE119" s="1394"/>
      <c r="AF119" s="1329"/>
      <c r="AG119" s="1395"/>
      <c r="AH119" s="1395"/>
      <c r="AI119" s="1394"/>
      <c r="AJ119" s="1329"/>
      <c r="AK119" s="1395"/>
      <c r="AL119" s="1395"/>
      <c r="AM119" s="1395"/>
      <c r="AN119" s="1394"/>
      <c r="AO119" s="1329"/>
      <c r="AP119" s="1395"/>
      <c r="AQ119" s="1395"/>
      <c r="AR119" s="1395"/>
      <c r="AS119" s="1394"/>
      <c r="AT119" s="1329"/>
      <c r="AU119" s="1395"/>
      <c r="AV119" s="1394"/>
      <c r="AW119" s="1329"/>
      <c r="AX119" s="1395"/>
      <c r="AY119" s="1395"/>
      <c r="AZ119" s="1408"/>
    </row>
    <row r="120" spans="1:52" s="54" customFormat="1" ht="18" customHeight="1" thickBot="1" x14ac:dyDescent="0.25">
      <c r="A120" s="229"/>
      <c r="B120" s="1413" t="s">
        <v>756</v>
      </c>
      <c r="C120" s="1413"/>
      <c r="D120" s="1413"/>
      <c r="E120" s="1413"/>
      <c r="F120" s="1413"/>
      <c r="G120" s="1413"/>
      <c r="H120" s="1413"/>
      <c r="I120" s="1413"/>
      <c r="J120" s="1413"/>
      <c r="K120" s="1413"/>
      <c r="L120" s="1413"/>
      <c r="M120" s="1413"/>
      <c r="N120" s="1413"/>
      <c r="O120" s="1413"/>
      <c r="P120" s="1413"/>
      <c r="Q120" s="1413"/>
      <c r="R120" s="1413"/>
      <c r="S120" s="1413"/>
      <c r="T120" s="1413"/>
      <c r="U120" s="746" t="s">
        <v>142</v>
      </c>
      <c r="V120" s="747"/>
      <c r="W120" s="1409"/>
      <c r="X120" s="1410"/>
      <c r="Y120" s="1410"/>
      <c r="Z120" s="1410"/>
      <c r="AA120" s="1411"/>
      <c r="AB120" s="1409"/>
      <c r="AC120" s="1410"/>
      <c r="AD120" s="1410"/>
      <c r="AE120" s="1411"/>
      <c r="AF120" s="1409"/>
      <c r="AG120" s="1410"/>
      <c r="AH120" s="1410"/>
      <c r="AI120" s="1411"/>
      <c r="AJ120" s="1409"/>
      <c r="AK120" s="1410"/>
      <c r="AL120" s="1410"/>
      <c r="AM120" s="1410"/>
      <c r="AN120" s="1411"/>
      <c r="AO120" s="1409"/>
      <c r="AP120" s="1410"/>
      <c r="AQ120" s="1410"/>
      <c r="AR120" s="1410"/>
      <c r="AS120" s="1411"/>
      <c r="AT120" s="1409"/>
      <c r="AU120" s="1410"/>
      <c r="AV120" s="1411"/>
      <c r="AW120" s="1409"/>
      <c r="AX120" s="1410"/>
      <c r="AY120" s="1410"/>
      <c r="AZ120" s="1414"/>
    </row>
    <row r="121" spans="1:52" x14ac:dyDescent="0.25">
      <c r="A121" s="287"/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7"/>
      <c r="AG121" s="287"/>
      <c r="AH121" s="287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</row>
    <row r="122" spans="1:52" ht="9" customHeight="1" x14ac:dyDescent="0.25">
      <c r="A122" s="287"/>
      <c r="B122" s="287"/>
      <c r="C122" s="287"/>
      <c r="D122" s="287"/>
      <c r="E122" s="287"/>
      <c r="F122" s="287"/>
      <c r="G122" s="287"/>
      <c r="H122" s="287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7"/>
      <c r="AG122" s="287"/>
      <c r="AH122" s="287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</row>
    <row r="123" spans="1:52" s="53" customFormat="1" ht="12.75" customHeight="1" x14ac:dyDescent="0.25">
      <c r="A123" s="230"/>
      <c r="B123" s="1381" t="s">
        <v>384</v>
      </c>
      <c r="C123" s="1382"/>
      <c r="D123" s="1382"/>
      <c r="E123" s="1382"/>
      <c r="F123" s="1382"/>
      <c r="G123" s="1382"/>
      <c r="H123" s="1382"/>
      <c r="I123" s="1382"/>
      <c r="J123" s="1382"/>
      <c r="K123" s="1382"/>
      <c r="L123" s="1382"/>
      <c r="M123" s="1382"/>
      <c r="N123" s="1382"/>
      <c r="O123" s="1382"/>
      <c r="P123" s="1382"/>
      <c r="Q123" s="1382"/>
      <c r="R123" s="1382"/>
      <c r="S123" s="1382"/>
      <c r="T123" s="1382"/>
      <c r="U123" s="1382"/>
      <c r="V123" s="1382"/>
      <c r="W123" s="1382"/>
      <c r="X123" s="1382"/>
      <c r="Y123" s="1382"/>
      <c r="Z123" s="1382"/>
      <c r="AA123" s="1382"/>
      <c r="AB123" s="1382"/>
      <c r="AC123" s="1382"/>
      <c r="AD123" s="1382"/>
      <c r="AE123" s="1382"/>
      <c r="AF123" s="1382"/>
      <c r="AG123" s="1382"/>
      <c r="AH123" s="1382"/>
      <c r="AI123" s="1382"/>
      <c r="AJ123" s="1382"/>
      <c r="AK123" s="1382"/>
      <c r="AL123" s="1382"/>
      <c r="AM123" s="1382"/>
      <c r="AN123" s="1382"/>
      <c r="AO123" s="1382"/>
      <c r="AP123" s="1382"/>
      <c r="AQ123" s="1382"/>
      <c r="AR123" s="1382"/>
      <c r="AS123" s="1382"/>
      <c r="AT123" s="1382"/>
      <c r="AU123" s="1382"/>
      <c r="AV123" s="1382"/>
      <c r="AW123" s="1382"/>
      <c r="AX123" s="1382"/>
      <c r="AY123" s="1382"/>
      <c r="AZ123" s="1382"/>
    </row>
    <row r="124" spans="1:52" s="53" customFormat="1" ht="12" customHeight="1" x14ac:dyDescent="0.25">
      <c r="A124" s="230"/>
      <c r="B124" s="230"/>
      <c r="C124" s="230"/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0"/>
      <c r="AC124" s="230"/>
      <c r="AD124" s="230"/>
      <c r="AE124" s="230"/>
      <c r="AF124" s="230"/>
      <c r="AG124" s="230"/>
      <c r="AH124" s="230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30"/>
      <c r="AS124" s="230"/>
      <c r="AT124" s="230"/>
      <c r="AU124" s="230"/>
      <c r="AV124" s="230"/>
      <c r="AW124" s="230"/>
      <c r="AX124" s="230"/>
      <c r="AY124" s="230"/>
      <c r="AZ124" s="230"/>
    </row>
    <row r="125" spans="1:52" s="54" customFormat="1" ht="90" customHeight="1" x14ac:dyDescent="0.25">
      <c r="A125" s="229"/>
      <c r="B125" s="815" t="s">
        <v>2</v>
      </c>
      <c r="C125" s="815"/>
      <c r="D125" s="815"/>
      <c r="E125" s="815"/>
      <c r="F125" s="815"/>
      <c r="G125" s="815"/>
      <c r="H125" s="815"/>
      <c r="I125" s="815"/>
      <c r="J125" s="815"/>
      <c r="K125" s="815"/>
      <c r="L125" s="815"/>
      <c r="M125" s="815"/>
      <c r="N125" s="815"/>
      <c r="O125" s="815"/>
      <c r="P125" s="815"/>
      <c r="Q125" s="815"/>
      <c r="R125" s="815"/>
      <c r="S125" s="815"/>
      <c r="T125" s="816"/>
      <c r="U125" s="1328" t="s">
        <v>33</v>
      </c>
      <c r="V125" s="1328"/>
      <c r="W125" s="1329" t="s">
        <v>193</v>
      </c>
      <c r="X125" s="1395"/>
      <c r="Y125" s="1395"/>
      <c r="Z125" s="1395"/>
      <c r="AA125" s="1394"/>
      <c r="AB125" s="1329" t="s">
        <v>191</v>
      </c>
      <c r="AC125" s="1395"/>
      <c r="AD125" s="1395"/>
      <c r="AE125" s="1394"/>
      <c r="AF125" s="1329" t="s">
        <v>190</v>
      </c>
      <c r="AG125" s="1395"/>
      <c r="AH125" s="1395"/>
      <c r="AI125" s="1394"/>
      <c r="AJ125" s="1329" t="s">
        <v>381</v>
      </c>
      <c r="AK125" s="1395"/>
      <c r="AL125" s="1395"/>
      <c r="AM125" s="1395"/>
      <c r="AN125" s="1394"/>
      <c r="AO125" s="1329" t="s">
        <v>897</v>
      </c>
      <c r="AP125" s="1395"/>
      <c r="AQ125" s="1395"/>
      <c r="AR125" s="1395"/>
      <c r="AS125" s="1394"/>
      <c r="AT125" s="1329" t="s">
        <v>896</v>
      </c>
      <c r="AU125" s="1395"/>
      <c r="AV125" s="1394"/>
      <c r="AW125" s="1329" t="s">
        <v>382</v>
      </c>
      <c r="AX125" s="1395"/>
      <c r="AY125" s="1395"/>
      <c r="AZ125" s="1395"/>
    </row>
    <row r="126" spans="1:52" s="390" customFormat="1" ht="11.25" customHeight="1" thickBot="1" x14ac:dyDescent="0.3">
      <c r="A126" s="363"/>
      <c r="B126" s="1060">
        <v>1</v>
      </c>
      <c r="C126" s="1060"/>
      <c r="D126" s="1060"/>
      <c r="E126" s="1060"/>
      <c r="F126" s="1060"/>
      <c r="G126" s="1060"/>
      <c r="H126" s="1060"/>
      <c r="I126" s="1060"/>
      <c r="J126" s="1060"/>
      <c r="K126" s="1060"/>
      <c r="L126" s="1060"/>
      <c r="M126" s="1060"/>
      <c r="N126" s="1060"/>
      <c r="O126" s="1060"/>
      <c r="P126" s="1060"/>
      <c r="Q126" s="1060"/>
      <c r="R126" s="1060"/>
      <c r="S126" s="1060"/>
      <c r="T126" s="1075"/>
      <c r="U126" s="1412">
        <v>2</v>
      </c>
      <c r="V126" s="1412"/>
      <c r="W126" s="1385">
        <v>3</v>
      </c>
      <c r="X126" s="1387"/>
      <c r="Y126" s="1387"/>
      <c r="Z126" s="1387"/>
      <c r="AA126" s="1386"/>
      <c r="AB126" s="1385">
        <v>4</v>
      </c>
      <c r="AC126" s="1387"/>
      <c r="AD126" s="1387"/>
      <c r="AE126" s="1386"/>
      <c r="AF126" s="1385">
        <v>5</v>
      </c>
      <c r="AG126" s="1387"/>
      <c r="AH126" s="1387"/>
      <c r="AI126" s="1386"/>
      <c r="AJ126" s="1385">
        <v>6</v>
      </c>
      <c r="AK126" s="1387"/>
      <c r="AL126" s="1387"/>
      <c r="AM126" s="1387"/>
      <c r="AN126" s="1386"/>
      <c r="AO126" s="1385">
        <v>7</v>
      </c>
      <c r="AP126" s="1387"/>
      <c r="AQ126" s="1387"/>
      <c r="AR126" s="1387"/>
      <c r="AS126" s="1386"/>
      <c r="AT126" s="1385">
        <v>8</v>
      </c>
      <c r="AU126" s="1387"/>
      <c r="AV126" s="1386"/>
      <c r="AW126" s="1385">
        <v>9</v>
      </c>
      <c r="AX126" s="1387"/>
      <c r="AY126" s="1387"/>
      <c r="AZ126" s="1387"/>
    </row>
    <row r="127" spans="1:52" s="54" customFormat="1" ht="18" customHeight="1" x14ac:dyDescent="0.2">
      <c r="A127" s="229"/>
      <c r="B127" s="1418"/>
      <c r="C127" s="1418"/>
      <c r="D127" s="1418"/>
      <c r="E127" s="1418"/>
      <c r="F127" s="1418"/>
      <c r="G127" s="1418"/>
      <c r="H127" s="1418"/>
      <c r="I127" s="1418"/>
      <c r="J127" s="1418"/>
      <c r="K127" s="1418"/>
      <c r="L127" s="1418"/>
      <c r="M127" s="1418"/>
      <c r="N127" s="1418"/>
      <c r="O127" s="1418"/>
      <c r="P127" s="1418"/>
      <c r="Q127" s="1418"/>
      <c r="R127" s="1418"/>
      <c r="S127" s="1418"/>
      <c r="T127" s="1418"/>
      <c r="U127" s="767" t="s">
        <v>21</v>
      </c>
      <c r="V127" s="768"/>
      <c r="W127" s="1388"/>
      <c r="X127" s="1389"/>
      <c r="Y127" s="1389"/>
      <c r="Z127" s="1389"/>
      <c r="AA127" s="1399"/>
      <c r="AB127" s="1388"/>
      <c r="AC127" s="1389"/>
      <c r="AD127" s="1389"/>
      <c r="AE127" s="1399"/>
      <c r="AF127" s="1388"/>
      <c r="AG127" s="1389"/>
      <c r="AH127" s="1389"/>
      <c r="AI127" s="1399"/>
      <c r="AJ127" s="1388"/>
      <c r="AK127" s="1389"/>
      <c r="AL127" s="1389"/>
      <c r="AM127" s="1389"/>
      <c r="AN127" s="1399"/>
      <c r="AO127" s="1388"/>
      <c r="AP127" s="1389"/>
      <c r="AQ127" s="1389"/>
      <c r="AR127" s="1389"/>
      <c r="AS127" s="1399"/>
      <c r="AT127" s="1388"/>
      <c r="AU127" s="1389"/>
      <c r="AV127" s="1399"/>
      <c r="AW127" s="1388"/>
      <c r="AX127" s="1389"/>
      <c r="AY127" s="1389"/>
      <c r="AZ127" s="1390"/>
    </row>
    <row r="128" spans="1:52" s="54" customFormat="1" ht="18" customHeight="1" x14ac:dyDescent="0.2">
      <c r="A128" s="229"/>
      <c r="B128" s="815"/>
      <c r="C128" s="815"/>
      <c r="D128" s="815"/>
      <c r="E128" s="815"/>
      <c r="F128" s="815"/>
      <c r="G128" s="815"/>
      <c r="H128" s="815"/>
      <c r="I128" s="815"/>
      <c r="J128" s="815"/>
      <c r="K128" s="815"/>
      <c r="L128" s="815"/>
      <c r="M128" s="815"/>
      <c r="N128" s="815"/>
      <c r="O128" s="815"/>
      <c r="P128" s="815"/>
      <c r="Q128" s="815"/>
      <c r="R128" s="815"/>
      <c r="S128" s="815"/>
      <c r="T128" s="815"/>
      <c r="U128" s="730"/>
      <c r="V128" s="731"/>
      <c r="W128" s="1329"/>
      <c r="X128" s="1395"/>
      <c r="Y128" s="1395"/>
      <c r="Z128" s="1395"/>
      <c r="AA128" s="1394"/>
      <c r="AB128" s="1329"/>
      <c r="AC128" s="1395"/>
      <c r="AD128" s="1395"/>
      <c r="AE128" s="1394"/>
      <c r="AF128" s="1329"/>
      <c r="AG128" s="1395"/>
      <c r="AH128" s="1395"/>
      <c r="AI128" s="1394"/>
      <c r="AJ128" s="1329"/>
      <c r="AK128" s="1395"/>
      <c r="AL128" s="1395"/>
      <c r="AM128" s="1395"/>
      <c r="AN128" s="1394"/>
      <c r="AO128" s="1329"/>
      <c r="AP128" s="1395"/>
      <c r="AQ128" s="1395"/>
      <c r="AR128" s="1395"/>
      <c r="AS128" s="1394"/>
      <c r="AT128" s="1329"/>
      <c r="AU128" s="1395"/>
      <c r="AV128" s="1394"/>
      <c r="AW128" s="1329"/>
      <c r="AX128" s="1395"/>
      <c r="AY128" s="1395"/>
      <c r="AZ128" s="1408"/>
    </row>
    <row r="129" spans="1:52" s="54" customFormat="1" ht="18" customHeight="1" thickBot="1" x14ac:dyDescent="0.25">
      <c r="A129" s="229"/>
      <c r="B129" s="1413" t="s">
        <v>756</v>
      </c>
      <c r="C129" s="1413"/>
      <c r="D129" s="1413"/>
      <c r="E129" s="1413"/>
      <c r="F129" s="1413"/>
      <c r="G129" s="1413"/>
      <c r="H129" s="1413"/>
      <c r="I129" s="1413"/>
      <c r="J129" s="1413"/>
      <c r="K129" s="1413"/>
      <c r="L129" s="1413"/>
      <c r="M129" s="1413"/>
      <c r="N129" s="1413"/>
      <c r="O129" s="1413"/>
      <c r="P129" s="1413"/>
      <c r="Q129" s="1413"/>
      <c r="R129" s="1413"/>
      <c r="S129" s="1413"/>
      <c r="T129" s="1413"/>
      <c r="U129" s="746" t="s">
        <v>142</v>
      </c>
      <c r="V129" s="747"/>
      <c r="W129" s="1409"/>
      <c r="X129" s="1410"/>
      <c r="Y129" s="1410"/>
      <c r="Z129" s="1410"/>
      <c r="AA129" s="1411"/>
      <c r="AB129" s="1409"/>
      <c r="AC129" s="1410"/>
      <c r="AD129" s="1410"/>
      <c r="AE129" s="1411"/>
      <c r="AF129" s="1409"/>
      <c r="AG129" s="1410"/>
      <c r="AH129" s="1410"/>
      <c r="AI129" s="1411"/>
      <c r="AJ129" s="1409"/>
      <c r="AK129" s="1410"/>
      <c r="AL129" s="1410"/>
      <c r="AM129" s="1410"/>
      <c r="AN129" s="1411"/>
      <c r="AO129" s="1409"/>
      <c r="AP129" s="1410"/>
      <c r="AQ129" s="1410"/>
      <c r="AR129" s="1410"/>
      <c r="AS129" s="1411"/>
      <c r="AT129" s="1409"/>
      <c r="AU129" s="1410"/>
      <c r="AV129" s="1411"/>
      <c r="AW129" s="1409"/>
      <c r="AX129" s="1410"/>
      <c r="AY129" s="1410"/>
      <c r="AZ129" s="1414"/>
    </row>
    <row r="130" spans="1:52" x14ac:dyDescent="0.25">
      <c r="A130" s="287"/>
      <c r="B130" s="287"/>
      <c r="C130" s="287"/>
      <c r="D130" s="287"/>
      <c r="E130" s="287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7"/>
      <c r="AG130" s="287"/>
      <c r="AH130" s="287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</row>
    <row r="131" spans="1:52" s="53" customFormat="1" ht="18" customHeight="1" x14ac:dyDescent="0.25">
      <c r="A131" s="230"/>
      <c r="B131" s="1381" t="s">
        <v>385</v>
      </c>
      <c r="C131" s="1382"/>
      <c r="D131" s="1382"/>
      <c r="E131" s="1382"/>
      <c r="F131" s="1382"/>
      <c r="G131" s="1382"/>
      <c r="H131" s="1382"/>
      <c r="I131" s="1382"/>
      <c r="J131" s="1382"/>
      <c r="K131" s="1382"/>
      <c r="L131" s="1382"/>
      <c r="M131" s="1382"/>
      <c r="N131" s="1382"/>
      <c r="O131" s="1382"/>
      <c r="P131" s="1382"/>
      <c r="Q131" s="1382"/>
      <c r="R131" s="1382"/>
      <c r="S131" s="1382"/>
      <c r="T131" s="1382"/>
      <c r="U131" s="1382"/>
      <c r="V131" s="1382"/>
      <c r="W131" s="1382"/>
      <c r="X131" s="1382"/>
      <c r="Y131" s="1382"/>
      <c r="Z131" s="1382"/>
      <c r="AA131" s="1382"/>
      <c r="AB131" s="1382"/>
      <c r="AC131" s="1382"/>
      <c r="AD131" s="1382"/>
      <c r="AE131" s="1382"/>
      <c r="AF131" s="1382"/>
      <c r="AG131" s="1382"/>
      <c r="AH131" s="1382"/>
      <c r="AI131" s="1382"/>
      <c r="AJ131" s="1382"/>
      <c r="AK131" s="1382"/>
      <c r="AL131" s="1382"/>
      <c r="AM131" s="1382"/>
      <c r="AN131" s="1382"/>
      <c r="AO131" s="1382"/>
      <c r="AP131" s="1382"/>
      <c r="AQ131" s="1382"/>
      <c r="AR131" s="1382"/>
      <c r="AS131" s="1382"/>
      <c r="AT131" s="1382"/>
      <c r="AU131" s="1382"/>
      <c r="AV131" s="1382"/>
      <c r="AW131" s="1382"/>
      <c r="AX131" s="1382"/>
      <c r="AY131" s="1382"/>
      <c r="AZ131" s="1382"/>
    </row>
    <row r="132" spans="1:52" s="53" customFormat="1" ht="13.5" customHeight="1" x14ac:dyDescent="0.25">
      <c r="A132" s="230"/>
      <c r="B132" s="230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30"/>
      <c r="AA132" s="230"/>
      <c r="AB132" s="230"/>
      <c r="AC132" s="230"/>
      <c r="AD132" s="230"/>
      <c r="AE132" s="230"/>
      <c r="AF132" s="230"/>
      <c r="AG132" s="230"/>
      <c r="AH132" s="230"/>
      <c r="AI132" s="230"/>
      <c r="AJ132" s="230"/>
      <c r="AK132" s="230"/>
      <c r="AL132" s="230"/>
      <c r="AM132" s="230"/>
      <c r="AN132" s="230"/>
      <c r="AO132" s="230"/>
      <c r="AP132" s="230"/>
      <c r="AQ132" s="230"/>
      <c r="AR132" s="230"/>
      <c r="AS132" s="230"/>
      <c r="AT132" s="230"/>
      <c r="AU132" s="230"/>
      <c r="AV132" s="230"/>
      <c r="AW132" s="230"/>
      <c r="AX132" s="230"/>
      <c r="AY132" s="230"/>
      <c r="AZ132" s="230"/>
    </row>
    <row r="133" spans="1:52" s="54" customFormat="1" ht="90" customHeight="1" x14ac:dyDescent="0.25">
      <c r="A133" s="229"/>
      <c r="B133" s="815" t="s">
        <v>2</v>
      </c>
      <c r="C133" s="815"/>
      <c r="D133" s="815"/>
      <c r="E133" s="815"/>
      <c r="F133" s="815"/>
      <c r="G133" s="815"/>
      <c r="H133" s="815"/>
      <c r="I133" s="815"/>
      <c r="J133" s="815"/>
      <c r="K133" s="815"/>
      <c r="L133" s="815"/>
      <c r="M133" s="815"/>
      <c r="N133" s="815"/>
      <c r="O133" s="815"/>
      <c r="P133" s="815"/>
      <c r="Q133" s="815"/>
      <c r="R133" s="815"/>
      <c r="S133" s="815"/>
      <c r="T133" s="816"/>
      <c r="U133" s="1328" t="s">
        <v>33</v>
      </c>
      <c r="V133" s="1328"/>
      <c r="W133" s="1329" t="s">
        <v>193</v>
      </c>
      <c r="X133" s="1395"/>
      <c r="Y133" s="1395"/>
      <c r="Z133" s="1395"/>
      <c r="AA133" s="1394"/>
      <c r="AB133" s="1329" t="s">
        <v>191</v>
      </c>
      <c r="AC133" s="1395"/>
      <c r="AD133" s="1395"/>
      <c r="AE133" s="1394"/>
      <c r="AF133" s="1329" t="s">
        <v>190</v>
      </c>
      <c r="AG133" s="1395"/>
      <c r="AH133" s="1395"/>
      <c r="AI133" s="1394"/>
      <c r="AJ133" s="1329" t="s">
        <v>381</v>
      </c>
      <c r="AK133" s="1395"/>
      <c r="AL133" s="1395"/>
      <c r="AM133" s="1395"/>
      <c r="AN133" s="1394"/>
      <c r="AO133" s="1329" t="s">
        <v>897</v>
      </c>
      <c r="AP133" s="1395"/>
      <c r="AQ133" s="1395"/>
      <c r="AR133" s="1395"/>
      <c r="AS133" s="1394"/>
      <c r="AT133" s="1329" t="s">
        <v>896</v>
      </c>
      <c r="AU133" s="1395"/>
      <c r="AV133" s="1394"/>
      <c r="AW133" s="1329" t="s">
        <v>382</v>
      </c>
      <c r="AX133" s="1395"/>
      <c r="AY133" s="1395"/>
      <c r="AZ133" s="1395"/>
    </row>
    <row r="134" spans="1:52" s="390" customFormat="1" ht="11.25" customHeight="1" thickBot="1" x14ac:dyDescent="0.3">
      <c r="A134" s="363"/>
      <c r="B134" s="1060">
        <v>1</v>
      </c>
      <c r="C134" s="1060"/>
      <c r="D134" s="1060"/>
      <c r="E134" s="1060"/>
      <c r="F134" s="1060"/>
      <c r="G134" s="1060"/>
      <c r="H134" s="1060"/>
      <c r="I134" s="1060"/>
      <c r="J134" s="1060"/>
      <c r="K134" s="1060"/>
      <c r="L134" s="1060"/>
      <c r="M134" s="1060"/>
      <c r="N134" s="1060"/>
      <c r="O134" s="1060"/>
      <c r="P134" s="1060"/>
      <c r="Q134" s="1060"/>
      <c r="R134" s="1060"/>
      <c r="S134" s="1060"/>
      <c r="T134" s="1075"/>
      <c r="U134" s="1412">
        <v>2</v>
      </c>
      <c r="V134" s="1412"/>
      <c r="W134" s="1385">
        <v>3</v>
      </c>
      <c r="X134" s="1387"/>
      <c r="Y134" s="1387"/>
      <c r="Z134" s="1387"/>
      <c r="AA134" s="1386"/>
      <c r="AB134" s="1385">
        <v>4</v>
      </c>
      <c r="AC134" s="1387"/>
      <c r="AD134" s="1387"/>
      <c r="AE134" s="1386"/>
      <c r="AF134" s="1385">
        <v>5</v>
      </c>
      <c r="AG134" s="1387"/>
      <c r="AH134" s="1387"/>
      <c r="AI134" s="1386"/>
      <c r="AJ134" s="1385">
        <v>6</v>
      </c>
      <c r="AK134" s="1387"/>
      <c r="AL134" s="1387"/>
      <c r="AM134" s="1387"/>
      <c r="AN134" s="1386"/>
      <c r="AO134" s="1385">
        <v>7</v>
      </c>
      <c r="AP134" s="1387"/>
      <c r="AQ134" s="1387"/>
      <c r="AR134" s="1387"/>
      <c r="AS134" s="1386"/>
      <c r="AT134" s="1385">
        <v>8</v>
      </c>
      <c r="AU134" s="1387"/>
      <c r="AV134" s="1386"/>
      <c r="AW134" s="1385">
        <v>9</v>
      </c>
      <c r="AX134" s="1387"/>
      <c r="AY134" s="1387"/>
      <c r="AZ134" s="1387"/>
    </row>
    <row r="135" spans="1:52" s="54" customFormat="1" ht="18" customHeight="1" x14ac:dyDescent="0.2">
      <c r="A135" s="229"/>
      <c r="B135" s="1418"/>
      <c r="C135" s="1418"/>
      <c r="D135" s="1418"/>
      <c r="E135" s="1418"/>
      <c r="F135" s="1418"/>
      <c r="G135" s="1418"/>
      <c r="H135" s="1418"/>
      <c r="I135" s="1418"/>
      <c r="J135" s="1418"/>
      <c r="K135" s="1418"/>
      <c r="L135" s="1418"/>
      <c r="M135" s="1418"/>
      <c r="N135" s="1418"/>
      <c r="O135" s="1418"/>
      <c r="P135" s="1418"/>
      <c r="Q135" s="1418"/>
      <c r="R135" s="1418"/>
      <c r="S135" s="1418"/>
      <c r="T135" s="1418"/>
      <c r="U135" s="767" t="s">
        <v>21</v>
      </c>
      <c r="V135" s="768"/>
      <c r="W135" s="1388"/>
      <c r="X135" s="1389"/>
      <c r="Y135" s="1389"/>
      <c r="Z135" s="1389"/>
      <c r="AA135" s="1399"/>
      <c r="AB135" s="1388"/>
      <c r="AC135" s="1389"/>
      <c r="AD135" s="1389"/>
      <c r="AE135" s="1399"/>
      <c r="AF135" s="1388"/>
      <c r="AG135" s="1389"/>
      <c r="AH135" s="1389"/>
      <c r="AI135" s="1399"/>
      <c r="AJ135" s="1388"/>
      <c r="AK135" s="1389"/>
      <c r="AL135" s="1389"/>
      <c r="AM135" s="1389"/>
      <c r="AN135" s="1399"/>
      <c r="AO135" s="1388"/>
      <c r="AP135" s="1389"/>
      <c r="AQ135" s="1389"/>
      <c r="AR135" s="1389"/>
      <c r="AS135" s="1399"/>
      <c r="AT135" s="1388"/>
      <c r="AU135" s="1389"/>
      <c r="AV135" s="1399"/>
      <c r="AW135" s="1388"/>
      <c r="AX135" s="1389"/>
      <c r="AY135" s="1389"/>
      <c r="AZ135" s="1390"/>
    </row>
    <row r="136" spans="1:52" s="54" customFormat="1" ht="18" customHeight="1" x14ac:dyDescent="0.2">
      <c r="A136" s="229"/>
      <c r="B136" s="815"/>
      <c r="C136" s="815"/>
      <c r="D136" s="815"/>
      <c r="E136" s="815"/>
      <c r="F136" s="815"/>
      <c r="G136" s="815"/>
      <c r="H136" s="815"/>
      <c r="I136" s="815"/>
      <c r="J136" s="815"/>
      <c r="K136" s="815"/>
      <c r="L136" s="815"/>
      <c r="M136" s="815"/>
      <c r="N136" s="815"/>
      <c r="O136" s="815"/>
      <c r="P136" s="815"/>
      <c r="Q136" s="815"/>
      <c r="R136" s="815"/>
      <c r="S136" s="815"/>
      <c r="T136" s="815"/>
      <c r="U136" s="730"/>
      <c r="V136" s="731"/>
      <c r="W136" s="1329"/>
      <c r="X136" s="1395"/>
      <c r="Y136" s="1395"/>
      <c r="Z136" s="1395"/>
      <c r="AA136" s="1394"/>
      <c r="AB136" s="1329"/>
      <c r="AC136" s="1395"/>
      <c r="AD136" s="1395"/>
      <c r="AE136" s="1394"/>
      <c r="AF136" s="1329"/>
      <c r="AG136" s="1395"/>
      <c r="AH136" s="1395"/>
      <c r="AI136" s="1394"/>
      <c r="AJ136" s="1329"/>
      <c r="AK136" s="1395"/>
      <c r="AL136" s="1395"/>
      <c r="AM136" s="1395"/>
      <c r="AN136" s="1394"/>
      <c r="AO136" s="1329"/>
      <c r="AP136" s="1395"/>
      <c r="AQ136" s="1395"/>
      <c r="AR136" s="1395"/>
      <c r="AS136" s="1394"/>
      <c r="AT136" s="1329"/>
      <c r="AU136" s="1395"/>
      <c r="AV136" s="1394"/>
      <c r="AW136" s="1329"/>
      <c r="AX136" s="1395"/>
      <c r="AY136" s="1395"/>
      <c r="AZ136" s="1408"/>
    </row>
    <row r="137" spans="1:52" s="54" customFormat="1" ht="18" customHeight="1" thickBot="1" x14ac:dyDescent="0.25">
      <c r="A137" s="229"/>
      <c r="B137" s="1413" t="s">
        <v>756</v>
      </c>
      <c r="C137" s="1413"/>
      <c r="D137" s="1413"/>
      <c r="E137" s="1413"/>
      <c r="F137" s="1413"/>
      <c r="G137" s="1413"/>
      <c r="H137" s="1413"/>
      <c r="I137" s="1413"/>
      <c r="J137" s="1413"/>
      <c r="K137" s="1413"/>
      <c r="L137" s="1413"/>
      <c r="M137" s="1413"/>
      <c r="N137" s="1413"/>
      <c r="O137" s="1413"/>
      <c r="P137" s="1413"/>
      <c r="Q137" s="1413"/>
      <c r="R137" s="1413"/>
      <c r="S137" s="1413"/>
      <c r="T137" s="1413"/>
      <c r="U137" s="746" t="s">
        <v>142</v>
      </c>
      <c r="V137" s="747"/>
      <c r="W137" s="1409"/>
      <c r="X137" s="1410"/>
      <c r="Y137" s="1410"/>
      <c r="Z137" s="1410"/>
      <c r="AA137" s="1411"/>
      <c r="AB137" s="1409"/>
      <c r="AC137" s="1410"/>
      <c r="AD137" s="1410"/>
      <c r="AE137" s="1411"/>
      <c r="AF137" s="1409"/>
      <c r="AG137" s="1410"/>
      <c r="AH137" s="1410"/>
      <c r="AI137" s="1411"/>
      <c r="AJ137" s="1409"/>
      <c r="AK137" s="1410"/>
      <c r="AL137" s="1410"/>
      <c r="AM137" s="1410"/>
      <c r="AN137" s="1411"/>
      <c r="AO137" s="1409"/>
      <c r="AP137" s="1410"/>
      <c r="AQ137" s="1410"/>
      <c r="AR137" s="1410"/>
      <c r="AS137" s="1411"/>
      <c r="AT137" s="1409"/>
      <c r="AU137" s="1410"/>
      <c r="AV137" s="1411"/>
      <c r="AW137" s="1409"/>
      <c r="AX137" s="1410"/>
      <c r="AY137" s="1410"/>
      <c r="AZ137" s="1414"/>
    </row>
    <row r="139" spans="1:52" x14ac:dyDescent="0.25">
      <c r="B139" s="1059" t="s">
        <v>532</v>
      </c>
      <c r="C139" s="1059"/>
      <c r="D139" s="1059"/>
      <c r="E139" s="1059"/>
      <c r="F139" s="1059"/>
      <c r="G139" s="1059"/>
      <c r="H139" s="1059"/>
      <c r="I139" s="1059"/>
      <c r="J139" s="1059"/>
      <c r="K139" s="1059"/>
      <c r="L139" s="1059"/>
      <c r="M139" s="1059"/>
      <c r="N139" s="1059"/>
      <c r="O139" s="1059"/>
      <c r="P139" s="1059"/>
      <c r="Q139" s="1059"/>
      <c r="R139" s="1059"/>
      <c r="S139" s="1059"/>
      <c r="T139" s="1059"/>
      <c r="U139" s="1059"/>
      <c r="V139" s="1059"/>
      <c r="W139" s="1059"/>
      <c r="X139" s="1059"/>
      <c r="Y139" s="1059"/>
      <c r="Z139" s="1059"/>
      <c r="AA139" s="1059"/>
      <c r="AB139" s="1059"/>
      <c r="AC139" s="1059"/>
      <c r="AD139" s="1059"/>
      <c r="AE139" s="1059"/>
      <c r="AF139" s="1059"/>
      <c r="AG139" s="1059"/>
      <c r="AH139" s="1059"/>
      <c r="AI139" s="1059"/>
      <c r="AJ139" s="1059"/>
      <c r="AK139" s="1059"/>
      <c r="AL139" s="1059"/>
      <c r="AM139" s="1059"/>
      <c r="AN139" s="1059"/>
      <c r="AO139" s="1059"/>
      <c r="AP139" s="1059"/>
      <c r="AQ139" s="1059"/>
      <c r="AR139" s="1059"/>
      <c r="AS139" s="1059"/>
      <c r="AT139" s="1059"/>
      <c r="AU139" s="1059"/>
      <c r="AV139" s="1059"/>
      <c r="AW139" s="1059"/>
      <c r="AX139" s="1059"/>
      <c r="AY139" s="1059"/>
      <c r="AZ139" s="1059"/>
    </row>
    <row r="140" spans="1:52" x14ac:dyDescent="0.25">
      <c r="B140" s="282"/>
      <c r="C140" s="282"/>
      <c r="D140" s="282"/>
      <c r="E140" s="282"/>
      <c r="F140" s="282"/>
      <c r="G140" s="282"/>
      <c r="H140" s="282"/>
      <c r="I140" s="282"/>
      <c r="J140" s="282"/>
      <c r="K140" s="282"/>
      <c r="L140" s="282"/>
      <c r="M140" s="282"/>
      <c r="N140" s="282"/>
      <c r="O140" s="282"/>
      <c r="P140" s="282"/>
      <c r="Q140" s="282"/>
      <c r="R140" s="282"/>
      <c r="S140" s="282"/>
      <c r="T140" s="282"/>
      <c r="U140" s="282"/>
      <c r="V140" s="282"/>
      <c r="W140" s="282"/>
      <c r="X140" s="282"/>
      <c r="Y140" s="282"/>
      <c r="Z140" s="282"/>
      <c r="AA140" s="282"/>
      <c r="AB140" s="282"/>
      <c r="AC140" s="282"/>
      <c r="AD140" s="282"/>
      <c r="AE140" s="282"/>
      <c r="AF140" s="282"/>
      <c r="AG140" s="282"/>
      <c r="AH140" s="282"/>
      <c r="AI140" s="282"/>
      <c r="AJ140" s="282"/>
      <c r="AK140" s="282"/>
      <c r="AL140" s="282"/>
      <c r="AM140" s="282"/>
      <c r="AN140" s="282"/>
      <c r="AO140" s="282"/>
      <c r="AP140" s="282"/>
      <c r="AQ140" s="282"/>
      <c r="AR140" s="282"/>
      <c r="AS140" s="282"/>
      <c r="AT140" s="282"/>
      <c r="AU140" s="282"/>
      <c r="AV140" s="282"/>
      <c r="AW140" s="282"/>
      <c r="AX140" s="282"/>
      <c r="AY140" s="282"/>
      <c r="AZ140" s="282"/>
    </row>
    <row r="141" spans="1:52" ht="15" customHeight="1" x14ac:dyDescent="0.25">
      <c r="B141" s="867" t="s">
        <v>2</v>
      </c>
      <c r="C141" s="892"/>
      <c r="D141" s="892"/>
      <c r="E141" s="892"/>
      <c r="F141" s="892"/>
      <c r="G141" s="892"/>
      <c r="H141" s="892"/>
      <c r="I141" s="892"/>
      <c r="J141" s="892"/>
      <c r="K141" s="892"/>
      <c r="L141" s="892"/>
      <c r="M141" s="892"/>
      <c r="N141" s="892"/>
      <c r="O141" s="892"/>
      <c r="P141" s="892"/>
      <c r="Q141" s="892"/>
      <c r="R141" s="892"/>
      <c r="S141" s="892"/>
      <c r="T141" s="892"/>
      <c r="U141" s="892"/>
      <c r="V141" s="892"/>
      <c r="W141" s="895" t="s">
        <v>502</v>
      </c>
      <c r="X141" s="870"/>
      <c r="Y141" s="871"/>
      <c r="Z141" s="870" t="s">
        <v>33</v>
      </c>
      <c r="AA141" s="870"/>
      <c r="AB141" s="871"/>
      <c r="AC141" s="865" t="s">
        <v>99</v>
      </c>
      <c r="AD141" s="866"/>
      <c r="AE141" s="866"/>
      <c r="AF141" s="866"/>
      <c r="AG141" s="866"/>
      <c r="AH141" s="866"/>
      <c r="AI141" s="866"/>
      <c r="AJ141" s="866"/>
      <c r="AK141" s="866"/>
      <c r="AL141" s="866"/>
      <c r="AM141" s="866"/>
      <c r="AN141" s="866"/>
      <c r="AO141" s="866"/>
      <c r="AP141" s="866"/>
      <c r="AQ141" s="866"/>
      <c r="AR141" s="866"/>
      <c r="AS141" s="866"/>
      <c r="AT141" s="866"/>
      <c r="AU141" s="866"/>
      <c r="AV141" s="866"/>
      <c r="AW141" s="866"/>
      <c r="AX141" s="866"/>
      <c r="AY141" s="866"/>
      <c r="AZ141" s="866"/>
    </row>
    <row r="142" spans="1:52" ht="15" customHeight="1" x14ac:dyDescent="0.25">
      <c r="B142" s="867"/>
      <c r="C142" s="892"/>
      <c r="D142" s="892"/>
      <c r="E142" s="892"/>
      <c r="F142" s="892"/>
      <c r="G142" s="892"/>
      <c r="H142" s="892"/>
      <c r="I142" s="892"/>
      <c r="J142" s="892"/>
      <c r="K142" s="892"/>
      <c r="L142" s="892"/>
      <c r="M142" s="892"/>
      <c r="N142" s="892"/>
      <c r="O142" s="892"/>
      <c r="P142" s="892"/>
      <c r="Q142" s="892"/>
      <c r="R142" s="892"/>
      <c r="S142" s="892"/>
      <c r="T142" s="892"/>
      <c r="U142" s="892"/>
      <c r="V142" s="892"/>
      <c r="W142" s="896"/>
      <c r="X142" s="872"/>
      <c r="Y142" s="873"/>
      <c r="Z142" s="872"/>
      <c r="AA142" s="872"/>
      <c r="AB142" s="873"/>
      <c r="AC142" s="895" t="s">
        <v>271</v>
      </c>
      <c r="AD142" s="870"/>
      <c r="AE142" s="870"/>
      <c r="AF142" s="870"/>
      <c r="AG142" s="870"/>
      <c r="AH142" s="870"/>
      <c r="AI142" s="870"/>
      <c r="AJ142" s="871"/>
      <c r="AK142" s="892" t="s">
        <v>6</v>
      </c>
      <c r="AL142" s="892"/>
      <c r="AM142" s="892"/>
      <c r="AN142" s="892"/>
      <c r="AO142" s="892"/>
      <c r="AP142" s="892"/>
      <c r="AQ142" s="892"/>
      <c r="AR142" s="892"/>
      <c r="AS142" s="870" t="s">
        <v>35</v>
      </c>
      <c r="AT142" s="870"/>
      <c r="AU142" s="870"/>
      <c r="AV142" s="870"/>
      <c r="AW142" s="870"/>
      <c r="AX142" s="870"/>
      <c r="AY142" s="870"/>
      <c r="AZ142" s="870"/>
    </row>
    <row r="143" spans="1:52" ht="24.75" customHeight="1" x14ac:dyDescent="0.25">
      <c r="B143" s="867"/>
      <c r="C143" s="892"/>
      <c r="D143" s="892"/>
      <c r="E143" s="892"/>
      <c r="F143" s="892"/>
      <c r="G143" s="892"/>
      <c r="H143" s="892"/>
      <c r="I143" s="892"/>
      <c r="J143" s="892"/>
      <c r="K143" s="892"/>
      <c r="L143" s="892"/>
      <c r="M143" s="892"/>
      <c r="N143" s="892"/>
      <c r="O143" s="892"/>
      <c r="P143" s="892"/>
      <c r="Q143" s="892"/>
      <c r="R143" s="892"/>
      <c r="S143" s="892"/>
      <c r="T143" s="892"/>
      <c r="U143" s="892"/>
      <c r="V143" s="892"/>
      <c r="W143" s="897"/>
      <c r="X143" s="874"/>
      <c r="Y143" s="875"/>
      <c r="Z143" s="874"/>
      <c r="AA143" s="874"/>
      <c r="AB143" s="875"/>
      <c r="AC143" s="897"/>
      <c r="AD143" s="874"/>
      <c r="AE143" s="874"/>
      <c r="AF143" s="874"/>
      <c r="AG143" s="874"/>
      <c r="AH143" s="874"/>
      <c r="AI143" s="874"/>
      <c r="AJ143" s="875"/>
      <c r="AK143" s="892"/>
      <c r="AL143" s="892"/>
      <c r="AM143" s="892"/>
      <c r="AN143" s="892"/>
      <c r="AO143" s="892"/>
      <c r="AP143" s="892"/>
      <c r="AQ143" s="892"/>
      <c r="AR143" s="892"/>
      <c r="AS143" s="874"/>
      <c r="AT143" s="874"/>
      <c r="AU143" s="874"/>
      <c r="AV143" s="874"/>
      <c r="AW143" s="874"/>
      <c r="AX143" s="874"/>
      <c r="AY143" s="874"/>
      <c r="AZ143" s="874"/>
    </row>
    <row r="144" spans="1:52" ht="15.75" thickBot="1" x14ac:dyDescent="0.3">
      <c r="B144" s="883">
        <v>1</v>
      </c>
      <c r="C144" s="898"/>
      <c r="D144" s="898"/>
      <c r="E144" s="898"/>
      <c r="F144" s="898"/>
      <c r="G144" s="898"/>
      <c r="H144" s="898"/>
      <c r="I144" s="898"/>
      <c r="J144" s="898"/>
      <c r="K144" s="898"/>
      <c r="L144" s="898"/>
      <c r="M144" s="898"/>
      <c r="N144" s="898"/>
      <c r="O144" s="898"/>
      <c r="P144" s="898"/>
      <c r="Q144" s="898"/>
      <c r="R144" s="898"/>
      <c r="S144" s="898"/>
      <c r="T144" s="898"/>
      <c r="U144" s="898"/>
      <c r="V144" s="898"/>
      <c r="W144" s="953" t="s">
        <v>36</v>
      </c>
      <c r="X144" s="884"/>
      <c r="Y144" s="885"/>
      <c r="Z144" s="884" t="s">
        <v>7</v>
      </c>
      <c r="AA144" s="884"/>
      <c r="AB144" s="885"/>
      <c r="AC144" s="953" t="s">
        <v>8</v>
      </c>
      <c r="AD144" s="884"/>
      <c r="AE144" s="884"/>
      <c r="AF144" s="884"/>
      <c r="AG144" s="884"/>
      <c r="AH144" s="884"/>
      <c r="AI144" s="884"/>
      <c r="AJ144" s="885"/>
      <c r="AK144" s="953" t="s">
        <v>9</v>
      </c>
      <c r="AL144" s="884"/>
      <c r="AM144" s="884"/>
      <c r="AN144" s="884"/>
      <c r="AO144" s="884"/>
      <c r="AP144" s="884"/>
      <c r="AQ144" s="884"/>
      <c r="AR144" s="885"/>
      <c r="AS144" s="953" t="s">
        <v>10</v>
      </c>
      <c r="AT144" s="884"/>
      <c r="AU144" s="884"/>
      <c r="AV144" s="884"/>
      <c r="AW144" s="884"/>
      <c r="AX144" s="884"/>
      <c r="AY144" s="884"/>
      <c r="AZ144" s="884"/>
    </row>
    <row r="145" spans="1:52" ht="15" customHeight="1" x14ac:dyDescent="0.25">
      <c r="B145" s="968"/>
      <c r="C145" s="969"/>
      <c r="D145" s="969"/>
      <c r="E145" s="969"/>
      <c r="F145" s="969"/>
      <c r="G145" s="969"/>
      <c r="H145" s="969"/>
      <c r="I145" s="969"/>
      <c r="J145" s="969"/>
      <c r="K145" s="969"/>
      <c r="L145" s="969"/>
      <c r="M145" s="969"/>
      <c r="N145" s="969"/>
      <c r="O145" s="969"/>
      <c r="P145" s="969"/>
      <c r="Q145" s="969"/>
      <c r="R145" s="969"/>
      <c r="S145" s="969"/>
      <c r="T145" s="969"/>
      <c r="U145" s="969"/>
      <c r="V145" s="970"/>
      <c r="W145" s="856"/>
      <c r="X145" s="857"/>
      <c r="Y145" s="857"/>
      <c r="Z145" s="971" t="s">
        <v>21</v>
      </c>
      <c r="AA145" s="857"/>
      <c r="AB145" s="972"/>
      <c r="AC145" s="858"/>
      <c r="AD145" s="859"/>
      <c r="AE145" s="859"/>
      <c r="AF145" s="859"/>
      <c r="AG145" s="859"/>
      <c r="AH145" s="859"/>
      <c r="AI145" s="859"/>
      <c r="AJ145" s="860"/>
      <c r="AK145" s="858"/>
      <c r="AL145" s="859"/>
      <c r="AM145" s="859"/>
      <c r="AN145" s="859"/>
      <c r="AO145" s="859"/>
      <c r="AP145" s="859"/>
      <c r="AQ145" s="859"/>
      <c r="AR145" s="860"/>
      <c r="AS145" s="858"/>
      <c r="AT145" s="859"/>
      <c r="AU145" s="859"/>
      <c r="AV145" s="859"/>
      <c r="AW145" s="859"/>
      <c r="AX145" s="859"/>
      <c r="AY145" s="859"/>
      <c r="AZ145" s="861"/>
    </row>
    <row r="146" spans="1:52" ht="15" customHeight="1" x14ac:dyDescent="0.25">
      <c r="B146" s="867"/>
      <c r="C146" s="892"/>
      <c r="D146" s="892"/>
      <c r="E146" s="892"/>
      <c r="F146" s="892"/>
      <c r="G146" s="892"/>
      <c r="H146" s="892"/>
      <c r="I146" s="892"/>
      <c r="J146" s="892"/>
      <c r="K146" s="892"/>
      <c r="L146" s="892"/>
      <c r="M146" s="892"/>
      <c r="N146" s="892"/>
      <c r="O146" s="892"/>
      <c r="P146" s="892"/>
      <c r="Q146" s="892"/>
      <c r="R146" s="892"/>
      <c r="S146" s="892"/>
      <c r="T146" s="892"/>
      <c r="U146" s="892"/>
      <c r="V146" s="865"/>
      <c r="W146" s="893"/>
      <c r="X146" s="866"/>
      <c r="Y146" s="866"/>
      <c r="Z146" s="894" t="s">
        <v>22</v>
      </c>
      <c r="AA146" s="842"/>
      <c r="AB146" s="843"/>
      <c r="AC146" s="865"/>
      <c r="AD146" s="866"/>
      <c r="AE146" s="866"/>
      <c r="AF146" s="866"/>
      <c r="AG146" s="866"/>
      <c r="AH146" s="866"/>
      <c r="AI146" s="866"/>
      <c r="AJ146" s="867"/>
      <c r="AK146" s="865"/>
      <c r="AL146" s="866"/>
      <c r="AM146" s="866"/>
      <c r="AN146" s="866"/>
      <c r="AO146" s="866"/>
      <c r="AP146" s="866"/>
      <c r="AQ146" s="866"/>
      <c r="AR146" s="867"/>
      <c r="AS146" s="865"/>
      <c r="AT146" s="866"/>
      <c r="AU146" s="866"/>
      <c r="AV146" s="866"/>
      <c r="AW146" s="866"/>
      <c r="AX146" s="866"/>
      <c r="AY146" s="866"/>
      <c r="AZ146" s="868"/>
    </row>
    <row r="147" spans="1:52" ht="15.75" thickBot="1" x14ac:dyDescent="0.3">
      <c r="B147" s="968"/>
      <c r="C147" s="969"/>
      <c r="D147" s="969"/>
      <c r="E147" s="969"/>
      <c r="F147" s="969"/>
      <c r="G147" s="969"/>
      <c r="H147" s="969"/>
      <c r="I147" s="969"/>
      <c r="J147" s="969"/>
      <c r="K147" s="969"/>
      <c r="L147" s="969"/>
      <c r="M147" s="969"/>
      <c r="N147" s="969"/>
      <c r="O147" s="969"/>
      <c r="P147" s="969"/>
      <c r="Q147" s="969"/>
      <c r="R147" s="969"/>
      <c r="S147" s="969"/>
      <c r="T147" s="969"/>
      <c r="U147" s="969"/>
      <c r="V147" s="970"/>
      <c r="W147" s="974"/>
      <c r="X147" s="975"/>
      <c r="Y147" s="975"/>
      <c r="Z147" s="976"/>
      <c r="AA147" s="848"/>
      <c r="AB147" s="849"/>
      <c r="AC147" s="850"/>
      <c r="AD147" s="851"/>
      <c r="AE147" s="851"/>
      <c r="AF147" s="851"/>
      <c r="AG147" s="851"/>
      <c r="AH147" s="851"/>
      <c r="AI147" s="851"/>
      <c r="AJ147" s="852"/>
      <c r="AK147" s="850"/>
      <c r="AL147" s="851"/>
      <c r="AM147" s="851"/>
      <c r="AN147" s="851"/>
      <c r="AO147" s="851"/>
      <c r="AP147" s="851"/>
      <c r="AQ147" s="851"/>
      <c r="AR147" s="852"/>
      <c r="AS147" s="850"/>
      <c r="AT147" s="851"/>
      <c r="AU147" s="851"/>
      <c r="AV147" s="851"/>
      <c r="AW147" s="851"/>
      <c r="AX147" s="851"/>
      <c r="AY147" s="851"/>
      <c r="AZ147" s="853"/>
    </row>
    <row r="148" spans="1:52" x14ac:dyDescent="0.25">
      <c r="B148" s="612"/>
      <c r="C148" s="612"/>
      <c r="D148" s="612"/>
      <c r="E148" s="612"/>
      <c r="F148" s="612"/>
      <c r="G148" s="612"/>
      <c r="H148" s="612"/>
      <c r="I148" s="612"/>
      <c r="J148" s="612"/>
      <c r="K148" s="612"/>
      <c r="L148" s="612"/>
      <c r="M148" s="612"/>
      <c r="N148" s="612"/>
      <c r="O148" s="613"/>
      <c r="P148" s="613"/>
      <c r="Q148" s="612"/>
      <c r="R148" s="612"/>
      <c r="S148" s="612"/>
      <c r="T148" s="612"/>
      <c r="U148" s="612"/>
      <c r="V148" s="614"/>
      <c r="W148" s="614"/>
      <c r="X148" s="614"/>
      <c r="Y148" s="614"/>
      <c r="Z148" s="614"/>
      <c r="AA148" s="614"/>
      <c r="AB148" s="614"/>
      <c r="AC148" s="614"/>
      <c r="AD148" s="614"/>
      <c r="AE148" s="614"/>
      <c r="AF148" s="614"/>
      <c r="AG148" s="614"/>
      <c r="AH148" s="615"/>
      <c r="AI148" s="615"/>
      <c r="AJ148" s="615"/>
      <c r="AK148" s="615"/>
      <c r="AL148" s="615"/>
      <c r="AM148" s="615"/>
      <c r="AN148" s="612"/>
      <c r="AO148" s="612"/>
      <c r="AP148" s="612"/>
      <c r="AQ148" s="612"/>
      <c r="AR148" s="612"/>
      <c r="AS148" s="612"/>
      <c r="AT148" s="612"/>
      <c r="AU148" s="612"/>
      <c r="AV148" s="612"/>
      <c r="AW148" s="612"/>
      <c r="AX148" s="612"/>
      <c r="AY148" s="612"/>
      <c r="AZ148" s="612"/>
    </row>
    <row r="149" spans="1:52" ht="39.75" customHeight="1" x14ac:dyDescent="0.25">
      <c r="B149" s="1058" t="s">
        <v>906</v>
      </c>
      <c r="C149" s="1058"/>
      <c r="D149" s="1058"/>
      <c r="E149" s="1058"/>
      <c r="F149" s="1058"/>
      <c r="G149" s="1058"/>
      <c r="H149" s="1058"/>
      <c r="I149" s="1058"/>
      <c r="J149" s="1058"/>
      <c r="K149" s="1058"/>
      <c r="L149" s="1058"/>
      <c r="M149" s="1058"/>
      <c r="N149" s="1058"/>
      <c r="O149" s="1058"/>
      <c r="P149" s="1058"/>
      <c r="Q149" s="1058"/>
      <c r="R149" s="1058"/>
      <c r="S149" s="1058"/>
      <c r="T149" s="1058"/>
      <c r="U149" s="1058"/>
      <c r="V149" s="1058"/>
      <c r="W149" s="1058"/>
      <c r="X149" s="1058"/>
      <c r="Y149" s="1058"/>
      <c r="Z149" s="1058"/>
      <c r="AA149" s="1058"/>
      <c r="AB149" s="1058"/>
      <c r="AC149" s="1058"/>
      <c r="AD149" s="1058"/>
      <c r="AE149" s="1058"/>
      <c r="AF149" s="1058"/>
      <c r="AG149" s="1058"/>
      <c r="AH149" s="1058"/>
      <c r="AI149" s="1058"/>
      <c r="AJ149" s="1058"/>
      <c r="AK149" s="1058"/>
      <c r="AL149" s="1058"/>
      <c r="AM149" s="1058"/>
      <c r="AN149" s="1058"/>
      <c r="AO149" s="1058"/>
      <c r="AP149" s="1058"/>
      <c r="AQ149" s="1058"/>
      <c r="AR149" s="1058"/>
      <c r="AS149" s="1058"/>
      <c r="AT149" s="1058"/>
      <c r="AU149" s="1058"/>
      <c r="AV149" s="1058"/>
      <c r="AW149" s="1058"/>
      <c r="AX149" s="1058"/>
      <c r="AY149" s="1058"/>
      <c r="AZ149" s="1058"/>
    </row>
    <row r="151" spans="1:52" x14ac:dyDescent="0.25">
      <c r="A151" s="45"/>
      <c r="B151" s="869" t="s">
        <v>533</v>
      </c>
      <c r="C151" s="869"/>
      <c r="D151" s="869"/>
      <c r="E151" s="869"/>
      <c r="F151" s="869"/>
      <c r="G151" s="869"/>
      <c r="H151" s="869"/>
      <c r="I151" s="869"/>
      <c r="J151" s="869"/>
      <c r="K151" s="869"/>
      <c r="L151" s="869"/>
      <c r="M151" s="869"/>
      <c r="N151" s="869"/>
      <c r="O151" s="869"/>
      <c r="P151" s="869"/>
      <c r="Q151" s="869"/>
      <c r="R151" s="869"/>
      <c r="S151" s="869"/>
      <c r="T151" s="869"/>
      <c r="U151" s="869"/>
      <c r="V151" s="869"/>
      <c r="W151" s="869"/>
      <c r="X151" s="869"/>
      <c r="Y151" s="869"/>
      <c r="Z151" s="869"/>
      <c r="AA151" s="869"/>
      <c r="AB151" s="869"/>
      <c r="AC151" s="869"/>
      <c r="AD151" s="869"/>
      <c r="AE151" s="869"/>
      <c r="AF151" s="869"/>
      <c r="AG151" s="869"/>
      <c r="AH151" s="869"/>
      <c r="AI151" s="869"/>
      <c r="AJ151" s="869"/>
      <c r="AK151" s="869"/>
      <c r="AL151" s="869"/>
      <c r="AM151" s="869"/>
      <c r="AN151" s="869"/>
      <c r="AO151" s="869"/>
      <c r="AP151" s="869"/>
      <c r="AQ151" s="869"/>
      <c r="AR151" s="869"/>
      <c r="AS151" s="869"/>
      <c r="AT151" s="869"/>
      <c r="AU151" s="869"/>
      <c r="AV151" s="869"/>
      <c r="AW151" s="869"/>
      <c r="AX151" s="869"/>
      <c r="AY151" s="869"/>
      <c r="AZ151" s="869"/>
    </row>
    <row r="152" spans="1:52" x14ac:dyDescent="0.25">
      <c r="A152" s="45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</row>
    <row r="153" spans="1:52" x14ac:dyDescent="0.25">
      <c r="A153" s="45"/>
      <c r="B153" s="870" t="s">
        <v>2</v>
      </c>
      <c r="C153" s="870"/>
      <c r="D153" s="870"/>
      <c r="E153" s="870"/>
      <c r="F153" s="870"/>
      <c r="G153" s="870"/>
      <c r="H153" s="870"/>
      <c r="I153" s="870"/>
      <c r="J153" s="870"/>
      <c r="K153" s="870"/>
      <c r="L153" s="870"/>
      <c r="M153" s="870"/>
      <c r="N153" s="870"/>
      <c r="O153" s="870"/>
      <c r="P153" s="870"/>
      <c r="Q153" s="870"/>
      <c r="R153" s="870"/>
      <c r="S153" s="870"/>
      <c r="T153" s="870"/>
      <c r="U153" s="870"/>
      <c r="V153" s="870"/>
      <c r="W153" s="870"/>
      <c r="X153" s="870"/>
      <c r="Y153" s="871"/>
      <c r="Z153" s="870" t="s">
        <v>33</v>
      </c>
      <c r="AA153" s="870"/>
      <c r="AB153" s="871"/>
      <c r="AC153" s="865" t="s">
        <v>99</v>
      </c>
      <c r="AD153" s="866"/>
      <c r="AE153" s="866"/>
      <c r="AF153" s="866"/>
      <c r="AG153" s="866"/>
      <c r="AH153" s="866"/>
      <c r="AI153" s="866"/>
      <c r="AJ153" s="866"/>
      <c r="AK153" s="866"/>
      <c r="AL153" s="866"/>
      <c r="AM153" s="866"/>
      <c r="AN153" s="866"/>
      <c r="AO153" s="866"/>
      <c r="AP153" s="866"/>
      <c r="AQ153" s="866"/>
      <c r="AR153" s="866"/>
      <c r="AS153" s="866"/>
      <c r="AT153" s="866"/>
      <c r="AU153" s="866"/>
      <c r="AV153" s="866"/>
      <c r="AW153" s="866"/>
      <c r="AX153" s="866"/>
      <c r="AY153" s="866"/>
      <c r="AZ153" s="866"/>
    </row>
    <row r="154" spans="1:52" x14ac:dyDescent="0.25">
      <c r="A154" s="45"/>
      <c r="B154" s="872"/>
      <c r="C154" s="872"/>
      <c r="D154" s="872"/>
      <c r="E154" s="872"/>
      <c r="F154" s="872"/>
      <c r="G154" s="872"/>
      <c r="H154" s="872"/>
      <c r="I154" s="872"/>
      <c r="J154" s="872"/>
      <c r="K154" s="872"/>
      <c r="L154" s="872"/>
      <c r="M154" s="872"/>
      <c r="N154" s="872"/>
      <c r="O154" s="872"/>
      <c r="P154" s="872"/>
      <c r="Q154" s="872"/>
      <c r="R154" s="872"/>
      <c r="S154" s="872"/>
      <c r="T154" s="872"/>
      <c r="U154" s="872"/>
      <c r="V154" s="872"/>
      <c r="W154" s="872"/>
      <c r="X154" s="872"/>
      <c r="Y154" s="873"/>
      <c r="Z154" s="872"/>
      <c r="AA154" s="872"/>
      <c r="AB154" s="873"/>
      <c r="AC154" s="895" t="s">
        <v>271</v>
      </c>
      <c r="AD154" s="870"/>
      <c r="AE154" s="870"/>
      <c r="AF154" s="870"/>
      <c r="AG154" s="870"/>
      <c r="AH154" s="870"/>
      <c r="AI154" s="870"/>
      <c r="AJ154" s="871"/>
      <c r="AK154" s="892" t="s">
        <v>6</v>
      </c>
      <c r="AL154" s="892"/>
      <c r="AM154" s="892"/>
      <c r="AN154" s="892"/>
      <c r="AO154" s="892"/>
      <c r="AP154" s="892"/>
      <c r="AQ154" s="892"/>
      <c r="AR154" s="892"/>
      <c r="AS154" s="870" t="s">
        <v>35</v>
      </c>
      <c r="AT154" s="870"/>
      <c r="AU154" s="870"/>
      <c r="AV154" s="870"/>
      <c r="AW154" s="870"/>
      <c r="AX154" s="870"/>
      <c r="AY154" s="870"/>
      <c r="AZ154" s="870"/>
    </row>
    <row r="155" spans="1:52" ht="23.25" customHeight="1" x14ac:dyDescent="0.25">
      <c r="A155" s="45"/>
      <c r="B155" s="874"/>
      <c r="C155" s="874"/>
      <c r="D155" s="874"/>
      <c r="E155" s="874"/>
      <c r="F155" s="874"/>
      <c r="G155" s="874"/>
      <c r="H155" s="874"/>
      <c r="I155" s="874"/>
      <c r="J155" s="874"/>
      <c r="K155" s="874"/>
      <c r="L155" s="874"/>
      <c r="M155" s="874"/>
      <c r="N155" s="874"/>
      <c r="O155" s="874"/>
      <c r="P155" s="874"/>
      <c r="Q155" s="874"/>
      <c r="R155" s="874"/>
      <c r="S155" s="874"/>
      <c r="T155" s="874"/>
      <c r="U155" s="874"/>
      <c r="V155" s="874"/>
      <c r="W155" s="874"/>
      <c r="X155" s="874"/>
      <c r="Y155" s="875"/>
      <c r="Z155" s="874"/>
      <c r="AA155" s="874"/>
      <c r="AB155" s="875"/>
      <c r="AC155" s="897"/>
      <c r="AD155" s="874"/>
      <c r="AE155" s="874"/>
      <c r="AF155" s="874"/>
      <c r="AG155" s="874"/>
      <c r="AH155" s="874"/>
      <c r="AI155" s="874"/>
      <c r="AJ155" s="875"/>
      <c r="AK155" s="892"/>
      <c r="AL155" s="892"/>
      <c r="AM155" s="892"/>
      <c r="AN155" s="892"/>
      <c r="AO155" s="892"/>
      <c r="AP155" s="892"/>
      <c r="AQ155" s="892"/>
      <c r="AR155" s="892"/>
      <c r="AS155" s="874"/>
      <c r="AT155" s="874"/>
      <c r="AU155" s="874"/>
      <c r="AV155" s="874"/>
      <c r="AW155" s="874"/>
      <c r="AX155" s="874"/>
      <c r="AY155" s="874"/>
      <c r="AZ155" s="874"/>
    </row>
    <row r="156" spans="1:52" ht="15.75" thickBot="1" x14ac:dyDescent="0.3">
      <c r="A156" s="45"/>
      <c r="B156" s="882">
        <v>1</v>
      </c>
      <c r="C156" s="882"/>
      <c r="D156" s="882"/>
      <c r="E156" s="882"/>
      <c r="F156" s="882"/>
      <c r="G156" s="882"/>
      <c r="H156" s="882"/>
      <c r="I156" s="882"/>
      <c r="J156" s="882"/>
      <c r="K156" s="882"/>
      <c r="L156" s="882"/>
      <c r="M156" s="882"/>
      <c r="N156" s="882"/>
      <c r="O156" s="882"/>
      <c r="P156" s="882"/>
      <c r="Q156" s="882"/>
      <c r="R156" s="882"/>
      <c r="S156" s="882"/>
      <c r="T156" s="882"/>
      <c r="U156" s="882"/>
      <c r="V156" s="882"/>
      <c r="W156" s="882"/>
      <c r="X156" s="882"/>
      <c r="Y156" s="883"/>
      <c r="Z156" s="884" t="s">
        <v>7</v>
      </c>
      <c r="AA156" s="884"/>
      <c r="AB156" s="885"/>
      <c r="AC156" s="886" t="s">
        <v>8</v>
      </c>
      <c r="AD156" s="887"/>
      <c r="AE156" s="887"/>
      <c r="AF156" s="887"/>
      <c r="AG156" s="887"/>
      <c r="AH156" s="887"/>
      <c r="AI156" s="887"/>
      <c r="AJ156" s="888"/>
      <c r="AK156" s="886" t="s">
        <v>9</v>
      </c>
      <c r="AL156" s="887"/>
      <c r="AM156" s="887"/>
      <c r="AN156" s="887"/>
      <c r="AO156" s="887"/>
      <c r="AP156" s="887"/>
      <c r="AQ156" s="887"/>
      <c r="AR156" s="888"/>
      <c r="AS156" s="886" t="s">
        <v>10</v>
      </c>
      <c r="AT156" s="887"/>
      <c r="AU156" s="887"/>
      <c r="AV156" s="887"/>
      <c r="AW156" s="887"/>
      <c r="AX156" s="887"/>
      <c r="AY156" s="887"/>
      <c r="AZ156" s="887"/>
    </row>
    <row r="157" spans="1:52" ht="29.25" customHeight="1" x14ac:dyDescent="0.25">
      <c r="A157" s="45"/>
      <c r="B157" s="854" t="s">
        <v>771</v>
      </c>
      <c r="C157" s="854"/>
      <c r="D157" s="854"/>
      <c r="E157" s="854"/>
      <c r="F157" s="854"/>
      <c r="G157" s="854"/>
      <c r="H157" s="854"/>
      <c r="I157" s="854"/>
      <c r="J157" s="854"/>
      <c r="K157" s="854"/>
      <c r="L157" s="854"/>
      <c r="M157" s="854"/>
      <c r="N157" s="854"/>
      <c r="O157" s="854"/>
      <c r="P157" s="854"/>
      <c r="Q157" s="854"/>
      <c r="R157" s="854"/>
      <c r="S157" s="854"/>
      <c r="T157" s="854"/>
      <c r="U157" s="854"/>
      <c r="V157" s="854"/>
      <c r="W157" s="854"/>
      <c r="X157" s="854"/>
      <c r="Y157" s="855"/>
      <c r="Z157" s="856" t="s">
        <v>21</v>
      </c>
      <c r="AA157" s="857"/>
      <c r="AB157" s="857"/>
      <c r="AC157" s="858"/>
      <c r="AD157" s="859"/>
      <c r="AE157" s="859"/>
      <c r="AF157" s="859"/>
      <c r="AG157" s="859"/>
      <c r="AH157" s="859"/>
      <c r="AI157" s="859"/>
      <c r="AJ157" s="860"/>
      <c r="AK157" s="858"/>
      <c r="AL157" s="859"/>
      <c r="AM157" s="859"/>
      <c r="AN157" s="859"/>
      <c r="AO157" s="859"/>
      <c r="AP157" s="859"/>
      <c r="AQ157" s="859"/>
      <c r="AR157" s="860"/>
      <c r="AS157" s="858"/>
      <c r="AT157" s="859"/>
      <c r="AU157" s="859"/>
      <c r="AV157" s="859"/>
      <c r="AW157" s="859"/>
      <c r="AX157" s="859"/>
      <c r="AY157" s="859"/>
      <c r="AZ157" s="861"/>
    </row>
    <row r="158" spans="1:52" ht="15" customHeight="1" x14ac:dyDescent="0.25">
      <c r="A158" s="45"/>
      <c r="B158" s="839" t="s">
        <v>765</v>
      </c>
      <c r="C158" s="839"/>
      <c r="D158" s="839"/>
      <c r="E158" s="839"/>
      <c r="F158" s="839"/>
      <c r="G158" s="839"/>
      <c r="H158" s="839"/>
      <c r="I158" s="839"/>
      <c r="J158" s="839"/>
      <c r="K158" s="839"/>
      <c r="L158" s="839"/>
      <c r="M158" s="839"/>
      <c r="N158" s="839"/>
      <c r="O158" s="839"/>
      <c r="P158" s="839"/>
      <c r="Q158" s="839"/>
      <c r="R158" s="839"/>
      <c r="S158" s="839"/>
      <c r="T158" s="839"/>
      <c r="U158" s="839"/>
      <c r="V158" s="839"/>
      <c r="W158" s="839"/>
      <c r="X158" s="839"/>
      <c r="Y158" s="840"/>
      <c r="Z158" s="841" t="s">
        <v>22</v>
      </c>
      <c r="AA158" s="842"/>
      <c r="AB158" s="843"/>
      <c r="AC158" s="865"/>
      <c r="AD158" s="866"/>
      <c r="AE158" s="866"/>
      <c r="AF158" s="866"/>
      <c r="AG158" s="866"/>
      <c r="AH158" s="866"/>
      <c r="AI158" s="866"/>
      <c r="AJ158" s="867"/>
      <c r="AK158" s="865"/>
      <c r="AL158" s="866"/>
      <c r="AM158" s="866"/>
      <c r="AN158" s="866"/>
      <c r="AO158" s="866"/>
      <c r="AP158" s="866"/>
      <c r="AQ158" s="866"/>
      <c r="AR158" s="867"/>
      <c r="AS158" s="865"/>
      <c r="AT158" s="866"/>
      <c r="AU158" s="866"/>
      <c r="AV158" s="866"/>
      <c r="AW158" s="866"/>
      <c r="AX158" s="866"/>
      <c r="AY158" s="866"/>
      <c r="AZ158" s="868"/>
    </row>
    <row r="159" spans="1:52" ht="15" customHeight="1" x14ac:dyDescent="0.25">
      <c r="A159" s="45"/>
      <c r="B159" s="839" t="s">
        <v>766</v>
      </c>
      <c r="C159" s="839"/>
      <c r="D159" s="839"/>
      <c r="E159" s="839"/>
      <c r="F159" s="839"/>
      <c r="G159" s="839"/>
      <c r="H159" s="839"/>
      <c r="I159" s="839"/>
      <c r="J159" s="839"/>
      <c r="K159" s="839"/>
      <c r="L159" s="839"/>
      <c r="M159" s="839"/>
      <c r="N159" s="839"/>
      <c r="O159" s="839"/>
      <c r="P159" s="839"/>
      <c r="Q159" s="839"/>
      <c r="R159" s="839"/>
      <c r="S159" s="839"/>
      <c r="T159" s="839"/>
      <c r="U159" s="839"/>
      <c r="V159" s="839"/>
      <c r="W159" s="839"/>
      <c r="X159" s="839"/>
      <c r="Y159" s="840"/>
      <c r="Z159" s="841" t="s">
        <v>23</v>
      </c>
      <c r="AA159" s="842"/>
      <c r="AB159" s="843"/>
      <c r="AC159" s="474"/>
      <c r="AD159" s="473"/>
      <c r="AE159" s="473"/>
      <c r="AF159" s="473"/>
      <c r="AG159" s="473"/>
      <c r="AH159" s="473"/>
      <c r="AI159" s="473"/>
      <c r="AJ159" s="475"/>
      <c r="AK159" s="474"/>
      <c r="AL159" s="473"/>
      <c r="AM159" s="473"/>
      <c r="AN159" s="473"/>
      <c r="AO159" s="473"/>
      <c r="AP159" s="473"/>
      <c r="AQ159" s="473"/>
      <c r="AR159" s="475"/>
      <c r="AS159" s="474"/>
      <c r="AT159" s="473"/>
      <c r="AU159" s="473"/>
      <c r="AV159" s="473"/>
      <c r="AW159" s="473"/>
      <c r="AX159" s="473"/>
      <c r="AY159" s="473"/>
      <c r="AZ159" s="476"/>
    </row>
    <row r="160" spans="1:52" ht="15" customHeight="1" x14ac:dyDescent="0.25">
      <c r="A160" s="45"/>
      <c r="B160" s="839" t="s">
        <v>767</v>
      </c>
      <c r="C160" s="839"/>
      <c r="D160" s="839"/>
      <c r="E160" s="839"/>
      <c r="F160" s="839"/>
      <c r="G160" s="839"/>
      <c r="H160" s="839"/>
      <c r="I160" s="839"/>
      <c r="J160" s="839"/>
      <c r="K160" s="839"/>
      <c r="L160" s="839"/>
      <c r="M160" s="839"/>
      <c r="N160" s="839"/>
      <c r="O160" s="839"/>
      <c r="P160" s="839"/>
      <c r="Q160" s="839"/>
      <c r="R160" s="839"/>
      <c r="S160" s="839"/>
      <c r="T160" s="839"/>
      <c r="U160" s="839"/>
      <c r="V160" s="839"/>
      <c r="W160" s="839"/>
      <c r="X160" s="839"/>
      <c r="Y160" s="840"/>
      <c r="Z160" s="844" t="s">
        <v>460</v>
      </c>
      <c r="AA160" s="845"/>
      <c r="AB160" s="846"/>
      <c r="AC160" s="474"/>
      <c r="AD160" s="473"/>
      <c r="AE160" s="473"/>
      <c r="AF160" s="473"/>
      <c r="AG160" s="473"/>
      <c r="AH160" s="473"/>
      <c r="AI160" s="473"/>
      <c r="AJ160" s="475"/>
      <c r="AK160" s="474"/>
      <c r="AL160" s="473"/>
      <c r="AM160" s="473"/>
      <c r="AN160" s="473"/>
      <c r="AO160" s="473"/>
      <c r="AP160" s="473"/>
      <c r="AQ160" s="473"/>
      <c r="AR160" s="475"/>
      <c r="AS160" s="474"/>
      <c r="AT160" s="473"/>
      <c r="AU160" s="473"/>
      <c r="AV160" s="473"/>
      <c r="AW160" s="473"/>
      <c r="AX160" s="473"/>
      <c r="AY160" s="473"/>
      <c r="AZ160" s="476"/>
    </row>
    <row r="161" spans="1:52" ht="15.75" customHeight="1" thickBot="1" x14ac:dyDescent="0.3">
      <c r="A161" s="45"/>
      <c r="B161" s="839" t="s">
        <v>768</v>
      </c>
      <c r="C161" s="839"/>
      <c r="D161" s="839"/>
      <c r="E161" s="839"/>
      <c r="F161" s="839"/>
      <c r="G161" s="839"/>
      <c r="H161" s="839"/>
      <c r="I161" s="839"/>
      <c r="J161" s="839"/>
      <c r="K161" s="839"/>
      <c r="L161" s="839"/>
      <c r="M161" s="839"/>
      <c r="N161" s="839"/>
      <c r="O161" s="839"/>
      <c r="P161" s="839"/>
      <c r="Q161" s="839"/>
      <c r="R161" s="839"/>
      <c r="S161" s="839"/>
      <c r="T161" s="839"/>
      <c r="U161" s="839"/>
      <c r="V161" s="839"/>
      <c r="W161" s="839"/>
      <c r="X161" s="839"/>
      <c r="Y161" s="840"/>
      <c r="Z161" s="847" t="s">
        <v>461</v>
      </c>
      <c r="AA161" s="848"/>
      <c r="AB161" s="849"/>
      <c r="AC161" s="850"/>
      <c r="AD161" s="851"/>
      <c r="AE161" s="851"/>
      <c r="AF161" s="851"/>
      <c r="AG161" s="851"/>
      <c r="AH161" s="851"/>
      <c r="AI161" s="851"/>
      <c r="AJ161" s="852"/>
      <c r="AK161" s="850"/>
      <c r="AL161" s="851"/>
      <c r="AM161" s="851"/>
      <c r="AN161" s="851"/>
      <c r="AO161" s="851"/>
      <c r="AP161" s="851"/>
      <c r="AQ161" s="851"/>
      <c r="AR161" s="852"/>
      <c r="AS161" s="850"/>
      <c r="AT161" s="851"/>
      <c r="AU161" s="851"/>
      <c r="AV161" s="851"/>
      <c r="AW161" s="851"/>
      <c r="AX161" s="851"/>
      <c r="AY161" s="851"/>
      <c r="AZ161" s="853"/>
    </row>
    <row r="162" spans="1:52" ht="12.75" customHeight="1" x14ac:dyDescent="0.25">
      <c r="A162" s="45"/>
      <c r="B162" s="820"/>
      <c r="C162" s="821"/>
      <c r="D162" s="821"/>
      <c r="E162" s="821"/>
      <c r="F162" s="821"/>
      <c r="G162" s="821"/>
      <c r="H162" s="821"/>
      <c r="I162" s="821"/>
      <c r="J162" s="821"/>
      <c r="K162" s="821"/>
      <c r="L162" s="821"/>
      <c r="M162" s="821"/>
      <c r="N162" s="821"/>
      <c r="O162" s="821"/>
      <c r="P162" s="821"/>
      <c r="Q162" s="821"/>
      <c r="R162" s="821"/>
      <c r="S162" s="821"/>
      <c r="T162" s="821"/>
      <c r="U162" s="821"/>
      <c r="V162" s="821"/>
      <c r="W162" s="821"/>
      <c r="X162" s="821"/>
      <c r="Y162" s="821"/>
      <c r="Z162" s="821"/>
      <c r="AA162" s="821"/>
      <c r="AB162" s="821"/>
      <c r="AC162" s="821"/>
      <c r="AD162" s="821"/>
      <c r="AE162" s="821"/>
      <c r="AF162" s="821"/>
      <c r="AG162" s="821"/>
      <c r="AH162" s="821"/>
      <c r="AI162" s="821"/>
      <c r="AJ162" s="821"/>
      <c r="AK162" s="821"/>
      <c r="AL162" s="821"/>
      <c r="AM162" s="821"/>
      <c r="AN162" s="821"/>
      <c r="AO162" s="821"/>
      <c r="AP162" s="821"/>
      <c r="AQ162" s="821"/>
      <c r="AR162" s="821"/>
      <c r="AS162" s="821"/>
      <c r="AT162" s="821"/>
      <c r="AU162" s="821"/>
      <c r="AV162" s="821"/>
      <c r="AW162" s="821"/>
      <c r="AX162" s="821"/>
      <c r="AY162" s="821"/>
      <c r="AZ162" s="821"/>
    </row>
    <row r="163" spans="1:52" ht="27" customHeight="1" x14ac:dyDescent="0.25">
      <c r="A163" s="45"/>
      <c r="B163" s="1313" t="s">
        <v>907</v>
      </c>
      <c r="C163" s="1313"/>
      <c r="D163" s="1313"/>
      <c r="E163" s="1313"/>
      <c r="F163" s="1313"/>
      <c r="G163" s="1313"/>
      <c r="H163" s="1313"/>
      <c r="I163" s="1313"/>
      <c r="J163" s="1313"/>
      <c r="K163" s="1313"/>
      <c r="L163" s="1313"/>
      <c r="M163" s="1313"/>
      <c r="N163" s="1313"/>
      <c r="O163" s="1313"/>
      <c r="P163" s="1313"/>
      <c r="Q163" s="1313"/>
      <c r="R163" s="1313"/>
      <c r="S163" s="1313"/>
      <c r="T163" s="1313"/>
      <c r="U163" s="1313"/>
      <c r="V163" s="1313"/>
      <c r="W163" s="1313"/>
      <c r="X163" s="1313"/>
      <c r="Y163" s="1313"/>
      <c r="Z163" s="1313"/>
      <c r="AA163" s="1313"/>
      <c r="AB163" s="1313"/>
      <c r="AC163" s="1313"/>
      <c r="AD163" s="1313"/>
      <c r="AE163" s="1313"/>
      <c r="AF163" s="1313"/>
      <c r="AG163" s="1313"/>
      <c r="AH163" s="1313"/>
      <c r="AI163" s="1313"/>
      <c r="AJ163" s="1313"/>
      <c r="AK163" s="1313"/>
      <c r="AL163" s="1313"/>
      <c r="AM163" s="1313"/>
      <c r="AN163" s="1313"/>
      <c r="AO163" s="1313"/>
      <c r="AP163" s="1313"/>
      <c r="AQ163" s="1313"/>
      <c r="AR163" s="1313"/>
      <c r="AS163" s="1313"/>
      <c r="AT163" s="1313"/>
      <c r="AU163" s="1313"/>
      <c r="AV163" s="1313"/>
      <c r="AW163" s="1313"/>
      <c r="AX163" s="1313"/>
      <c r="AY163" s="1313"/>
      <c r="AZ163" s="1313"/>
    </row>
  </sheetData>
  <mergeCells count="748">
    <mergeCell ref="B147:V147"/>
    <mergeCell ref="W147:Y147"/>
    <mergeCell ref="Z147:AB147"/>
    <mergeCell ref="AC147:AJ147"/>
    <mergeCell ref="AK147:AR147"/>
    <mergeCell ref="AS147:AZ147"/>
    <mergeCell ref="B149:AZ149"/>
    <mergeCell ref="B145:V145"/>
    <mergeCell ref="W145:Y145"/>
    <mergeCell ref="Z145:AB145"/>
    <mergeCell ref="AC145:AJ145"/>
    <mergeCell ref="AK145:AR145"/>
    <mergeCell ref="AS145:AZ145"/>
    <mergeCell ref="B146:V146"/>
    <mergeCell ref="W146:Y146"/>
    <mergeCell ref="Z146:AB146"/>
    <mergeCell ref="AC146:AJ146"/>
    <mergeCell ref="AK146:AR146"/>
    <mergeCell ref="AS146:AZ146"/>
    <mergeCell ref="B139:AZ139"/>
    <mergeCell ref="B141:V143"/>
    <mergeCell ref="W141:Y143"/>
    <mergeCell ref="Z141:AB143"/>
    <mergeCell ref="AC141:AZ141"/>
    <mergeCell ref="AC142:AJ143"/>
    <mergeCell ref="AK142:AR143"/>
    <mergeCell ref="AS142:AZ143"/>
    <mergeCell ref="B144:V144"/>
    <mergeCell ref="W144:Y144"/>
    <mergeCell ref="Z144:AB144"/>
    <mergeCell ref="AC144:AJ144"/>
    <mergeCell ref="AK144:AR144"/>
    <mergeCell ref="AS144:AZ144"/>
    <mergeCell ref="B137:T137"/>
    <mergeCell ref="U137:V137"/>
    <mergeCell ref="W137:AA137"/>
    <mergeCell ref="AB137:AE137"/>
    <mergeCell ref="AF137:AI137"/>
    <mergeCell ref="AJ137:AN137"/>
    <mergeCell ref="AO137:AS137"/>
    <mergeCell ref="AT137:AV137"/>
    <mergeCell ref="AW137:AZ137"/>
    <mergeCell ref="B136:T136"/>
    <mergeCell ref="U136:V136"/>
    <mergeCell ref="W136:AA136"/>
    <mergeCell ref="AB136:AE136"/>
    <mergeCell ref="AF136:AI136"/>
    <mergeCell ref="AJ136:AN136"/>
    <mergeCell ref="AO136:AS136"/>
    <mergeCell ref="AT136:AV136"/>
    <mergeCell ref="AW136:AZ136"/>
    <mergeCell ref="B135:T135"/>
    <mergeCell ref="U135:V135"/>
    <mergeCell ref="W135:AA135"/>
    <mergeCell ref="AB135:AE135"/>
    <mergeCell ref="AF135:AI135"/>
    <mergeCell ref="AJ135:AN135"/>
    <mergeCell ref="AO135:AS135"/>
    <mergeCell ref="AT135:AV135"/>
    <mergeCell ref="AW135:AZ135"/>
    <mergeCell ref="B134:T134"/>
    <mergeCell ref="U134:V134"/>
    <mergeCell ref="W134:AA134"/>
    <mergeCell ref="AB134:AE134"/>
    <mergeCell ref="AF134:AI134"/>
    <mergeCell ref="AJ134:AN134"/>
    <mergeCell ref="AO134:AS134"/>
    <mergeCell ref="AT134:AV134"/>
    <mergeCell ref="AW134:AZ134"/>
    <mergeCell ref="B131:AZ131"/>
    <mergeCell ref="B133:T133"/>
    <mergeCell ref="U133:V133"/>
    <mergeCell ref="W133:AA133"/>
    <mergeCell ref="AB133:AE133"/>
    <mergeCell ref="AF133:AI133"/>
    <mergeCell ref="AJ133:AN133"/>
    <mergeCell ref="AO133:AS133"/>
    <mergeCell ref="AT133:AV133"/>
    <mergeCell ref="AW133:AZ133"/>
    <mergeCell ref="B129:T129"/>
    <mergeCell ref="U129:V129"/>
    <mergeCell ref="W129:AA129"/>
    <mergeCell ref="AB129:AE129"/>
    <mergeCell ref="AF129:AI129"/>
    <mergeCell ref="AJ129:AN129"/>
    <mergeCell ref="AO129:AS129"/>
    <mergeCell ref="AT129:AV129"/>
    <mergeCell ref="AW129:AZ129"/>
    <mergeCell ref="B128:T128"/>
    <mergeCell ref="U128:V128"/>
    <mergeCell ref="W128:AA128"/>
    <mergeCell ref="AB128:AE128"/>
    <mergeCell ref="AF128:AI128"/>
    <mergeCell ref="AJ128:AN128"/>
    <mergeCell ref="AO128:AS128"/>
    <mergeCell ref="AT128:AV128"/>
    <mergeCell ref="AW128:AZ128"/>
    <mergeCell ref="B127:T127"/>
    <mergeCell ref="U127:V127"/>
    <mergeCell ref="W127:AA127"/>
    <mergeCell ref="AB127:AE127"/>
    <mergeCell ref="AF127:AI127"/>
    <mergeCell ref="AJ127:AN127"/>
    <mergeCell ref="AO127:AS127"/>
    <mergeCell ref="AT127:AV127"/>
    <mergeCell ref="AW127:AZ127"/>
    <mergeCell ref="B126:T126"/>
    <mergeCell ref="U126:V126"/>
    <mergeCell ref="W126:AA126"/>
    <mergeCell ref="AB126:AE126"/>
    <mergeCell ref="AF126:AI126"/>
    <mergeCell ref="AJ126:AN126"/>
    <mergeCell ref="AO126:AS126"/>
    <mergeCell ref="AT126:AV126"/>
    <mergeCell ref="AW126:AZ126"/>
    <mergeCell ref="AJ120:AN120"/>
    <mergeCell ref="AO120:AS120"/>
    <mergeCell ref="AT120:AV120"/>
    <mergeCell ref="AW120:AZ120"/>
    <mergeCell ref="B114:AZ114"/>
    <mergeCell ref="B123:AZ123"/>
    <mergeCell ref="B125:T125"/>
    <mergeCell ref="U125:V125"/>
    <mergeCell ref="W125:AA125"/>
    <mergeCell ref="AB125:AE125"/>
    <mergeCell ref="AF125:AI125"/>
    <mergeCell ref="AJ125:AN125"/>
    <mergeCell ref="AO125:AS125"/>
    <mergeCell ref="AT125:AV125"/>
    <mergeCell ref="AW125:AZ125"/>
    <mergeCell ref="B118:T118"/>
    <mergeCell ref="U118:V118"/>
    <mergeCell ref="W118:AA118"/>
    <mergeCell ref="AB118:AE118"/>
    <mergeCell ref="AF118:AI118"/>
    <mergeCell ref="AJ118:AN118"/>
    <mergeCell ref="AO118:AS118"/>
    <mergeCell ref="AT118:AV118"/>
    <mergeCell ref="AW118:AZ118"/>
    <mergeCell ref="B117:T117"/>
    <mergeCell ref="U117:V117"/>
    <mergeCell ref="W117:AA117"/>
    <mergeCell ref="AB117:AE117"/>
    <mergeCell ref="AF117:AI117"/>
    <mergeCell ref="AJ117:AN117"/>
    <mergeCell ref="AO117:AS117"/>
    <mergeCell ref="AT117:AV117"/>
    <mergeCell ref="AW117:AZ117"/>
    <mergeCell ref="B116:T116"/>
    <mergeCell ref="U116:V116"/>
    <mergeCell ref="W116:AA116"/>
    <mergeCell ref="AB116:AE116"/>
    <mergeCell ref="AF116:AI116"/>
    <mergeCell ref="AJ116:AN116"/>
    <mergeCell ref="AO116:AS116"/>
    <mergeCell ref="AT116:AV116"/>
    <mergeCell ref="AW116:AZ116"/>
    <mergeCell ref="AB108:AE108"/>
    <mergeCell ref="AF108:AI108"/>
    <mergeCell ref="AJ108:AN108"/>
    <mergeCell ref="AO108:AS108"/>
    <mergeCell ref="AT108:AV108"/>
    <mergeCell ref="B107:T107"/>
    <mergeCell ref="U107:V107"/>
    <mergeCell ref="W107:AA107"/>
    <mergeCell ref="AB107:AE107"/>
    <mergeCell ref="AF107:AI107"/>
    <mergeCell ref="B120:T120"/>
    <mergeCell ref="U120:V120"/>
    <mergeCell ref="W120:AA120"/>
    <mergeCell ref="AB120:AE120"/>
    <mergeCell ref="AF120:AI120"/>
    <mergeCell ref="B113:AZ113"/>
    <mergeCell ref="B111:T111"/>
    <mergeCell ref="U111:V111"/>
    <mergeCell ref="W111:AA111"/>
    <mergeCell ref="AB111:AE111"/>
    <mergeCell ref="AF111:AI111"/>
    <mergeCell ref="AJ111:AN111"/>
    <mergeCell ref="AO111:AS111"/>
    <mergeCell ref="AT111:AV111"/>
    <mergeCell ref="AW111:AZ111"/>
    <mergeCell ref="B119:T119"/>
    <mergeCell ref="U119:V119"/>
    <mergeCell ref="W119:AA119"/>
    <mergeCell ref="AB119:AE119"/>
    <mergeCell ref="AF119:AI119"/>
    <mergeCell ref="AJ119:AN119"/>
    <mergeCell ref="AO119:AS119"/>
    <mergeCell ref="AT119:AV119"/>
    <mergeCell ref="AW119:AZ119"/>
    <mergeCell ref="B102:T102"/>
    <mergeCell ref="AW110:AZ110"/>
    <mergeCell ref="B110:T110"/>
    <mergeCell ref="U110:V110"/>
    <mergeCell ref="W110:AA110"/>
    <mergeCell ref="AB110:AE110"/>
    <mergeCell ref="AF110:AI110"/>
    <mergeCell ref="AJ110:AN110"/>
    <mergeCell ref="AO110:AS110"/>
    <mergeCell ref="AT110:AV110"/>
    <mergeCell ref="AW108:AZ108"/>
    <mergeCell ref="AW107:AZ107"/>
    <mergeCell ref="B109:T109"/>
    <mergeCell ref="U109:V109"/>
    <mergeCell ref="W109:AA109"/>
    <mergeCell ref="AB109:AE109"/>
    <mergeCell ref="AF109:AI109"/>
    <mergeCell ref="AJ109:AN109"/>
    <mergeCell ref="AO109:AS109"/>
    <mergeCell ref="AT109:AV109"/>
    <mergeCell ref="AW109:AZ109"/>
    <mergeCell ref="B108:T108"/>
    <mergeCell ref="U108:V108"/>
    <mergeCell ref="W108:AA108"/>
    <mergeCell ref="AT103:AV103"/>
    <mergeCell ref="AJ107:AN107"/>
    <mergeCell ref="AO107:AS107"/>
    <mergeCell ref="AT107:AV107"/>
    <mergeCell ref="AT100:AV100"/>
    <mergeCell ref="U101:V101"/>
    <mergeCell ref="U102:V102"/>
    <mergeCell ref="B105:AZ105"/>
    <mergeCell ref="AW100:AZ100"/>
    <mergeCell ref="B101:T101"/>
    <mergeCell ref="W101:AA101"/>
    <mergeCell ref="AB101:AE101"/>
    <mergeCell ref="AW101:AZ101"/>
    <mergeCell ref="AF101:AI101"/>
    <mergeCell ref="AJ101:AN101"/>
    <mergeCell ref="AO101:AS101"/>
    <mergeCell ref="AT101:AV101"/>
    <mergeCell ref="B100:T100"/>
    <mergeCell ref="U100:V100"/>
    <mergeCell ref="W100:AA100"/>
    <mergeCell ref="AB100:AE100"/>
    <mergeCell ref="B103:T103"/>
    <mergeCell ref="U103:V103"/>
    <mergeCell ref="AW102:AZ102"/>
    <mergeCell ref="AW103:AZ103"/>
    <mergeCell ref="AF100:AI100"/>
    <mergeCell ref="AJ100:AN100"/>
    <mergeCell ref="AO100:AS100"/>
    <mergeCell ref="B99:T99"/>
    <mergeCell ref="U99:V99"/>
    <mergeCell ref="W99:AA99"/>
    <mergeCell ref="AB99:AE99"/>
    <mergeCell ref="AF99:AI99"/>
    <mergeCell ref="AJ99:AN99"/>
    <mergeCell ref="AO99:AS99"/>
    <mergeCell ref="AT99:AV99"/>
    <mergeCell ref="AW99:AZ99"/>
    <mergeCell ref="W102:AA102"/>
    <mergeCell ref="AB102:AE102"/>
    <mergeCell ref="AF102:AI102"/>
    <mergeCell ref="AJ102:AN102"/>
    <mergeCell ref="AO102:AS102"/>
    <mergeCell ref="AT102:AV102"/>
    <mergeCell ref="W103:AA103"/>
    <mergeCell ref="AB103:AE103"/>
    <mergeCell ref="AF103:AI103"/>
    <mergeCell ref="AJ103:AN103"/>
    <mergeCell ref="AO103:AS103"/>
    <mergeCell ref="B93:T93"/>
    <mergeCell ref="B94:T94"/>
    <mergeCell ref="B97:AZ97"/>
    <mergeCell ref="AW93:AZ93"/>
    <mergeCell ref="U94:V94"/>
    <mergeCell ref="AW94:AZ94"/>
    <mergeCell ref="AJ92:AN92"/>
    <mergeCell ref="AO92:AS92"/>
    <mergeCell ref="AT92:AV92"/>
    <mergeCell ref="AO95:AS95"/>
    <mergeCell ref="U92:V92"/>
    <mergeCell ref="B92:T92"/>
    <mergeCell ref="W92:AA92"/>
    <mergeCell ref="AB92:AE92"/>
    <mergeCell ref="W93:AA93"/>
    <mergeCell ref="AB93:AE93"/>
    <mergeCell ref="B95:T95"/>
    <mergeCell ref="U95:V95"/>
    <mergeCell ref="AW95:AZ95"/>
    <mergeCell ref="W95:AA95"/>
    <mergeCell ref="AB95:AE95"/>
    <mergeCell ref="AF95:AI95"/>
    <mergeCell ref="AJ95:AN95"/>
    <mergeCell ref="AT95:AV95"/>
    <mergeCell ref="AW92:AZ92"/>
    <mergeCell ref="U93:V93"/>
    <mergeCell ref="AO93:AS93"/>
    <mergeCell ref="AT93:AV93"/>
    <mergeCell ref="W94:AA94"/>
    <mergeCell ref="AB94:AE94"/>
    <mergeCell ref="AF94:AI94"/>
    <mergeCell ref="AJ94:AN94"/>
    <mergeCell ref="AO94:AS94"/>
    <mergeCell ref="AT94:AV94"/>
    <mergeCell ref="AF93:AI93"/>
    <mergeCell ref="AJ93:AN93"/>
    <mergeCell ref="AF92:AI92"/>
    <mergeCell ref="B88:AZ88"/>
    <mergeCell ref="B91:T91"/>
    <mergeCell ref="AB91:AE91"/>
    <mergeCell ref="W91:AA91"/>
    <mergeCell ref="AJ91:AN91"/>
    <mergeCell ref="B89:AZ89"/>
    <mergeCell ref="U91:V91"/>
    <mergeCell ref="AW91:AZ91"/>
    <mergeCell ref="AT91:AV91"/>
    <mergeCell ref="AO91:AS91"/>
    <mergeCell ref="AF91:AI91"/>
    <mergeCell ref="W83:AA83"/>
    <mergeCell ref="AB83:AF83"/>
    <mergeCell ref="AG83:AK83"/>
    <mergeCell ref="AL83:AP83"/>
    <mergeCell ref="AQ83:AU83"/>
    <mergeCell ref="AV83:AZ83"/>
    <mergeCell ref="B85:T85"/>
    <mergeCell ref="U85:V85"/>
    <mergeCell ref="W85:AA85"/>
    <mergeCell ref="AB85:AF85"/>
    <mergeCell ref="B84:T84"/>
    <mergeCell ref="U84:V84"/>
    <mergeCell ref="W84:AA84"/>
    <mergeCell ref="AB84:AF84"/>
    <mergeCell ref="AG84:AK84"/>
    <mergeCell ref="AL84:AP84"/>
    <mergeCell ref="AQ84:AU84"/>
    <mergeCell ref="AV84:AZ84"/>
    <mergeCell ref="B83:T83"/>
    <mergeCell ref="U83:V83"/>
    <mergeCell ref="AG85:AK85"/>
    <mergeCell ref="AL85:AP85"/>
    <mergeCell ref="AQ85:AU85"/>
    <mergeCell ref="AV85:AZ85"/>
    <mergeCell ref="B79:T79"/>
    <mergeCell ref="U79:V79"/>
    <mergeCell ref="W79:AA79"/>
    <mergeCell ref="AB79:AF79"/>
    <mergeCell ref="AG79:AK79"/>
    <mergeCell ref="AL79:AP79"/>
    <mergeCell ref="AQ79:AU79"/>
    <mergeCell ref="AV79:AZ79"/>
    <mergeCell ref="B80:T80"/>
    <mergeCell ref="U80:V80"/>
    <mergeCell ref="W80:AA80"/>
    <mergeCell ref="AB80:AF80"/>
    <mergeCell ref="AG80:AK80"/>
    <mergeCell ref="AL80:AP80"/>
    <mergeCell ref="AQ80:AU80"/>
    <mergeCell ref="AV80:AZ80"/>
    <mergeCell ref="B81:T81"/>
    <mergeCell ref="U81:V81"/>
    <mergeCell ref="W81:AA81"/>
    <mergeCell ref="AB81:AF81"/>
    <mergeCell ref="AG81:AK81"/>
    <mergeCell ref="AL81:AP81"/>
    <mergeCell ref="AQ81:AU81"/>
    <mergeCell ref="AV81:AZ81"/>
    <mergeCell ref="B82:T82"/>
    <mergeCell ref="U82:V82"/>
    <mergeCell ref="W82:AA82"/>
    <mergeCell ref="AB82:AF82"/>
    <mergeCell ref="AG82:AK82"/>
    <mergeCell ref="AL82:AP82"/>
    <mergeCell ref="AQ82:AU82"/>
    <mergeCell ref="AV82:AZ82"/>
    <mergeCell ref="AQ77:AU77"/>
    <mergeCell ref="AV77:AZ77"/>
    <mergeCell ref="B78:T78"/>
    <mergeCell ref="U78:V78"/>
    <mergeCell ref="W78:AA78"/>
    <mergeCell ref="AB78:AF78"/>
    <mergeCell ref="AG78:AK78"/>
    <mergeCell ref="AL78:AP78"/>
    <mergeCell ref="AQ78:AU78"/>
    <mergeCell ref="AV78:AZ78"/>
    <mergeCell ref="U77:V77"/>
    <mergeCell ref="W77:AA77"/>
    <mergeCell ref="AB77:AF77"/>
    <mergeCell ref="AG77:AK77"/>
    <mergeCell ref="AL77:AP77"/>
    <mergeCell ref="B77:T77"/>
    <mergeCell ref="AQ75:AU75"/>
    <mergeCell ref="AV75:AZ75"/>
    <mergeCell ref="B76:T76"/>
    <mergeCell ref="U76:V76"/>
    <mergeCell ref="W76:AA76"/>
    <mergeCell ref="AB76:AF76"/>
    <mergeCell ref="AG76:AK76"/>
    <mergeCell ref="AL76:AP76"/>
    <mergeCell ref="AQ76:AU76"/>
    <mergeCell ref="AV76:AZ76"/>
    <mergeCell ref="AL75:AP75"/>
    <mergeCell ref="B75:T75"/>
    <mergeCell ref="U75:V75"/>
    <mergeCell ref="W75:AA75"/>
    <mergeCell ref="AB75:AF75"/>
    <mergeCell ref="AG75:AK75"/>
    <mergeCell ref="AV73:AZ73"/>
    <mergeCell ref="B74:T74"/>
    <mergeCell ref="U74:V74"/>
    <mergeCell ref="W74:AA74"/>
    <mergeCell ref="AB74:AF74"/>
    <mergeCell ref="AG74:AK74"/>
    <mergeCell ref="AL74:AP74"/>
    <mergeCell ref="AQ74:AU74"/>
    <mergeCell ref="AV74:AZ74"/>
    <mergeCell ref="AQ73:AU73"/>
    <mergeCell ref="AB73:AF73"/>
    <mergeCell ref="AG73:AK73"/>
    <mergeCell ref="AL73:AP73"/>
    <mergeCell ref="W73:AA73"/>
    <mergeCell ref="B73:T73"/>
    <mergeCell ref="U73:V73"/>
    <mergeCell ref="B69:T69"/>
    <mergeCell ref="U69:V69"/>
    <mergeCell ref="W69:AA69"/>
    <mergeCell ref="AB69:AF69"/>
    <mergeCell ref="AG69:AK69"/>
    <mergeCell ref="AL69:AP69"/>
    <mergeCell ref="AQ69:AU69"/>
    <mergeCell ref="AV69:AZ69"/>
    <mergeCell ref="B71:AZ71"/>
    <mergeCell ref="B67:T67"/>
    <mergeCell ref="U67:V67"/>
    <mergeCell ref="W67:AA67"/>
    <mergeCell ref="AB67:AF67"/>
    <mergeCell ref="AG67:AK67"/>
    <mergeCell ref="AL67:AP67"/>
    <mergeCell ref="AQ67:AU67"/>
    <mergeCell ref="AV67:AZ67"/>
    <mergeCell ref="B68:T68"/>
    <mergeCell ref="U68:V68"/>
    <mergeCell ref="W68:AA68"/>
    <mergeCell ref="AB68:AF68"/>
    <mergeCell ref="AG68:AK68"/>
    <mergeCell ref="AL68:AP68"/>
    <mergeCell ref="AQ68:AU68"/>
    <mergeCell ref="AV68:AZ68"/>
    <mergeCell ref="B65:T65"/>
    <mergeCell ref="U65:V65"/>
    <mergeCell ref="W65:AA65"/>
    <mergeCell ref="AB65:AF65"/>
    <mergeCell ref="AG65:AK65"/>
    <mergeCell ref="AL65:AP65"/>
    <mergeCell ref="AQ65:AU65"/>
    <mergeCell ref="AV65:AZ65"/>
    <mergeCell ref="B66:T66"/>
    <mergeCell ref="U66:V66"/>
    <mergeCell ref="W66:AA66"/>
    <mergeCell ref="AB66:AF66"/>
    <mergeCell ref="AG66:AK66"/>
    <mergeCell ref="AL66:AP66"/>
    <mergeCell ref="AQ66:AU66"/>
    <mergeCell ref="AV66:AZ66"/>
    <mergeCell ref="W64:AA64"/>
    <mergeCell ref="AB64:AF64"/>
    <mergeCell ref="AG64:AK64"/>
    <mergeCell ref="AL64:AP64"/>
    <mergeCell ref="AQ64:AU64"/>
    <mergeCell ref="AV64:AZ64"/>
    <mergeCell ref="AQ61:AU61"/>
    <mergeCell ref="AV61:AZ61"/>
    <mergeCell ref="B62:T62"/>
    <mergeCell ref="U62:V62"/>
    <mergeCell ref="W62:AA62"/>
    <mergeCell ref="AB62:AF62"/>
    <mergeCell ref="AG62:AK62"/>
    <mergeCell ref="AL62:AP62"/>
    <mergeCell ref="AQ62:AU62"/>
    <mergeCell ref="AV62:AZ62"/>
    <mergeCell ref="B61:T61"/>
    <mergeCell ref="U61:V61"/>
    <mergeCell ref="B63:T63"/>
    <mergeCell ref="U63:V63"/>
    <mergeCell ref="W63:AA63"/>
    <mergeCell ref="AB63:AF63"/>
    <mergeCell ref="AG63:AK63"/>
    <mergeCell ref="W61:AA61"/>
    <mergeCell ref="AB61:AF61"/>
    <mergeCell ref="AG61:AK61"/>
    <mergeCell ref="AL61:AP61"/>
    <mergeCell ref="AL63:AP63"/>
    <mergeCell ref="AQ63:AU63"/>
    <mergeCell ref="AV63:AZ63"/>
    <mergeCell ref="B64:T64"/>
    <mergeCell ref="U64:V64"/>
    <mergeCell ref="AV49:AZ49"/>
    <mergeCell ref="U50:V50"/>
    <mergeCell ref="W50:AA50"/>
    <mergeCell ref="AB50:AF50"/>
    <mergeCell ref="AG50:AK50"/>
    <mergeCell ref="AL50:AP50"/>
    <mergeCell ref="AQ50:AU50"/>
    <mergeCell ref="AV50:AZ50"/>
    <mergeCell ref="AQ58:AU58"/>
    <mergeCell ref="AV58:AZ58"/>
    <mergeCell ref="AQ57:AU57"/>
    <mergeCell ref="B59:T59"/>
    <mergeCell ref="U59:V59"/>
    <mergeCell ref="W59:AA59"/>
    <mergeCell ref="AB59:AF59"/>
    <mergeCell ref="AQ59:AU59"/>
    <mergeCell ref="B58:T58"/>
    <mergeCell ref="U58:V58"/>
    <mergeCell ref="W58:AA58"/>
    <mergeCell ref="AB58:AF58"/>
    <mergeCell ref="AG58:AK58"/>
    <mergeCell ref="AL58:AP58"/>
    <mergeCell ref="AL53:AP53"/>
    <mergeCell ref="B53:T53"/>
    <mergeCell ref="U53:V53"/>
    <mergeCell ref="W53:AA53"/>
    <mergeCell ref="AB53:AF53"/>
    <mergeCell ref="AG53:AK53"/>
    <mergeCell ref="W57:AA57"/>
    <mergeCell ref="AG57:AK57"/>
    <mergeCell ref="AL57:AP57"/>
    <mergeCell ref="AV46:AZ46"/>
    <mergeCell ref="AB48:AF48"/>
    <mergeCell ref="AG48:AK48"/>
    <mergeCell ref="AL48:AP48"/>
    <mergeCell ref="AV48:AZ48"/>
    <mergeCell ref="AV47:AZ47"/>
    <mergeCell ref="U47:V47"/>
    <mergeCell ref="W47:AA47"/>
    <mergeCell ref="AB47:AF47"/>
    <mergeCell ref="AQ48:AU48"/>
    <mergeCell ref="AG47:AK47"/>
    <mergeCell ref="AL47:AP47"/>
    <mergeCell ref="AQ47:AU47"/>
    <mergeCell ref="B52:T52"/>
    <mergeCell ref="B51:T51"/>
    <mergeCell ref="U51:V51"/>
    <mergeCell ref="W51:AA51"/>
    <mergeCell ref="AB51:AF51"/>
    <mergeCell ref="AG51:AK51"/>
    <mergeCell ref="AL51:AP51"/>
    <mergeCell ref="AQ51:AU51"/>
    <mergeCell ref="B46:T46"/>
    <mergeCell ref="B47:T47"/>
    <mergeCell ref="U48:V48"/>
    <mergeCell ref="W48:AA48"/>
    <mergeCell ref="AQ49:AU49"/>
    <mergeCell ref="U52:V52"/>
    <mergeCell ref="W52:AA52"/>
    <mergeCell ref="U46:V46"/>
    <mergeCell ref="W46:AA46"/>
    <mergeCell ref="AB46:AF46"/>
    <mergeCell ref="AG46:AK46"/>
    <mergeCell ref="AL46:AP46"/>
    <mergeCell ref="AQ46:AU46"/>
    <mergeCell ref="U45:V45"/>
    <mergeCell ref="W45:AA45"/>
    <mergeCell ref="AL42:AP42"/>
    <mergeCell ref="AQ42:AU42"/>
    <mergeCell ref="AV42:AZ42"/>
    <mergeCell ref="U43:V43"/>
    <mergeCell ref="W43:AA43"/>
    <mergeCell ref="AB43:AF43"/>
    <mergeCell ref="AG43:AK43"/>
    <mergeCell ref="AL43:AP43"/>
    <mergeCell ref="AQ43:AU43"/>
    <mergeCell ref="AV45:AZ45"/>
    <mergeCell ref="AB45:AF45"/>
    <mergeCell ref="AG45:AK45"/>
    <mergeCell ref="AL45:AP45"/>
    <mergeCell ref="AQ45:AU45"/>
    <mergeCell ref="B35:Y35"/>
    <mergeCell ref="Z35:AB35"/>
    <mergeCell ref="AC36:AJ36"/>
    <mergeCell ref="B38:AZ38"/>
    <mergeCell ref="AB57:AF57"/>
    <mergeCell ref="U42:V42"/>
    <mergeCell ref="W42:AA42"/>
    <mergeCell ref="B39:AZ39"/>
    <mergeCell ref="B41:T41"/>
    <mergeCell ref="AV43:AZ43"/>
    <mergeCell ref="B43:T43"/>
    <mergeCell ref="B42:T42"/>
    <mergeCell ref="U41:V41"/>
    <mergeCell ref="W41:AA41"/>
    <mergeCell ref="AB41:AF41"/>
    <mergeCell ref="AG41:AK41"/>
    <mergeCell ref="AL41:AP41"/>
    <mergeCell ref="AQ41:AU41"/>
    <mergeCell ref="AV41:AZ41"/>
    <mergeCell ref="AB42:AF42"/>
    <mergeCell ref="AG42:AK42"/>
    <mergeCell ref="B44:T44"/>
    <mergeCell ref="B45:T45"/>
    <mergeCell ref="B48:T48"/>
    <mergeCell ref="AL59:AP59"/>
    <mergeCell ref="AV57:AZ57"/>
    <mergeCell ref="AV53:AZ53"/>
    <mergeCell ref="B36:Y36"/>
    <mergeCell ref="Z36:AB36"/>
    <mergeCell ref="B60:T60"/>
    <mergeCell ref="U60:V60"/>
    <mergeCell ref="W60:AA60"/>
    <mergeCell ref="AB60:AF60"/>
    <mergeCell ref="AG60:AK60"/>
    <mergeCell ref="U44:V44"/>
    <mergeCell ref="W44:AA44"/>
    <mergeCell ref="AB44:AF44"/>
    <mergeCell ref="AG44:AK44"/>
    <mergeCell ref="B55:AZ55"/>
    <mergeCell ref="B57:T57"/>
    <mergeCell ref="U57:V57"/>
    <mergeCell ref="B49:T49"/>
    <mergeCell ref="B50:T50"/>
    <mergeCell ref="U49:V49"/>
    <mergeCell ref="W49:AA49"/>
    <mergeCell ref="AB49:AF49"/>
    <mergeCell ref="AG49:AK49"/>
    <mergeCell ref="AL49:AP49"/>
    <mergeCell ref="AS15:AZ16"/>
    <mergeCell ref="AK15:AR16"/>
    <mergeCell ref="AC15:AJ16"/>
    <mergeCell ref="A7:K7"/>
    <mergeCell ref="AL60:AP60"/>
    <mergeCell ref="AQ60:AU60"/>
    <mergeCell ref="AV60:AZ60"/>
    <mergeCell ref="AQ53:AU53"/>
    <mergeCell ref="AL44:AP44"/>
    <mergeCell ref="AQ44:AU44"/>
    <mergeCell ref="AV44:AZ44"/>
    <mergeCell ref="AC35:AJ35"/>
    <mergeCell ref="AK35:AR35"/>
    <mergeCell ref="AS35:AZ35"/>
    <mergeCell ref="AK36:AR36"/>
    <mergeCell ref="AS36:AZ36"/>
    <mergeCell ref="AB52:AF52"/>
    <mergeCell ref="AG52:AK52"/>
    <mergeCell ref="AV51:AZ51"/>
    <mergeCell ref="AL52:AP52"/>
    <mergeCell ref="AQ52:AU52"/>
    <mergeCell ref="AV52:AZ52"/>
    <mergeCell ref="AV59:AZ59"/>
    <mergeCell ref="AG59:AK59"/>
    <mergeCell ref="Z32:AB32"/>
    <mergeCell ref="AC32:AJ32"/>
    <mergeCell ref="AK32:AR32"/>
    <mergeCell ref="B25:AZ25"/>
    <mergeCell ref="AK23:AR23"/>
    <mergeCell ref="AS23:AZ23"/>
    <mergeCell ref="B24:Y24"/>
    <mergeCell ref="A1:AZ1"/>
    <mergeCell ref="B19:Y19"/>
    <mergeCell ref="Z19:AB19"/>
    <mergeCell ref="AS18:AZ18"/>
    <mergeCell ref="B20:Y20"/>
    <mergeCell ref="Z20:AB20"/>
    <mergeCell ref="B17:Y17"/>
    <mergeCell ref="Z17:AB17"/>
    <mergeCell ref="AK17:AR17"/>
    <mergeCell ref="AC17:AJ17"/>
    <mergeCell ref="B18:Y18"/>
    <mergeCell ref="Z18:AB18"/>
    <mergeCell ref="AC18:AJ18"/>
    <mergeCell ref="AK18:AR18"/>
    <mergeCell ref="B14:Y16"/>
    <mergeCell ref="Z14:AB16"/>
    <mergeCell ref="AC14:AZ14"/>
    <mergeCell ref="AS22:AZ22"/>
    <mergeCell ref="B21:Y21"/>
    <mergeCell ref="Z21:AB21"/>
    <mergeCell ref="B22:Y22"/>
    <mergeCell ref="Z22:AB22"/>
    <mergeCell ref="AC21:AJ21"/>
    <mergeCell ref="AK21:AR21"/>
    <mergeCell ref="AR10:AU10"/>
    <mergeCell ref="B33:Y33"/>
    <mergeCell ref="Z33:AB33"/>
    <mergeCell ref="AC33:AJ33"/>
    <mergeCell ref="AK33:AR33"/>
    <mergeCell ref="AS32:AZ32"/>
    <mergeCell ref="B23:Y23"/>
    <mergeCell ref="Z23:AB23"/>
    <mergeCell ref="AC23:AJ23"/>
    <mergeCell ref="Z29:AB31"/>
    <mergeCell ref="AC29:AZ29"/>
    <mergeCell ref="B29:Y31"/>
    <mergeCell ref="B27:AZ27"/>
    <mergeCell ref="AC30:AJ31"/>
    <mergeCell ref="AK30:AR31"/>
    <mergeCell ref="AS30:AZ31"/>
    <mergeCell ref="B32:Y32"/>
    <mergeCell ref="AV2:AZ2"/>
    <mergeCell ref="V3:AH3"/>
    <mergeCell ref="AR3:AU3"/>
    <mergeCell ref="AR4:AU5"/>
    <mergeCell ref="AV4:AZ4"/>
    <mergeCell ref="AR6:AU6"/>
    <mergeCell ref="AV6:AZ6"/>
    <mergeCell ref="AR7:AU7"/>
    <mergeCell ref="AV7:AZ7"/>
    <mergeCell ref="A8:K8"/>
    <mergeCell ref="AV8:AZ8"/>
    <mergeCell ref="A9:K9"/>
    <mergeCell ref="L9:AQ9"/>
    <mergeCell ref="A10:K10"/>
    <mergeCell ref="AV10:AZ10"/>
    <mergeCell ref="B151:AZ151"/>
    <mergeCell ref="B153:Y155"/>
    <mergeCell ref="Z153:AB155"/>
    <mergeCell ref="AC153:AZ153"/>
    <mergeCell ref="AC154:AJ155"/>
    <mergeCell ref="AK154:AR155"/>
    <mergeCell ref="AS154:AZ155"/>
    <mergeCell ref="AS17:AZ17"/>
    <mergeCell ref="B12:AZ12"/>
    <mergeCell ref="AS33:AZ33"/>
    <mergeCell ref="B34:Y34"/>
    <mergeCell ref="Z34:AB34"/>
    <mergeCell ref="AC34:AJ34"/>
    <mergeCell ref="AK34:AR34"/>
    <mergeCell ref="AS34:AZ34"/>
    <mergeCell ref="AS21:AZ21"/>
    <mergeCell ref="AC22:AJ22"/>
    <mergeCell ref="AK22:AR22"/>
    <mergeCell ref="B162:AZ162"/>
    <mergeCell ref="B163:AZ163"/>
    <mergeCell ref="B158:Y158"/>
    <mergeCell ref="Z158:AB158"/>
    <mergeCell ref="AC158:AJ158"/>
    <mergeCell ref="AK158:AR158"/>
    <mergeCell ref="AS158:AZ158"/>
    <mergeCell ref="B159:Y159"/>
    <mergeCell ref="Z159:AB159"/>
    <mergeCell ref="B160:Y160"/>
    <mergeCell ref="Z160:AB160"/>
    <mergeCell ref="B156:Y156"/>
    <mergeCell ref="Z156:AB156"/>
    <mergeCell ref="AC156:AJ156"/>
    <mergeCell ref="AK156:AR156"/>
    <mergeCell ref="AS156:AZ156"/>
    <mergeCell ref="B157:Y157"/>
    <mergeCell ref="Z157:AB157"/>
    <mergeCell ref="B161:Y161"/>
    <mergeCell ref="Z161:AB161"/>
    <mergeCell ref="AC161:AJ161"/>
    <mergeCell ref="AK161:AR161"/>
    <mergeCell ref="AS161:AZ161"/>
    <mergeCell ref="AC157:AJ157"/>
    <mergeCell ref="AK157:AR157"/>
    <mergeCell ref="AS157:AZ157"/>
  </mergeCells>
  <pageMargins left="0.59055118110236227" right="0.39370078740157483" top="0.70866141732283472" bottom="0.39370078740157483" header="0.19685039370078741" footer="0"/>
  <pageSetup paperSize="9" firstPageNumber="131" fitToHeight="0" orientation="landscape" useFirstPageNumber="1" r:id="rId1"/>
  <headerFooter>
    <oddHeader>&amp;C&amp;"Times New Roman,обычный"&amp;10&amp;P</oddHeader>
  </headerFooter>
  <rowBreaks count="7" manualBreakCount="7">
    <brk id="26" max="51" man="1"/>
    <brk id="53" max="51" man="1"/>
    <brk id="69" max="51" man="1"/>
    <brk id="86" max="51" man="1"/>
    <brk id="104" max="51" man="1"/>
    <brk id="121" max="51" man="1"/>
    <brk id="138" max="5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86"/>
  <sheetViews>
    <sheetView showGridLines="0" zoomScaleSheetLayoutView="110" workbookViewId="0">
      <selection activeCell="BE64" sqref="BE64"/>
    </sheetView>
  </sheetViews>
  <sheetFormatPr defaultRowHeight="15" x14ac:dyDescent="0.25"/>
  <cols>
    <col min="1" max="1" width="2.5703125" style="85" customWidth="1"/>
    <col min="2" max="7" width="2.140625" style="85" customWidth="1"/>
    <col min="8" max="9" width="3.140625" style="85" customWidth="1"/>
    <col min="10" max="13" width="2.28515625" style="85" customWidth="1"/>
    <col min="14" max="16" width="2.7109375" style="85" customWidth="1"/>
    <col min="17" max="20" width="2.28515625" style="85" customWidth="1"/>
    <col min="21" max="22" width="3.28515625" style="85" customWidth="1"/>
    <col min="23" max="23" width="3.5703125" style="85" customWidth="1"/>
    <col min="24" max="24" width="3.140625" style="85" customWidth="1"/>
    <col min="25" max="25" width="2.7109375" style="85" customWidth="1"/>
    <col min="26" max="26" width="2" style="85" customWidth="1"/>
    <col min="27" max="29" width="2.7109375" style="85" customWidth="1"/>
    <col min="30" max="33" width="2.28515625" style="85" customWidth="1"/>
    <col min="34" max="34" width="4" style="85" customWidth="1"/>
    <col min="35" max="36" width="3.28515625" style="85" customWidth="1"/>
    <col min="37" max="38" width="2" style="85" customWidth="1"/>
    <col min="39" max="39" width="2.42578125" style="85" customWidth="1"/>
    <col min="40" max="42" width="2.7109375" style="85" customWidth="1"/>
    <col min="43" max="46" width="2.28515625" style="85" customWidth="1"/>
    <col min="47" max="47" width="3.28515625" style="85" customWidth="1"/>
    <col min="48" max="48" width="3.85546875" style="85" customWidth="1"/>
    <col min="49" max="49" width="3.28515625" style="85" customWidth="1"/>
    <col min="50" max="51" width="2" style="85" customWidth="1"/>
    <col min="52" max="52" width="2.7109375" style="85" customWidth="1"/>
    <col min="53" max="53" width="9.140625" style="45"/>
  </cols>
  <sheetData>
    <row r="1" spans="1:58" ht="43.5" customHeight="1" x14ac:dyDescent="0.25">
      <c r="A1" s="1231" t="s">
        <v>640</v>
      </c>
      <c r="B1" s="1231"/>
      <c r="C1" s="1231"/>
      <c r="D1" s="1231"/>
      <c r="E1" s="1231"/>
      <c r="F1" s="1231"/>
      <c r="G1" s="1231"/>
      <c r="H1" s="1231"/>
      <c r="I1" s="1231"/>
      <c r="J1" s="1231"/>
      <c r="K1" s="1231"/>
      <c r="L1" s="1231"/>
      <c r="M1" s="1231"/>
      <c r="N1" s="1231"/>
      <c r="O1" s="1231"/>
      <c r="P1" s="1231"/>
      <c r="Q1" s="1231"/>
      <c r="R1" s="1231"/>
      <c r="S1" s="1231"/>
      <c r="T1" s="1231"/>
      <c r="U1" s="1231"/>
      <c r="V1" s="1231"/>
      <c r="W1" s="1231"/>
      <c r="X1" s="1231"/>
      <c r="Y1" s="1231"/>
      <c r="Z1" s="1231"/>
      <c r="AA1" s="1231"/>
      <c r="AB1" s="1231"/>
      <c r="AC1" s="1231"/>
      <c r="AD1" s="1231"/>
      <c r="AE1" s="1231"/>
      <c r="AF1" s="1231"/>
      <c r="AG1" s="1231"/>
      <c r="AH1" s="1231"/>
      <c r="AI1" s="1231"/>
      <c r="AJ1" s="1231"/>
      <c r="AK1" s="1231"/>
      <c r="AL1" s="1231"/>
      <c r="AM1" s="1231"/>
      <c r="AN1" s="1231"/>
      <c r="AO1" s="1231"/>
      <c r="AP1" s="1231"/>
      <c r="AQ1" s="1231"/>
      <c r="AR1" s="1231"/>
      <c r="AS1" s="1231"/>
      <c r="AT1" s="1231"/>
      <c r="AU1" s="1231"/>
      <c r="AV1" s="1231"/>
      <c r="AW1" s="1231"/>
      <c r="AX1" s="1231"/>
      <c r="AY1" s="1231"/>
      <c r="AZ1" s="1231"/>
      <c r="BA1" s="52"/>
    </row>
    <row r="2" spans="1:58" ht="16.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ht="17.25" customHeight="1" x14ac:dyDescent="0.25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60"/>
      <c r="BB3" s="260"/>
      <c r="BC3" s="260"/>
      <c r="BD3" s="260"/>
      <c r="BE3" s="260"/>
      <c r="BF3" s="260"/>
    </row>
    <row r="4" spans="1:58" ht="10.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260"/>
      <c r="BB5" s="260"/>
      <c r="BC5" s="260"/>
      <c r="BD5" s="260"/>
      <c r="BE5" s="260"/>
      <c r="BF5" s="260"/>
    </row>
    <row r="6" spans="1:58" ht="16.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"/>
    </row>
    <row r="12" spans="1:58" ht="12" customHeight="1" x14ac:dyDescent="0.25">
      <c r="A12" s="287"/>
      <c r="B12" s="1338" t="s">
        <v>439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421"/>
      <c r="AU12" s="1421"/>
      <c r="AV12" s="1421"/>
      <c r="AW12" s="1421"/>
      <c r="AX12" s="1421"/>
      <c r="AY12" s="1421"/>
      <c r="AZ12" s="1421"/>
      <c r="BA12" s="7"/>
    </row>
    <row r="13" spans="1:58" ht="9.75" customHeight="1" x14ac:dyDescent="0.25">
      <c r="A13" s="287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2"/>
      <c r="AT13" s="373"/>
      <c r="AU13" s="373"/>
      <c r="AV13" s="373"/>
      <c r="AW13" s="373"/>
      <c r="AX13" s="373"/>
      <c r="AY13" s="373"/>
      <c r="AZ13" s="373"/>
      <c r="BA13" s="7"/>
    </row>
    <row r="14" spans="1:58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</row>
    <row r="15" spans="1:58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</row>
    <row r="16" spans="1:58" ht="24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</row>
    <row r="17" spans="1:53" s="391" customFormat="1" ht="12" customHeight="1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4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90"/>
    </row>
    <row r="18" spans="1:53" x14ac:dyDescent="0.25">
      <c r="A18" s="179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8"/>
      <c r="AC18" s="988"/>
      <c r="AD18" s="989"/>
      <c r="AE18" s="989"/>
      <c r="AF18" s="989"/>
      <c r="AG18" s="989"/>
      <c r="AH18" s="989"/>
      <c r="AI18" s="989"/>
      <c r="AJ18" s="990"/>
      <c r="AK18" s="988"/>
      <c r="AL18" s="989"/>
      <c r="AM18" s="989"/>
      <c r="AN18" s="989"/>
      <c r="AO18" s="989"/>
      <c r="AP18" s="989"/>
      <c r="AQ18" s="989"/>
      <c r="AR18" s="990"/>
      <c r="AS18" s="988"/>
      <c r="AT18" s="989"/>
      <c r="AU18" s="989"/>
      <c r="AV18" s="989"/>
      <c r="AW18" s="989"/>
      <c r="AX18" s="989"/>
      <c r="AY18" s="989"/>
      <c r="AZ18" s="991"/>
      <c r="BA18" s="60"/>
    </row>
    <row r="19" spans="1:53" x14ac:dyDescent="0.25">
      <c r="A19" s="179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312"/>
      <c r="AD19" s="310"/>
      <c r="AE19" s="310"/>
      <c r="AF19" s="310"/>
      <c r="AG19" s="310"/>
      <c r="AH19" s="310"/>
      <c r="AI19" s="310"/>
      <c r="AJ19" s="311"/>
      <c r="AK19" s="312"/>
      <c r="AL19" s="310"/>
      <c r="AM19" s="310"/>
      <c r="AN19" s="310"/>
      <c r="AO19" s="310"/>
      <c r="AP19" s="310"/>
      <c r="AQ19" s="310"/>
      <c r="AR19" s="311"/>
      <c r="AS19" s="312"/>
      <c r="AT19" s="310"/>
      <c r="AU19" s="310"/>
      <c r="AV19" s="310"/>
      <c r="AW19" s="310"/>
      <c r="AX19" s="310"/>
      <c r="AY19" s="310"/>
      <c r="AZ19" s="317"/>
      <c r="BA19" s="60"/>
    </row>
    <row r="20" spans="1:53" ht="28.5" customHeight="1" x14ac:dyDescent="0.25">
      <c r="A20" s="179"/>
      <c r="B20" s="978" t="s">
        <v>473</v>
      </c>
      <c r="C20" s="978"/>
      <c r="D20" s="978"/>
      <c r="E20" s="978"/>
      <c r="F20" s="978"/>
      <c r="G20" s="978"/>
      <c r="H20" s="978"/>
      <c r="I20" s="978"/>
      <c r="J20" s="978"/>
      <c r="K20" s="978"/>
      <c r="L20" s="978"/>
      <c r="M20" s="978"/>
      <c r="N20" s="978"/>
      <c r="O20" s="978"/>
      <c r="P20" s="978"/>
      <c r="Q20" s="978"/>
      <c r="R20" s="978"/>
      <c r="S20" s="978"/>
      <c r="T20" s="978"/>
      <c r="U20" s="978"/>
      <c r="V20" s="978"/>
      <c r="W20" s="978"/>
      <c r="X20" s="978"/>
      <c r="Y20" s="979"/>
      <c r="Z20" s="844" t="s">
        <v>135</v>
      </c>
      <c r="AA20" s="845"/>
      <c r="AB20" s="846"/>
      <c r="AC20" s="312"/>
      <c r="AD20" s="310"/>
      <c r="AE20" s="310"/>
      <c r="AF20" s="310"/>
      <c r="AG20" s="310"/>
      <c r="AH20" s="310"/>
      <c r="AI20" s="310"/>
      <c r="AJ20" s="311"/>
      <c r="AK20" s="312"/>
      <c r="AL20" s="310"/>
      <c r="AM20" s="310"/>
      <c r="AN20" s="310"/>
      <c r="AO20" s="310"/>
      <c r="AP20" s="310"/>
      <c r="AQ20" s="310"/>
      <c r="AR20" s="311"/>
      <c r="AS20" s="312"/>
      <c r="AT20" s="310"/>
      <c r="AU20" s="310"/>
      <c r="AV20" s="310"/>
      <c r="AW20" s="310"/>
      <c r="AX20" s="310"/>
      <c r="AY20" s="310"/>
      <c r="AZ20" s="317"/>
      <c r="BA20" s="61"/>
    </row>
    <row r="21" spans="1:53" x14ac:dyDescent="0.25">
      <c r="A21" s="17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1" t="s">
        <v>139</v>
      </c>
      <c r="AA21" s="842"/>
      <c r="AB21" s="842"/>
      <c r="AC21" s="1203"/>
      <c r="AD21" s="1204"/>
      <c r="AE21" s="1204"/>
      <c r="AF21" s="1204"/>
      <c r="AG21" s="1204"/>
      <c r="AH21" s="1204"/>
      <c r="AI21" s="1204"/>
      <c r="AJ21" s="1212"/>
      <c r="AK21" s="1203"/>
      <c r="AL21" s="1204"/>
      <c r="AM21" s="1204"/>
      <c r="AN21" s="1204"/>
      <c r="AO21" s="1204"/>
      <c r="AP21" s="1204"/>
      <c r="AQ21" s="1204"/>
      <c r="AR21" s="1212"/>
      <c r="AS21" s="1203"/>
      <c r="AT21" s="1204"/>
      <c r="AU21" s="1204"/>
      <c r="AV21" s="1204"/>
      <c r="AW21" s="1204"/>
      <c r="AX21" s="1204"/>
      <c r="AY21" s="1204"/>
      <c r="AZ21" s="1205"/>
      <c r="BA21" s="61"/>
    </row>
    <row r="22" spans="1:53" x14ac:dyDescent="0.25">
      <c r="A22" s="179"/>
      <c r="B22" s="978" t="s">
        <v>639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1203"/>
      <c r="AD22" s="1204"/>
      <c r="AE22" s="1204"/>
      <c r="AF22" s="1204"/>
      <c r="AG22" s="1204"/>
      <c r="AH22" s="1204"/>
      <c r="AI22" s="1204"/>
      <c r="AJ22" s="1212"/>
      <c r="AK22" s="1203"/>
      <c r="AL22" s="1204"/>
      <c r="AM22" s="1204"/>
      <c r="AN22" s="1204"/>
      <c r="AO22" s="1204"/>
      <c r="AP22" s="1204"/>
      <c r="AQ22" s="1204"/>
      <c r="AR22" s="1212"/>
      <c r="AS22" s="1203"/>
      <c r="AT22" s="1204"/>
      <c r="AU22" s="1204"/>
      <c r="AV22" s="1204"/>
      <c r="AW22" s="1204"/>
      <c r="AX22" s="1204"/>
      <c r="AY22" s="1204"/>
      <c r="AZ22" s="1205"/>
      <c r="BA22" s="61"/>
    </row>
    <row r="23" spans="1:53" ht="41.25" customHeight="1" thickBot="1" x14ac:dyDescent="0.3">
      <c r="A23" s="119"/>
      <c r="B23" s="940" t="s">
        <v>488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95" t="s">
        <v>142</v>
      </c>
      <c r="AA23" s="796"/>
      <c r="AB23" s="797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53"/>
    </row>
    <row r="24" spans="1:53" ht="9.75" customHeight="1" x14ac:dyDescent="0.25">
      <c r="A24" s="119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22"/>
      <c r="AA24" s="222"/>
      <c r="AB24" s="222"/>
      <c r="AC24" s="290"/>
      <c r="AD24" s="290"/>
      <c r="AE24" s="290"/>
      <c r="AF24" s="290"/>
      <c r="AG24" s="290"/>
      <c r="AH24" s="290"/>
      <c r="AI24" s="290"/>
      <c r="AJ24" s="290"/>
      <c r="AK24" s="290"/>
      <c r="AL24" s="290"/>
      <c r="AM24" s="290"/>
      <c r="AN24" s="290"/>
      <c r="AO24" s="290"/>
      <c r="AP24" s="290"/>
      <c r="AQ24" s="290"/>
      <c r="AR24" s="290"/>
      <c r="AS24" s="290"/>
      <c r="AT24" s="290"/>
      <c r="AU24" s="290"/>
      <c r="AV24" s="290"/>
      <c r="AW24" s="290"/>
      <c r="AX24" s="290"/>
      <c r="AY24" s="290"/>
      <c r="AZ24" s="290"/>
      <c r="BA24" s="53"/>
    </row>
    <row r="25" spans="1:53" ht="30" customHeight="1" x14ac:dyDescent="0.25">
      <c r="A25" s="374"/>
      <c r="B25" s="1424" t="s">
        <v>536</v>
      </c>
      <c r="C25" s="1424"/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  <c r="O25" s="1424"/>
      <c r="P25" s="1424"/>
      <c r="Q25" s="1424"/>
      <c r="R25" s="1424"/>
      <c r="S25" s="1424"/>
      <c r="T25" s="1424"/>
      <c r="U25" s="1424"/>
      <c r="V25" s="1424"/>
      <c r="W25" s="1424"/>
      <c r="X25" s="1424"/>
      <c r="Y25" s="1424"/>
      <c r="Z25" s="1424"/>
      <c r="AA25" s="1424"/>
      <c r="AB25" s="1424"/>
      <c r="AC25" s="1424"/>
      <c r="AD25" s="1424"/>
      <c r="AE25" s="1424"/>
      <c r="AF25" s="1424"/>
      <c r="AG25" s="1424"/>
      <c r="AH25" s="1424"/>
      <c r="AI25" s="1424"/>
      <c r="AJ25" s="1424"/>
      <c r="AK25" s="1424"/>
      <c r="AL25" s="1424"/>
      <c r="AM25" s="1424"/>
      <c r="AN25" s="1424"/>
      <c r="AO25" s="1424"/>
      <c r="AP25" s="1424"/>
      <c r="AQ25" s="1424"/>
      <c r="AR25" s="1424"/>
      <c r="AS25" s="1424"/>
      <c r="AT25" s="1424"/>
      <c r="AU25" s="1424"/>
      <c r="AV25" s="1424"/>
      <c r="AW25" s="1424"/>
      <c r="AX25" s="1424"/>
      <c r="AY25" s="1424"/>
      <c r="AZ25" s="1424"/>
      <c r="BA25"/>
    </row>
    <row r="26" spans="1:53" ht="9" customHeight="1" x14ac:dyDescent="0.25">
      <c r="A26" s="374"/>
      <c r="B26" s="315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  <c r="T26" s="315"/>
      <c r="U26" s="315"/>
      <c r="V26" s="315"/>
      <c r="W26" s="315"/>
      <c r="X26" s="315"/>
      <c r="Y26" s="315"/>
      <c r="Z26" s="315"/>
      <c r="AA26" s="315"/>
      <c r="AB26" s="315"/>
      <c r="AC26" s="315"/>
      <c r="AD26" s="315"/>
      <c r="AE26" s="315"/>
      <c r="AF26" s="315"/>
      <c r="AG26" s="315"/>
      <c r="AH26" s="315"/>
      <c r="AI26" s="315"/>
      <c r="AJ26" s="315"/>
      <c r="AK26" s="315"/>
      <c r="AL26" s="315"/>
      <c r="AM26" s="315"/>
      <c r="AN26" s="315"/>
      <c r="AO26" s="315"/>
      <c r="AP26" s="315"/>
      <c r="AQ26" s="315"/>
      <c r="AR26" s="315"/>
      <c r="AS26" s="315"/>
      <c r="AT26" s="315"/>
      <c r="AU26" s="315"/>
      <c r="AV26" s="315"/>
      <c r="AW26" s="315"/>
      <c r="AX26" s="315"/>
      <c r="AY26" s="315"/>
      <c r="AZ26" s="315"/>
      <c r="BA26"/>
    </row>
    <row r="27" spans="1:53" ht="30" customHeight="1" x14ac:dyDescent="0.25">
      <c r="A27" s="228"/>
      <c r="B27" s="957" t="s">
        <v>440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/>
    </row>
    <row r="28" spans="1:53" x14ac:dyDescent="0.25">
      <c r="A28" s="119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/>
    </row>
    <row r="29" spans="1:53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/>
    </row>
    <row r="30" spans="1:53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/>
    </row>
    <row r="31" spans="1:53" ht="25.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/>
    </row>
    <row r="32" spans="1:53" s="391" customFormat="1" ht="12" customHeight="1" thickBot="1" x14ac:dyDescent="0.25">
      <c r="A32" s="354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4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</row>
    <row r="33" spans="1:53" ht="15.75" customHeight="1" x14ac:dyDescent="0.25">
      <c r="A33" s="179"/>
      <c r="B33" s="1159"/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161"/>
      <c r="Z33" s="927" t="s">
        <v>119</v>
      </c>
      <c r="AA33" s="928"/>
      <c r="AB33" s="929"/>
      <c r="AC33" s="988"/>
      <c r="AD33" s="989"/>
      <c r="AE33" s="989"/>
      <c r="AF33" s="989"/>
      <c r="AG33" s="989"/>
      <c r="AH33" s="989"/>
      <c r="AI33" s="989"/>
      <c r="AJ33" s="990"/>
      <c r="AK33" s="988"/>
      <c r="AL33" s="989"/>
      <c r="AM33" s="989"/>
      <c r="AN33" s="989"/>
      <c r="AO33" s="989"/>
      <c r="AP33" s="989"/>
      <c r="AQ33" s="989"/>
      <c r="AR33" s="990"/>
      <c r="AS33" s="988"/>
      <c r="AT33" s="989"/>
      <c r="AU33" s="989"/>
      <c r="AV33" s="989"/>
      <c r="AW33" s="989"/>
      <c r="AX33" s="989"/>
      <c r="AY33" s="989"/>
      <c r="AZ33" s="991"/>
      <c r="BA33" s="255"/>
    </row>
    <row r="34" spans="1:53" x14ac:dyDescent="0.25">
      <c r="A34" s="179"/>
      <c r="B34" s="906"/>
      <c r="C34" s="906"/>
      <c r="D34" s="906"/>
      <c r="E34" s="906"/>
      <c r="F34" s="906"/>
      <c r="G34" s="906"/>
      <c r="H34" s="906"/>
      <c r="I34" s="906"/>
      <c r="J34" s="906"/>
      <c r="K34" s="906"/>
      <c r="L34" s="906"/>
      <c r="M34" s="906"/>
      <c r="N34" s="906"/>
      <c r="O34" s="906"/>
      <c r="P34" s="906"/>
      <c r="Q34" s="906"/>
      <c r="R34" s="906"/>
      <c r="S34" s="906"/>
      <c r="T34" s="906"/>
      <c r="U34" s="906"/>
      <c r="V34" s="906"/>
      <c r="W34" s="906"/>
      <c r="X34" s="906"/>
      <c r="Y34" s="907"/>
      <c r="Z34" s="844" t="s">
        <v>122</v>
      </c>
      <c r="AA34" s="845"/>
      <c r="AB34" s="846"/>
      <c r="AC34" s="1203"/>
      <c r="AD34" s="1204"/>
      <c r="AE34" s="1204"/>
      <c r="AF34" s="1204"/>
      <c r="AG34" s="1204"/>
      <c r="AH34" s="1204"/>
      <c r="AI34" s="1204"/>
      <c r="AJ34" s="1212"/>
      <c r="AK34" s="1203"/>
      <c r="AL34" s="1204"/>
      <c r="AM34" s="1204"/>
      <c r="AN34" s="1204"/>
      <c r="AO34" s="1204"/>
      <c r="AP34" s="1204"/>
      <c r="AQ34" s="1204"/>
      <c r="AR34" s="1212"/>
      <c r="AS34" s="1203"/>
      <c r="AT34" s="1204"/>
      <c r="AU34" s="1204"/>
      <c r="AV34" s="1204"/>
      <c r="AW34" s="1204"/>
      <c r="AX34" s="1204"/>
      <c r="AY34" s="1204"/>
      <c r="AZ34" s="1205"/>
      <c r="BA34" s="255"/>
    </row>
    <row r="35" spans="1:53" x14ac:dyDescent="0.25">
      <c r="A35" s="179"/>
      <c r="B35" s="906"/>
      <c r="C35" s="906"/>
      <c r="D35" s="906"/>
      <c r="E35" s="906"/>
      <c r="F35" s="906"/>
      <c r="G35" s="906"/>
      <c r="H35" s="906"/>
      <c r="I35" s="906"/>
      <c r="J35" s="906"/>
      <c r="K35" s="906"/>
      <c r="L35" s="906"/>
      <c r="M35" s="906"/>
      <c r="N35" s="906"/>
      <c r="O35" s="906"/>
      <c r="P35" s="906"/>
      <c r="Q35" s="906"/>
      <c r="R35" s="906"/>
      <c r="S35" s="906"/>
      <c r="T35" s="906"/>
      <c r="U35" s="906"/>
      <c r="V35" s="906"/>
      <c r="W35" s="906"/>
      <c r="X35" s="906"/>
      <c r="Y35" s="907"/>
      <c r="Z35" s="844"/>
      <c r="AA35" s="845"/>
      <c r="AB35" s="846"/>
      <c r="AC35" s="1203"/>
      <c r="AD35" s="1204"/>
      <c r="AE35" s="1204"/>
      <c r="AF35" s="1204"/>
      <c r="AG35" s="1204"/>
      <c r="AH35" s="1204"/>
      <c r="AI35" s="1204"/>
      <c r="AJ35" s="1212"/>
      <c r="AK35" s="1203"/>
      <c r="AL35" s="1204"/>
      <c r="AM35" s="1204"/>
      <c r="AN35" s="1204"/>
      <c r="AO35" s="1204"/>
      <c r="AP35" s="1204"/>
      <c r="AQ35" s="1204"/>
      <c r="AR35" s="1212"/>
      <c r="AS35" s="1203"/>
      <c r="AT35" s="1204"/>
      <c r="AU35" s="1204"/>
      <c r="AV35" s="1204"/>
      <c r="AW35" s="1204"/>
      <c r="AX35" s="1204"/>
      <c r="AY35" s="1204"/>
      <c r="AZ35" s="1205"/>
      <c r="BA35" s="255"/>
    </row>
    <row r="36" spans="1:53" ht="15.75" thickBot="1" x14ac:dyDescent="0.3">
      <c r="A36" s="179"/>
      <c r="B36" s="792" t="s">
        <v>756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80"/>
      <c r="AD36" s="981"/>
      <c r="AE36" s="981"/>
      <c r="AF36" s="981"/>
      <c r="AG36" s="981"/>
      <c r="AH36" s="981"/>
      <c r="AI36" s="981"/>
      <c r="AJ36" s="985"/>
      <c r="AK36" s="980"/>
      <c r="AL36" s="981"/>
      <c r="AM36" s="981"/>
      <c r="AN36" s="981"/>
      <c r="AO36" s="981"/>
      <c r="AP36" s="981"/>
      <c r="AQ36" s="981"/>
      <c r="AR36" s="985"/>
      <c r="AS36" s="980"/>
      <c r="AT36" s="981"/>
      <c r="AU36" s="981"/>
      <c r="AV36" s="981"/>
      <c r="AW36" s="981"/>
      <c r="AX36" s="981"/>
      <c r="AY36" s="981"/>
      <c r="AZ36" s="982"/>
      <c r="BA36" s="255"/>
    </row>
    <row r="37" spans="1:53" x14ac:dyDescent="0.25">
      <c r="A37" s="119"/>
      <c r="B37" s="177"/>
      <c r="C37" s="221"/>
      <c r="D37" s="221"/>
      <c r="E37" s="221"/>
      <c r="F37" s="221"/>
      <c r="G37" s="221"/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2"/>
      <c r="AA37" s="222"/>
      <c r="AB37" s="222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/>
    </row>
    <row r="38" spans="1:53" x14ac:dyDescent="0.25">
      <c r="A38" s="150"/>
      <c r="B38" s="992" t="s">
        <v>446</v>
      </c>
      <c r="C38" s="992"/>
      <c r="D38" s="992"/>
      <c r="E38" s="992"/>
      <c r="F38" s="992"/>
      <c r="G38" s="992"/>
      <c r="H38" s="992"/>
      <c r="I38" s="992"/>
      <c r="J38" s="992"/>
      <c r="K38" s="992"/>
      <c r="L38" s="992"/>
      <c r="M38" s="992"/>
      <c r="N38" s="992"/>
      <c r="O38" s="992"/>
      <c r="P38" s="992"/>
      <c r="Q38" s="992"/>
      <c r="R38" s="992"/>
      <c r="S38" s="992"/>
      <c r="T38" s="992"/>
      <c r="U38" s="992"/>
      <c r="V38" s="992"/>
      <c r="W38" s="992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992"/>
      <c r="AI38" s="992"/>
      <c r="AJ38" s="992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992"/>
      <c r="AV38" s="992"/>
      <c r="AW38" s="992"/>
      <c r="AX38" s="992"/>
      <c r="AY38" s="992"/>
      <c r="AZ38" s="992"/>
      <c r="BA38" s="55"/>
    </row>
    <row r="39" spans="1:53" ht="12" customHeight="1" x14ac:dyDescent="0.25"/>
    <row r="40" spans="1:53" ht="27" customHeight="1" x14ac:dyDescent="0.25">
      <c r="B40" s="870" t="s">
        <v>170</v>
      </c>
      <c r="C40" s="870"/>
      <c r="D40" s="870"/>
      <c r="E40" s="870"/>
      <c r="F40" s="870"/>
      <c r="G40" s="870"/>
      <c r="H40" s="892" t="s">
        <v>3</v>
      </c>
      <c r="I40" s="892"/>
      <c r="J40" s="892" t="s">
        <v>456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</row>
    <row r="41" spans="1:53" ht="77.25" customHeight="1" x14ac:dyDescent="0.25"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455</v>
      </c>
      <c r="O41" s="866"/>
      <c r="P41" s="867"/>
      <c r="Q41" s="865" t="s">
        <v>457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455</v>
      </c>
      <c r="AB41" s="866"/>
      <c r="AC41" s="867"/>
      <c r="AD41" s="865" t="s">
        <v>457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455</v>
      </c>
      <c r="AO41" s="866"/>
      <c r="AP41" s="867"/>
      <c r="AQ41" s="865" t="s">
        <v>457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</row>
    <row r="42" spans="1:53" s="391" customFormat="1" ht="12" customHeight="1" thickBot="1" x14ac:dyDescent="0.25">
      <c r="A42" s="348"/>
      <c r="B42" s="958">
        <v>1</v>
      </c>
      <c r="C42" s="958"/>
      <c r="D42" s="958"/>
      <c r="E42" s="958"/>
      <c r="F42" s="958"/>
      <c r="G42" s="958"/>
      <c r="H42" s="1425">
        <v>2</v>
      </c>
      <c r="I42" s="1425"/>
      <c r="J42" s="1425">
        <v>3</v>
      </c>
      <c r="K42" s="1425"/>
      <c r="L42" s="1425"/>
      <c r="M42" s="1425"/>
      <c r="N42" s="961">
        <v>4</v>
      </c>
      <c r="O42" s="1425"/>
      <c r="P42" s="1425"/>
      <c r="Q42" s="1426">
        <v>5</v>
      </c>
      <c r="R42" s="1426"/>
      <c r="S42" s="1426"/>
      <c r="T42" s="1426"/>
      <c r="U42" s="1426">
        <v>6</v>
      </c>
      <c r="V42" s="1426"/>
      <c r="W42" s="1426"/>
      <c r="X42" s="1426">
        <v>7</v>
      </c>
      <c r="Y42" s="1426"/>
      <c r="Z42" s="1426"/>
      <c r="AA42" s="1426">
        <v>8</v>
      </c>
      <c r="AB42" s="1426"/>
      <c r="AC42" s="1426"/>
      <c r="AD42" s="1426">
        <v>9</v>
      </c>
      <c r="AE42" s="1426"/>
      <c r="AF42" s="1426"/>
      <c r="AG42" s="1426"/>
      <c r="AH42" s="1426">
        <v>10</v>
      </c>
      <c r="AI42" s="1426"/>
      <c r="AJ42" s="1426"/>
      <c r="AK42" s="1426">
        <v>11</v>
      </c>
      <c r="AL42" s="1426"/>
      <c r="AM42" s="1426"/>
      <c r="AN42" s="1426">
        <v>12</v>
      </c>
      <c r="AO42" s="1426"/>
      <c r="AP42" s="1426"/>
      <c r="AQ42" s="1426">
        <v>13</v>
      </c>
      <c r="AR42" s="1426"/>
      <c r="AS42" s="1426"/>
      <c r="AT42" s="1426"/>
      <c r="AU42" s="1426">
        <v>14</v>
      </c>
      <c r="AV42" s="1426"/>
      <c r="AW42" s="1426"/>
      <c r="AX42" s="1426">
        <v>15</v>
      </c>
      <c r="AY42" s="1426"/>
      <c r="AZ42" s="962"/>
      <c r="BA42" s="394"/>
    </row>
    <row r="43" spans="1:53" x14ac:dyDescent="0.25">
      <c r="B43" s="978"/>
      <c r="C43" s="978"/>
      <c r="D43" s="978"/>
      <c r="E43" s="978"/>
      <c r="F43" s="978"/>
      <c r="G43" s="979"/>
      <c r="H43" s="954" t="s">
        <v>119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</row>
    <row r="44" spans="1:53" x14ac:dyDescent="0.25">
      <c r="B44" s="393"/>
      <c r="C44" s="393"/>
      <c r="D44" s="393"/>
      <c r="E44" s="393"/>
      <c r="F44" s="393"/>
      <c r="G44" s="393"/>
      <c r="H44" s="917" t="s">
        <v>122</v>
      </c>
      <c r="I44" s="918"/>
      <c r="J44" s="1096"/>
      <c r="K44" s="915"/>
      <c r="L44" s="915"/>
      <c r="M44" s="916"/>
      <c r="N44" s="1096"/>
      <c r="O44" s="915"/>
      <c r="P44" s="916"/>
      <c r="Q44" s="865"/>
      <c r="R44" s="866"/>
      <c r="S44" s="866"/>
      <c r="T44" s="867"/>
      <c r="U44" s="865"/>
      <c r="V44" s="866"/>
      <c r="W44" s="867"/>
      <c r="X44" s="865"/>
      <c r="Y44" s="866"/>
      <c r="Z44" s="867"/>
      <c r="AA44" s="865"/>
      <c r="AB44" s="866"/>
      <c r="AC44" s="867"/>
      <c r="AD44" s="865"/>
      <c r="AE44" s="866"/>
      <c r="AF44" s="866"/>
      <c r="AG44" s="867"/>
      <c r="AH44" s="865"/>
      <c r="AI44" s="866"/>
      <c r="AJ44" s="867"/>
      <c r="AK44" s="865"/>
      <c r="AL44" s="866"/>
      <c r="AM44" s="867"/>
      <c r="AN44" s="865"/>
      <c r="AO44" s="866"/>
      <c r="AP44" s="867"/>
      <c r="AQ44" s="865"/>
      <c r="AR44" s="866"/>
      <c r="AS44" s="866"/>
      <c r="AT44" s="867"/>
      <c r="AU44" s="865"/>
      <c r="AV44" s="866"/>
      <c r="AW44" s="867"/>
      <c r="AX44" s="865"/>
      <c r="AY44" s="866"/>
      <c r="AZ44" s="868"/>
    </row>
    <row r="45" spans="1:53" x14ac:dyDescent="0.25">
      <c r="B45" s="393"/>
      <c r="C45" s="393"/>
      <c r="D45" s="393"/>
      <c r="E45" s="393"/>
      <c r="F45" s="393"/>
      <c r="G45" s="393"/>
      <c r="H45" s="917"/>
      <c r="I45" s="918"/>
      <c r="J45" s="1096"/>
      <c r="K45" s="915"/>
      <c r="L45" s="915"/>
      <c r="M45" s="916"/>
      <c r="N45" s="1096"/>
      <c r="O45" s="915"/>
      <c r="P45" s="916"/>
      <c r="Q45" s="865"/>
      <c r="R45" s="866"/>
      <c r="S45" s="866"/>
      <c r="T45" s="867"/>
      <c r="U45" s="865"/>
      <c r="V45" s="866"/>
      <c r="W45" s="867"/>
      <c r="X45" s="865"/>
      <c r="Y45" s="866"/>
      <c r="Z45" s="867"/>
      <c r="AA45" s="865"/>
      <c r="AB45" s="866"/>
      <c r="AC45" s="867"/>
      <c r="AD45" s="865"/>
      <c r="AE45" s="866"/>
      <c r="AF45" s="866"/>
      <c r="AG45" s="867"/>
      <c r="AH45" s="865"/>
      <c r="AI45" s="866"/>
      <c r="AJ45" s="867"/>
      <c r="AK45" s="865"/>
      <c r="AL45" s="866"/>
      <c r="AM45" s="867"/>
      <c r="AN45" s="865"/>
      <c r="AO45" s="866"/>
      <c r="AP45" s="867"/>
      <c r="AQ45" s="1096"/>
      <c r="AR45" s="915"/>
      <c r="AS45" s="915"/>
      <c r="AT45" s="916"/>
      <c r="AU45" s="865"/>
      <c r="AV45" s="866"/>
      <c r="AW45" s="867"/>
      <c r="AX45" s="865"/>
      <c r="AY45" s="866"/>
      <c r="AZ45" s="868"/>
    </row>
    <row r="46" spans="1:53" ht="15.75" thickBot="1" x14ac:dyDescent="0.3">
      <c r="B46" s="668"/>
      <c r="C46" s="668"/>
      <c r="D46" s="668"/>
      <c r="E46" s="1419" t="s">
        <v>64</v>
      </c>
      <c r="F46" s="1419"/>
      <c r="G46" s="1420"/>
      <c r="H46" s="1055" t="s">
        <v>142</v>
      </c>
      <c r="I46" s="1056"/>
      <c r="J46" s="1113" t="s">
        <v>24</v>
      </c>
      <c r="K46" s="1113"/>
      <c r="L46" s="1113"/>
      <c r="M46" s="1113"/>
      <c r="N46" s="1114" t="s">
        <v>24</v>
      </c>
      <c r="O46" s="1115"/>
      <c r="P46" s="1116"/>
      <c r="Q46" s="850" t="s">
        <v>24</v>
      </c>
      <c r="R46" s="851"/>
      <c r="S46" s="851"/>
      <c r="T46" s="852"/>
      <c r="U46" s="850" t="s">
        <v>24</v>
      </c>
      <c r="V46" s="851"/>
      <c r="W46" s="852"/>
      <c r="X46" s="850"/>
      <c r="Y46" s="851"/>
      <c r="Z46" s="852"/>
      <c r="AA46" s="850" t="s">
        <v>24</v>
      </c>
      <c r="AB46" s="851"/>
      <c r="AC46" s="852"/>
      <c r="AD46" s="850" t="s">
        <v>24</v>
      </c>
      <c r="AE46" s="851"/>
      <c r="AF46" s="851"/>
      <c r="AG46" s="852"/>
      <c r="AH46" s="850" t="s">
        <v>24</v>
      </c>
      <c r="AI46" s="851"/>
      <c r="AJ46" s="852"/>
      <c r="AK46" s="1003"/>
      <c r="AL46" s="1003"/>
      <c r="AM46" s="1003"/>
      <c r="AN46" s="1003" t="s">
        <v>24</v>
      </c>
      <c r="AO46" s="1003"/>
      <c r="AP46" s="1003"/>
      <c r="AQ46" s="1003" t="s">
        <v>24</v>
      </c>
      <c r="AR46" s="1003"/>
      <c r="AS46" s="1003"/>
      <c r="AT46" s="1003"/>
      <c r="AU46" s="1003" t="s">
        <v>24</v>
      </c>
      <c r="AV46" s="1003"/>
      <c r="AW46" s="1003"/>
      <c r="AX46" s="1003"/>
      <c r="AY46" s="1003"/>
      <c r="AZ46" s="1004"/>
    </row>
    <row r="47" spans="1:53" ht="15.75" customHeight="1" x14ac:dyDescent="0.25"/>
    <row r="48" spans="1:53" x14ac:dyDescent="0.25">
      <c r="B48" s="869" t="s">
        <v>534</v>
      </c>
      <c r="C48" s="869"/>
      <c r="D48" s="869"/>
      <c r="E48" s="869"/>
      <c r="F48" s="869"/>
      <c r="G48" s="869"/>
      <c r="H48" s="869"/>
      <c r="I48" s="869"/>
      <c r="J48" s="869"/>
      <c r="K48" s="869"/>
      <c r="L48" s="869"/>
      <c r="M48" s="869"/>
      <c r="N48" s="869"/>
      <c r="O48" s="869"/>
      <c r="P48" s="869"/>
      <c r="Q48" s="869"/>
      <c r="R48" s="869"/>
      <c r="S48" s="869"/>
      <c r="T48" s="869"/>
      <c r="U48" s="869"/>
      <c r="V48" s="869"/>
      <c r="W48" s="869"/>
      <c r="X48" s="869"/>
      <c r="Y48" s="869"/>
      <c r="Z48" s="869"/>
      <c r="AA48" s="869"/>
      <c r="AB48" s="869"/>
      <c r="AC48" s="869"/>
      <c r="AD48" s="869"/>
      <c r="AE48" s="869"/>
      <c r="AF48" s="869"/>
      <c r="AG48" s="869"/>
      <c r="AH48" s="869"/>
      <c r="AI48" s="869"/>
      <c r="AJ48" s="869"/>
      <c r="AK48" s="869"/>
      <c r="AL48" s="869"/>
      <c r="AM48" s="869"/>
      <c r="AN48" s="869"/>
      <c r="AO48" s="869"/>
      <c r="AP48" s="869"/>
      <c r="AQ48" s="869"/>
      <c r="AR48" s="869"/>
      <c r="AS48" s="869"/>
      <c r="AT48" s="869"/>
      <c r="AU48" s="869"/>
      <c r="AV48" s="869"/>
      <c r="AW48" s="869"/>
      <c r="AX48" s="869"/>
      <c r="AY48" s="869"/>
      <c r="AZ48" s="869"/>
    </row>
    <row r="49" spans="1:52" x14ac:dyDescent="0.25">
      <c r="B49" s="282"/>
      <c r="C49" s="282"/>
      <c r="D49" s="282"/>
      <c r="E49" s="282"/>
      <c r="F49" s="282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82"/>
      <c r="AI49" s="282"/>
      <c r="AJ49" s="282"/>
      <c r="AK49" s="282"/>
      <c r="AL49" s="282"/>
      <c r="AM49" s="282"/>
      <c r="AN49" s="282"/>
      <c r="AO49" s="282"/>
      <c r="AP49" s="282"/>
      <c r="AQ49" s="282"/>
      <c r="AR49" s="282"/>
      <c r="AS49" s="282"/>
      <c r="AT49" s="282"/>
      <c r="AU49" s="282"/>
      <c r="AV49" s="282"/>
      <c r="AW49" s="282"/>
      <c r="AX49" s="282"/>
      <c r="AY49" s="282"/>
      <c r="AZ49" s="282"/>
    </row>
    <row r="50" spans="1:52" ht="15.75" customHeight="1" x14ac:dyDescent="0.25">
      <c r="B50" s="867" t="s">
        <v>2</v>
      </c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5" t="s">
        <v>502</v>
      </c>
      <c r="X50" s="870"/>
      <c r="Y50" s="871"/>
      <c r="Z50" s="870" t="s">
        <v>33</v>
      </c>
      <c r="AA50" s="870"/>
      <c r="AB50" s="871"/>
      <c r="AC50" s="865" t="s">
        <v>99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6"/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</row>
    <row r="51" spans="1:52" ht="15" customHeight="1" x14ac:dyDescent="0.25"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6"/>
      <c r="X51" s="872"/>
      <c r="Y51" s="873"/>
      <c r="Z51" s="872"/>
      <c r="AA51" s="872"/>
      <c r="AB51" s="873"/>
      <c r="AC51" s="895" t="s">
        <v>271</v>
      </c>
      <c r="AD51" s="870"/>
      <c r="AE51" s="870"/>
      <c r="AF51" s="870"/>
      <c r="AG51" s="870"/>
      <c r="AH51" s="870"/>
      <c r="AI51" s="870"/>
      <c r="AJ51" s="871"/>
      <c r="AK51" s="892" t="s">
        <v>6</v>
      </c>
      <c r="AL51" s="892"/>
      <c r="AM51" s="892"/>
      <c r="AN51" s="892"/>
      <c r="AO51" s="892"/>
      <c r="AP51" s="892"/>
      <c r="AQ51" s="892"/>
      <c r="AR51" s="892"/>
      <c r="AS51" s="870" t="s">
        <v>35</v>
      </c>
      <c r="AT51" s="870"/>
      <c r="AU51" s="870"/>
      <c r="AV51" s="870"/>
      <c r="AW51" s="870"/>
      <c r="AX51" s="870"/>
      <c r="AY51" s="870"/>
      <c r="AZ51" s="870"/>
    </row>
    <row r="52" spans="1:52" ht="27.75" customHeight="1" x14ac:dyDescent="0.25"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92"/>
      <c r="W52" s="897"/>
      <c r="X52" s="874"/>
      <c r="Y52" s="875"/>
      <c r="Z52" s="874"/>
      <c r="AA52" s="874"/>
      <c r="AB52" s="875"/>
      <c r="AC52" s="897"/>
      <c r="AD52" s="874"/>
      <c r="AE52" s="874"/>
      <c r="AF52" s="874"/>
      <c r="AG52" s="874"/>
      <c r="AH52" s="874"/>
      <c r="AI52" s="874"/>
      <c r="AJ52" s="875"/>
      <c r="AK52" s="892"/>
      <c r="AL52" s="892"/>
      <c r="AM52" s="892"/>
      <c r="AN52" s="892"/>
      <c r="AO52" s="892"/>
      <c r="AP52" s="892"/>
      <c r="AQ52" s="892"/>
      <c r="AR52" s="892"/>
      <c r="AS52" s="874"/>
      <c r="AT52" s="874"/>
      <c r="AU52" s="874"/>
      <c r="AV52" s="874"/>
      <c r="AW52" s="874"/>
      <c r="AX52" s="874"/>
      <c r="AY52" s="874"/>
      <c r="AZ52" s="874"/>
    </row>
    <row r="53" spans="1:52" ht="15.75" customHeight="1" thickBot="1" x14ac:dyDescent="0.3">
      <c r="B53" s="883">
        <v>1</v>
      </c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898"/>
      <c r="U53" s="898"/>
      <c r="V53" s="898"/>
      <c r="W53" s="953" t="s">
        <v>36</v>
      </c>
      <c r="X53" s="884"/>
      <c r="Y53" s="885"/>
      <c r="Z53" s="884" t="s">
        <v>7</v>
      </c>
      <c r="AA53" s="884"/>
      <c r="AB53" s="885"/>
      <c r="AC53" s="953" t="s">
        <v>8</v>
      </c>
      <c r="AD53" s="884"/>
      <c r="AE53" s="884"/>
      <c r="AF53" s="884"/>
      <c r="AG53" s="884"/>
      <c r="AH53" s="884"/>
      <c r="AI53" s="884"/>
      <c r="AJ53" s="885"/>
      <c r="AK53" s="953" t="s">
        <v>9</v>
      </c>
      <c r="AL53" s="884"/>
      <c r="AM53" s="884"/>
      <c r="AN53" s="884"/>
      <c r="AO53" s="884"/>
      <c r="AP53" s="884"/>
      <c r="AQ53" s="884"/>
      <c r="AR53" s="885"/>
      <c r="AS53" s="953" t="s">
        <v>10</v>
      </c>
      <c r="AT53" s="884"/>
      <c r="AU53" s="884"/>
      <c r="AV53" s="884"/>
      <c r="AW53" s="884"/>
      <c r="AX53" s="884"/>
      <c r="AY53" s="884"/>
      <c r="AZ53" s="884"/>
    </row>
    <row r="54" spans="1:52" ht="15" customHeight="1" x14ac:dyDescent="0.25"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856"/>
      <c r="X54" s="857"/>
      <c r="Y54" s="857"/>
      <c r="Z54" s="971" t="s">
        <v>21</v>
      </c>
      <c r="AA54" s="857"/>
      <c r="AB54" s="972"/>
      <c r="AC54" s="858"/>
      <c r="AD54" s="859"/>
      <c r="AE54" s="859"/>
      <c r="AF54" s="859"/>
      <c r="AG54" s="859"/>
      <c r="AH54" s="859"/>
      <c r="AI54" s="859"/>
      <c r="AJ54" s="860"/>
      <c r="AK54" s="858"/>
      <c r="AL54" s="859"/>
      <c r="AM54" s="859"/>
      <c r="AN54" s="859"/>
      <c r="AO54" s="859"/>
      <c r="AP54" s="859"/>
      <c r="AQ54" s="859"/>
      <c r="AR54" s="860"/>
      <c r="AS54" s="858"/>
      <c r="AT54" s="859"/>
      <c r="AU54" s="859"/>
      <c r="AV54" s="859"/>
      <c r="AW54" s="859"/>
      <c r="AX54" s="859"/>
      <c r="AY54" s="859"/>
      <c r="AZ54" s="861"/>
    </row>
    <row r="55" spans="1:52" ht="15" customHeight="1" x14ac:dyDescent="0.25"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92"/>
      <c r="O55" s="892"/>
      <c r="P55" s="892"/>
      <c r="Q55" s="892"/>
      <c r="R55" s="892"/>
      <c r="S55" s="892"/>
      <c r="T55" s="892"/>
      <c r="U55" s="892"/>
      <c r="V55" s="865"/>
      <c r="W55" s="893"/>
      <c r="X55" s="866"/>
      <c r="Y55" s="866"/>
      <c r="Z55" s="894" t="s">
        <v>22</v>
      </c>
      <c r="AA55" s="842"/>
      <c r="AB55" s="843"/>
      <c r="AC55" s="865"/>
      <c r="AD55" s="866"/>
      <c r="AE55" s="866"/>
      <c r="AF55" s="866"/>
      <c r="AG55" s="866"/>
      <c r="AH55" s="866"/>
      <c r="AI55" s="866"/>
      <c r="AJ55" s="867"/>
      <c r="AK55" s="865"/>
      <c r="AL55" s="866"/>
      <c r="AM55" s="866"/>
      <c r="AN55" s="866"/>
      <c r="AO55" s="866"/>
      <c r="AP55" s="866"/>
      <c r="AQ55" s="866"/>
      <c r="AR55" s="867"/>
      <c r="AS55" s="865"/>
      <c r="AT55" s="866"/>
      <c r="AU55" s="866"/>
      <c r="AV55" s="866"/>
      <c r="AW55" s="866"/>
      <c r="AX55" s="866"/>
      <c r="AY55" s="866"/>
      <c r="AZ55" s="868"/>
    </row>
    <row r="56" spans="1:52" ht="15.75" thickBot="1" x14ac:dyDescent="0.3">
      <c r="B56" s="968"/>
      <c r="C56" s="969"/>
      <c r="D56" s="969"/>
      <c r="E56" s="969"/>
      <c r="F56" s="969"/>
      <c r="G56" s="969"/>
      <c r="H56" s="969"/>
      <c r="I56" s="969"/>
      <c r="J56" s="969"/>
      <c r="K56" s="969"/>
      <c r="L56" s="969"/>
      <c r="M56" s="969"/>
      <c r="N56" s="969"/>
      <c r="O56" s="969"/>
      <c r="P56" s="969"/>
      <c r="Q56" s="969"/>
      <c r="R56" s="969"/>
      <c r="S56" s="969"/>
      <c r="T56" s="969"/>
      <c r="U56" s="969"/>
      <c r="V56" s="970"/>
      <c r="W56" s="974"/>
      <c r="X56" s="975"/>
      <c r="Y56" s="975"/>
      <c r="Z56" s="976"/>
      <c r="AA56" s="848"/>
      <c r="AB56" s="849"/>
      <c r="AC56" s="850"/>
      <c r="AD56" s="851"/>
      <c r="AE56" s="851"/>
      <c r="AF56" s="851"/>
      <c r="AG56" s="851"/>
      <c r="AH56" s="851"/>
      <c r="AI56" s="851"/>
      <c r="AJ56" s="852"/>
      <c r="AK56" s="850"/>
      <c r="AL56" s="851"/>
      <c r="AM56" s="851"/>
      <c r="AN56" s="851"/>
      <c r="AO56" s="851"/>
      <c r="AP56" s="851"/>
      <c r="AQ56" s="851"/>
      <c r="AR56" s="852"/>
      <c r="AS56" s="850"/>
      <c r="AT56" s="851"/>
      <c r="AU56" s="851"/>
      <c r="AV56" s="851"/>
      <c r="AW56" s="851"/>
      <c r="AX56" s="851"/>
      <c r="AY56" s="851"/>
      <c r="AZ56" s="853"/>
    </row>
    <row r="57" spans="1:52" ht="15.75" customHeight="1" x14ac:dyDescent="0.25">
      <c r="B57" s="612"/>
      <c r="C57" s="612"/>
      <c r="D57" s="612"/>
      <c r="E57" s="612"/>
      <c r="F57" s="612"/>
      <c r="G57" s="612"/>
      <c r="H57" s="612"/>
      <c r="I57" s="612"/>
      <c r="J57" s="612"/>
      <c r="K57" s="612"/>
      <c r="L57" s="612"/>
      <c r="M57" s="612"/>
      <c r="N57" s="612"/>
      <c r="O57" s="613"/>
      <c r="P57" s="613"/>
      <c r="Q57" s="612"/>
      <c r="R57" s="612"/>
      <c r="S57" s="612"/>
      <c r="T57" s="612"/>
      <c r="U57" s="612"/>
      <c r="V57" s="614"/>
      <c r="W57" s="614"/>
      <c r="X57" s="614"/>
      <c r="Y57" s="614"/>
      <c r="Z57" s="614"/>
      <c r="AA57" s="614"/>
      <c r="AB57" s="614"/>
      <c r="AC57" s="614"/>
      <c r="AD57" s="614"/>
      <c r="AE57" s="614"/>
      <c r="AF57" s="614"/>
      <c r="AG57" s="614"/>
      <c r="AH57" s="615"/>
      <c r="AI57" s="615"/>
      <c r="AJ57" s="615"/>
      <c r="AK57" s="615"/>
      <c r="AL57" s="615"/>
      <c r="AM57" s="615"/>
      <c r="AN57" s="612"/>
      <c r="AO57" s="612"/>
      <c r="AP57" s="612"/>
      <c r="AQ57" s="612"/>
      <c r="AR57" s="612"/>
      <c r="AS57" s="612"/>
      <c r="AT57" s="612"/>
      <c r="AU57" s="612"/>
      <c r="AV57" s="612"/>
      <c r="AW57" s="612"/>
      <c r="AX57" s="612"/>
      <c r="AY57" s="612"/>
      <c r="AZ57" s="612"/>
    </row>
    <row r="58" spans="1:52" ht="35.25" customHeight="1" x14ac:dyDescent="0.25">
      <c r="B58" s="1427" t="s">
        <v>905</v>
      </c>
      <c r="C58" s="1427"/>
      <c r="D58" s="1427"/>
      <c r="E58" s="1427"/>
      <c r="F58" s="1427"/>
      <c r="G58" s="1427"/>
      <c r="H58" s="1427"/>
      <c r="I58" s="1427"/>
      <c r="J58" s="1427"/>
      <c r="K58" s="1427"/>
      <c r="L58" s="1427"/>
      <c r="M58" s="1427"/>
      <c r="N58" s="1427"/>
      <c r="O58" s="1427"/>
      <c r="P58" s="1427"/>
      <c r="Q58" s="1427"/>
      <c r="R58" s="1427"/>
      <c r="S58" s="1427"/>
      <c r="T58" s="1427"/>
      <c r="U58" s="1427"/>
      <c r="V58" s="1427"/>
      <c r="W58" s="1427"/>
      <c r="X58" s="1427"/>
      <c r="Y58" s="1427"/>
      <c r="Z58" s="1427"/>
      <c r="AA58" s="1427"/>
      <c r="AB58" s="1427"/>
      <c r="AC58" s="1427"/>
      <c r="AD58" s="1427"/>
      <c r="AE58" s="1427"/>
      <c r="AF58" s="1427"/>
      <c r="AG58" s="1427"/>
      <c r="AH58" s="1427"/>
      <c r="AI58" s="1427"/>
      <c r="AJ58" s="1427"/>
      <c r="AK58" s="1427"/>
      <c r="AL58" s="1427"/>
      <c r="AM58" s="1427"/>
      <c r="AN58" s="1427"/>
      <c r="AO58" s="1427"/>
      <c r="AP58" s="1427"/>
      <c r="AQ58" s="1427"/>
      <c r="AR58" s="1427"/>
      <c r="AS58" s="1427"/>
      <c r="AT58" s="1427"/>
      <c r="AU58" s="1427"/>
      <c r="AV58" s="1427"/>
      <c r="AW58" s="1427"/>
      <c r="AX58" s="1427"/>
      <c r="AY58" s="1427"/>
      <c r="AZ58" s="1427"/>
    </row>
    <row r="60" spans="1:52" ht="15.75" customHeight="1" x14ac:dyDescent="0.25">
      <c r="A60" s="45"/>
      <c r="B60" s="869" t="s">
        <v>535</v>
      </c>
      <c r="C60" s="869"/>
      <c r="D60" s="869"/>
      <c r="E60" s="869"/>
      <c r="F60" s="869"/>
      <c r="G60" s="869"/>
      <c r="H60" s="869"/>
      <c r="I60" s="869"/>
      <c r="J60" s="869"/>
      <c r="K60" s="869"/>
      <c r="L60" s="869"/>
      <c r="M60" s="869"/>
      <c r="N60" s="869"/>
      <c r="O60" s="869"/>
      <c r="P60" s="869"/>
      <c r="Q60" s="869"/>
      <c r="R60" s="869"/>
      <c r="S60" s="869"/>
      <c r="T60" s="869"/>
      <c r="U60" s="869"/>
      <c r="V60" s="869"/>
      <c r="W60" s="869"/>
      <c r="X60" s="869"/>
      <c r="Y60" s="869"/>
      <c r="Z60" s="869"/>
      <c r="AA60" s="869"/>
      <c r="AB60" s="869"/>
      <c r="AC60" s="869"/>
      <c r="AD60" s="869"/>
      <c r="AE60" s="869"/>
      <c r="AF60" s="869"/>
      <c r="AG60" s="869"/>
      <c r="AH60" s="869"/>
      <c r="AI60" s="869"/>
      <c r="AJ60" s="869"/>
      <c r="AK60" s="869"/>
      <c r="AL60" s="869"/>
      <c r="AM60" s="869"/>
      <c r="AN60" s="869"/>
      <c r="AO60" s="869"/>
      <c r="AP60" s="869"/>
      <c r="AQ60" s="869"/>
      <c r="AR60" s="869"/>
      <c r="AS60" s="869"/>
      <c r="AT60" s="869"/>
      <c r="AU60" s="869"/>
      <c r="AV60" s="869"/>
      <c r="AW60" s="869"/>
      <c r="AX60" s="869"/>
      <c r="AY60" s="869"/>
      <c r="AZ60" s="869"/>
    </row>
    <row r="61" spans="1:52" x14ac:dyDescent="0.25">
      <c r="A61" s="45"/>
      <c r="B61" s="282"/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282"/>
      <c r="AK61" s="282"/>
      <c r="AL61" s="282"/>
      <c r="AM61" s="282"/>
      <c r="AN61" s="282"/>
      <c r="AO61" s="282"/>
      <c r="AP61" s="282"/>
      <c r="AQ61" s="282"/>
      <c r="AR61" s="282"/>
      <c r="AS61" s="282"/>
      <c r="AT61" s="282"/>
      <c r="AU61" s="282"/>
      <c r="AV61" s="282"/>
      <c r="AW61" s="282"/>
      <c r="AX61" s="282"/>
      <c r="AY61" s="282"/>
      <c r="AZ61" s="282"/>
    </row>
    <row r="62" spans="1:52" ht="15" customHeight="1" x14ac:dyDescent="0.25">
      <c r="A62" s="45"/>
      <c r="B62" s="870" t="s">
        <v>2</v>
      </c>
      <c r="C62" s="870"/>
      <c r="D62" s="870"/>
      <c r="E62" s="870"/>
      <c r="F62" s="870"/>
      <c r="G62" s="870"/>
      <c r="H62" s="870"/>
      <c r="I62" s="870"/>
      <c r="J62" s="870"/>
      <c r="K62" s="870"/>
      <c r="L62" s="870"/>
      <c r="M62" s="870"/>
      <c r="N62" s="870"/>
      <c r="O62" s="870"/>
      <c r="P62" s="870"/>
      <c r="Q62" s="870"/>
      <c r="R62" s="870"/>
      <c r="S62" s="870"/>
      <c r="T62" s="870"/>
      <c r="U62" s="870"/>
      <c r="V62" s="870"/>
      <c r="W62" s="870"/>
      <c r="X62" s="870"/>
      <c r="Y62" s="871"/>
      <c r="Z62" s="870" t="s">
        <v>33</v>
      </c>
      <c r="AA62" s="870"/>
      <c r="AB62" s="871"/>
      <c r="AC62" s="865" t="s">
        <v>99</v>
      </c>
      <c r="AD62" s="866"/>
      <c r="AE62" s="866"/>
      <c r="AF62" s="866"/>
      <c r="AG62" s="866"/>
      <c r="AH62" s="866"/>
      <c r="AI62" s="866"/>
      <c r="AJ62" s="866"/>
      <c r="AK62" s="866"/>
      <c r="AL62" s="866"/>
      <c r="AM62" s="866"/>
      <c r="AN62" s="866"/>
      <c r="AO62" s="866"/>
      <c r="AP62" s="866"/>
      <c r="AQ62" s="866"/>
      <c r="AR62" s="866"/>
      <c r="AS62" s="866"/>
      <c r="AT62" s="866"/>
      <c r="AU62" s="866"/>
      <c r="AV62" s="866"/>
      <c r="AW62" s="866"/>
      <c r="AX62" s="866"/>
      <c r="AY62" s="866"/>
      <c r="AZ62" s="866"/>
    </row>
    <row r="63" spans="1:52" ht="15.75" customHeight="1" x14ac:dyDescent="0.25">
      <c r="A63" s="45"/>
      <c r="B63" s="872"/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3"/>
      <c r="Z63" s="872"/>
      <c r="AA63" s="872"/>
      <c r="AB63" s="873"/>
      <c r="AC63" s="895" t="s">
        <v>271</v>
      </c>
      <c r="AD63" s="870"/>
      <c r="AE63" s="870"/>
      <c r="AF63" s="870"/>
      <c r="AG63" s="870"/>
      <c r="AH63" s="870"/>
      <c r="AI63" s="870"/>
      <c r="AJ63" s="871"/>
      <c r="AK63" s="892" t="s">
        <v>6</v>
      </c>
      <c r="AL63" s="892"/>
      <c r="AM63" s="892"/>
      <c r="AN63" s="892"/>
      <c r="AO63" s="892"/>
      <c r="AP63" s="892"/>
      <c r="AQ63" s="892"/>
      <c r="AR63" s="892"/>
      <c r="AS63" s="870" t="s">
        <v>35</v>
      </c>
      <c r="AT63" s="870"/>
      <c r="AU63" s="870"/>
      <c r="AV63" s="870"/>
      <c r="AW63" s="870"/>
      <c r="AX63" s="870"/>
      <c r="AY63" s="870"/>
      <c r="AZ63" s="870"/>
    </row>
    <row r="64" spans="1:52" ht="26.25" customHeight="1" x14ac:dyDescent="0.25">
      <c r="A64" s="45"/>
      <c r="B64" s="874"/>
      <c r="C64" s="874"/>
      <c r="D64" s="874"/>
      <c r="E64" s="874"/>
      <c r="F64" s="874"/>
      <c r="G64" s="874"/>
      <c r="H64" s="874"/>
      <c r="I64" s="874"/>
      <c r="J64" s="874"/>
      <c r="K64" s="874"/>
      <c r="L64" s="874"/>
      <c r="M64" s="874"/>
      <c r="N64" s="874"/>
      <c r="O64" s="874"/>
      <c r="P64" s="874"/>
      <c r="Q64" s="874"/>
      <c r="R64" s="874"/>
      <c r="S64" s="874"/>
      <c r="T64" s="874"/>
      <c r="U64" s="874"/>
      <c r="V64" s="874"/>
      <c r="W64" s="874"/>
      <c r="X64" s="874"/>
      <c r="Y64" s="875"/>
      <c r="Z64" s="874"/>
      <c r="AA64" s="874"/>
      <c r="AB64" s="875"/>
      <c r="AC64" s="897"/>
      <c r="AD64" s="874"/>
      <c r="AE64" s="874"/>
      <c r="AF64" s="874"/>
      <c r="AG64" s="874"/>
      <c r="AH64" s="874"/>
      <c r="AI64" s="874"/>
      <c r="AJ64" s="875"/>
      <c r="AK64" s="892"/>
      <c r="AL64" s="892"/>
      <c r="AM64" s="892"/>
      <c r="AN64" s="892"/>
      <c r="AO64" s="892"/>
      <c r="AP64" s="892"/>
      <c r="AQ64" s="892"/>
      <c r="AR64" s="892"/>
      <c r="AS64" s="874"/>
      <c r="AT64" s="874"/>
      <c r="AU64" s="874"/>
      <c r="AV64" s="874"/>
      <c r="AW64" s="874"/>
      <c r="AX64" s="874"/>
      <c r="AY64" s="874"/>
      <c r="AZ64" s="874"/>
    </row>
    <row r="65" spans="1:52" ht="15.75" thickBot="1" x14ac:dyDescent="0.3">
      <c r="A65" s="45"/>
      <c r="B65" s="882">
        <v>1</v>
      </c>
      <c r="C65" s="882"/>
      <c r="D65" s="882"/>
      <c r="E65" s="882"/>
      <c r="F65" s="882"/>
      <c r="G65" s="882"/>
      <c r="H65" s="882"/>
      <c r="I65" s="882"/>
      <c r="J65" s="882"/>
      <c r="K65" s="882"/>
      <c r="L65" s="882"/>
      <c r="M65" s="882"/>
      <c r="N65" s="882"/>
      <c r="O65" s="882"/>
      <c r="P65" s="882"/>
      <c r="Q65" s="882"/>
      <c r="R65" s="882"/>
      <c r="S65" s="882"/>
      <c r="T65" s="882"/>
      <c r="U65" s="882"/>
      <c r="V65" s="882"/>
      <c r="W65" s="882"/>
      <c r="X65" s="882"/>
      <c r="Y65" s="883"/>
      <c r="Z65" s="884" t="s">
        <v>7</v>
      </c>
      <c r="AA65" s="884"/>
      <c r="AB65" s="885"/>
      <c r="AC65" s="886" t="s">
        <v>8</v>
      </c>
      <c r="AD65" s="887"/>
      <c r="AE65" s="887"/>
      <c r="AF65" s="887"/>
      <c r="AG65" s="887"/>
      <c r="AH65" s="887"/>
      <c r="AI65" s="887"/>
      <c r="AJ65" s="888"/>
      <c r="AK65" s="886" t="s">
        <v>9</v>
      </c>
      <c r="AL65" s="887"/>
      <c r="AM65" s="887"/>
      <c r="AN65" s="887"/>
      <c r="AO65" s="887"/>
      <c r="AP65" s="887"/>
      <c r="AQ65" s="887"/>
      <c r="AR65" s="888"/>
      <c r="AS65" s="886" t="s">
        <v>10</v>
      </c>
      <c r="AT65" s="887"/>
      <c r="AU65" s="887"/>
      <c r="AV65" s="887"/>
      <c r="AW65" s="887"/>
      <c r="AX65" s="887"/>
      <c r="AY65" s="887"/>
      <c r="AZ65" s="887"/>
    </row>
    <row r="66" spans="1:52" ht="32.25" customHeight="1" x14ac:dyDescent="0.25">
      <c r="A66" s="45"/>
      <c r="B66" s="854" t="s">
        <v>771</v>
      </c>
      <c r="C66" s="854"/>
      <c r="D66" s="854"/>
      <c r="E66" s="854"/>
      <c r="F66" s="854"/>
      <c r="G66" s="854"/>
      <c r="H66" s="854"/>
      <c r="I66" s="854"/>
      <c r="J66" s="854"/>
      <c r="K66" s="854"/>
      <c r="L66" s="854"/>
      <c r="M66" s="854"/>
      <c r="N66" s="854"/>
      <c r="O66" s="854"/>
      <c r="P66" s="854"/>
      <c r="Q66" s="854"/>
      <c r="R66" s="854"/>
      <c r="S66" s="854"/>
      <c r="T66" s="854"/>
      <c r="U66" s="854"/>
      <c r="V66" s="854"/>
      <c r="W66" s="854"/>
      <c r="X66" s="854"/>
      <c r="Y66" s="855"/>
      <c r="Z66" s="856" t="s">
        <v>21</v>
      </c>
      <c r="AA66" s="857"/>
      <c r="AB66" s="857"/>
      <c r="AC66" s="858"/>
      <c r="AD66" s="859"/>
      <c r="AE66" s="859"/>
      <c r="AF66" s="859"/>
      <c r="AG66" s="859"/>
      <c r="AH66" s="859"/>
      <c r="AI66" s="859"/>
      <c r="AJ66" s="860"/>
      <c r="AK66" s="858"/>
      <c r="AL66" s="859"/>
      <c r="AM66" s="859"/>
      <c r="AN66" s="859"/>
      <c r="AO66" s="859"/>
      <c r="AP66" s="859"/>
      <c r="AQ66" s="859"/>
      <c r="AR66" s="860"/>
      <c r="AS66" s="858"/>
      <c r="AT66" s="859"/>
      <c r="AU66" s="859"/>
      <c r="AV66" s="859"/>
      <c r="AW66" s="859"/>
      <c r="AX66" s="859"/>
      <c r="AY66" s="859"/>
      <c r="AZ66" s="861"/>
    </row>
    <row r="67" spans="1:52" ht="15" customHeight="1" x14ac:dyDescent="0.25">
      <c r="A67" s="45"/>
      <c r="B67" s="839" t="s">
        <v>765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22</v>
      </c>
      <c r="AA67" s="842"/>
      <c r="AB67" s="843"/>
      <c r="AC67" s="865"/>
      <c r="AD67" s="866"/>
      <c r="AE67" s="866"/>
      <c r="AF67" s="866"/>
      <c r="AG67" s="866"/>
      <c r="AH67" s="866"/>
      <c r="AI67" s="866"/>
      <c r="AJ67" s="867"/>
      <c r="AK67" s="865"/>
      <c r="AL67" s="866"/>
      <c r="AM67" s="866"/>
      <c r="AN67" s="866"/>
      <c r="AO67" s="866"/>
      <c r="AP67" s="866"/>
      <c r="AQ67" s="866"/>
      <c r="AR67" s="867"/>
      <c r="AS67" s="865"/>
      <c r="AT67" s="866"/>
      <c r="AU67" s="866"/>
      <c r="AV67" s="866"/>
      <c r="AW67" s="866"/>
      <c r="AX67" s="866"/>
      <c r="AY67" s="866"/>
      <c r="AZ67" s="868"/>
    </row>
    <row r="68" spans="1:52" ht="15" customHeight="1" x14ac:dyDescent="0.25">
      <c r="A68" s="45"/>
      <c r="B68" s="839" t="s">
        <v>766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1" t="s">
        <v>23</v>
      </c>
      <c r="AA68" s="842"/>
      <c r="AB68" s="843"/>
      <c r="AC68" s="591"/>
      <c r="AD68" s="590"/>
      <c r="AE68" s="590"/>
      <c r="AF68" s="590"/>
      <c r="AG68" s="590"/>
      <c r="AH68" s="590"/>
      <c r="AI68" s="590"/>
      <c r="AJ68" s="592"/>
      <c r="AK68" s="591"/>
      <c r="AL68" s="590"/>
      <c r="AM68" s="590"/>
      <c r="AN68" s="590"/>
      <c r="AO68" s="590"/>
      <c r="AP68" s="590"/>
      <c r="AQ68" s="590"/>
      <c r="AR68" s="592"/>
      <c r="AS68" s="591"/>
      <c r="AT68" s="590"/>
      <c r="AU68" s="590"/>
      <c r="AV68" s="590"/>
      <c r="AW68" s="590"/>
      <c r="AX68" s="590"/>
      <c r="AY68" s="590"/>
      <c r="AZ68" s="594"/>
    </row>
    <row r="69" spans="1:52" ht="15" customHeight="1" x14ac:dyDescent="0.25">
      <c r="A69" s="45"/>
      <c r="B69" s="839" t="s">
        <v>767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4" t="s">
        <v>460</v>
      </c>
      <c r="AA69" s="845"/>
      <c r="AB69" s="846"/>
      <c r="AC69" s="591"/>
      <c r="AD69" s="590"/>
      <c r="AE69" s="590"/>
      <c r="AF69" s="590"/>
      <c r="AG69" s="590"/>
      <c r="AH69" s="590"/>
      <c r="AI69" s="590"/>
      <c r="AJ69" s="592"/>
      <c r="AK69" s="591"/>
      <c r="AL69" s="590"/>
      <c r="AM69" s="590"/>
      <c r="AN69" s="590"/>
      <c r="AO69" s="590"/>
      <c r="AP69" s="590"/>
      <c r="AQ69" s="590"/>
      <c r="AR69" s="592"/>
      <c r="AS69" s="591"/>
      <c r="AT69" s="590"/>
      <c r="AU69" s="590"/>
      <c r="AV69" s="590"/>
      <c r="AW69" s="590"/>
      <c r="AX69" s="590"/>
      <c r="AY69" s="590"/>
      <c r="AZ69" s="594"/>
    </row>
    <row r="70" spans="1:52" ht="15.75" customHeight="1" thickBot="1" x14ac:dyDescent="0.3">
      <c r="A70" s="45"/>
      <c r="B70" s="839" t="s">
        <v>768</v>
      </c>
      <c r="C70" s="839"/>
      <c r="D70" s="839"/>
      <c r="E70" s="839"/>
      <c r="F70" s="839"/>
      <c r="G70" s="839"/>
      <c r="H70" s="839"/>
      <c r="I70" s="839"/>
      <c r="J70" s="839"/>
      <c r="K70" s="839"/>
      <c r="L70" s="839"/>
      <c r="M70" s="839"/>
      <c r="N70" s="839"/>
      <c r="O70" s="839"/>
      <c r="P70" s="839"/>
      <c r="Q70" s="839"/>
      <c r="R70" s="839"/>
      <c r="S70" s="839"/>
      <c r="T70" s="839"/>
      <c r="U70" s="839"/>
      <c r="V70" s="839"/>
      <c r="W70" s="839"/>
      <c r="X70" s="839"/>
      <c r="Y70" s="840"/>
      <c r="Z70" s="847" t="s">
        <v>461</v>
      </c>
      <c r="AA70" s="848"/>
      <c r="AB70" s="849"/>
      <c r="AC70" s="850"/>
      <c r="AD70" s="851"/>
      <c r="AE70" s="851"/>
      <c r="AF70" s="851"/>
      <c r="AG70" s="851"/>
      <c r="AH70" s="851"/>
      <c r="AI70" s="851"/>
      <c r="AJ70" s="852"/>
      <c r="AK70" s="850"/>
      <c r="AL70" s="851"/>
      <c r="AM70" s="851"/>
      <c r="AN70" s="851"/>
      <c r="AO70" s="851"/>
      <c r="AP70" s="851"/>
      <c r="AQ70" s="851"/>
      <c r="AR70" s="852"/>
      <c r="AS70" s="850"/>
      <c r="AT70" s="851"/>
      <c r="AU70" s="851"/>
      <c r="AV70" s="851"/>
      <c r="AW70" s="851"/>
      <c r="AX70" s="851"/>
      <c r="AY70" s="851"/>
      <c r="AZ70" s="853"/>
    </row>
    <row r="71" spans="1:52" ht="15" customHeight="1" x14ac:dyDescent="0.25">
      <c r="A71" s="45"/>
      <c r="B71" s="820"/>
      <c r="C71" s="821"/>
      <c r="D71" s="821"/>
      <c r="E71" s="821"/>
      <c r="F71" s="821"/>
      <c r="G71" s="821"/>
      <c r="H71" s="821"/>
      <c r="I71" s="821"/>
      <c r="J71" s="821"/>
      <c r="K71" s="821"/>
      <c r="L71" s="821"/>
      <c r="M71" s="821"/>
      <c r="N71" s="821"/>
      <c r="O71" s="821"/>
      <c r="P71" s="821"/>
      <c r="Q71" s="821"/>
      <c r="R71" s="821"/>
      <c r="S71" s="821"/>
      <c r="T71" s="821"/>
      <c r="U71" s="821"/>
      <c r="V71" s="821"/>
      <c r="W71" s="821"/>
      <c r="X71" s="821"/>
      <c r="Y71" s="821"/>
      <c r="Z71" s="821"/>
      <c r="AA71" s="821"/>
      <c r="AB71" s="821"/>
      <c r="AC71" s="821"/>
      <c r="AD71" s="821"/>
      <c r="AE71" s="821"/>
      <c r="AF71" s="821"/>
      <c r="AG71" s="821"/>
      <c r="AH71" s="821"/>
      <c r="AI71" s="821"/>
      <c r="AJ71" s="821"/>
      <c r="AK71" s="821"/>
      <c r="AL71" s="821"/>
      <c r="AM71" s="821"/>
      <c r="AN71" s="821"/>
      <c r="AO71" s="821"/>
      <c r="AP71" s="821"/>
      <c r="AQ71" s="821"/>
      <c r="AR71" s="821"/>
      <c r="AS71" s="821"/>
      <c r="AT71" s="821"/>
      <c r="AU71" s="821"/>
      <c r="AV71" s="821"/>
      <c r="AW71" s="821"/>
      <c r="AX71" s="821"/>
      <c r="AY71" s="821"/>
      <c r="AZ71" s="821"/>
    </row>
    <row r="72" spans="1:52" ht="35.25" customHeight="1" x14ac:dyDescent="0.25">
      <c r="A72" s="45"/>
      <c r="B72" s="1313" t="s">
        <v>904</v>
      </c>
      <c r="C72" s="1313"/>
      <c r="D72" s="1313"/>
      <c r="E72" s="1313"/>
      <c r="F72" s="1313"/>
      <c r="G72" s="1313"/>
      <c r="H72" s="1313"/>
      <c r="I72" s="1313"/>
      <c r="J72" s="1313"/>
      <c r="K72" s="1313"/>
      <c r="L72" s="1313"/>
      <c r="M72" s="1313"/>
      <c r="N72" s="1313"/>
      <c r="O72" s="1313"/>
      <c r="P72" s="1313"/>
      <c r="Q72" s="1313"/>
      <c r="R72" s="1313"/>
      <c r="S72" s="1313"/>
      <c r="T72" s="1313"/>
      <c r="U72" s="1313"/>
      <c r="V72" s="1313"/>
      <c r="W72" s="1313"/>
      <c r="X72" s="1313"/>
      <c r="Y72" s="1313"/>
      <c r="Z72" s="1313"/>
      <c r="AA72" s="1313"/>
      <c r="AB72" s="1313"/>
      <c r="AC72" s="1313"/>
      <c r="AD72" s="1313"/>
      <c r="AE72" s="1313"/>
      <c r="AF72" s="1313"/>
      <c r="AG72" s="1313"/>
      <c r="AH72" s="1313"/>
      <c r="AI72" s="1313"/>
      <c r="AJ72" s="1313"/>
      <c r="AK72" s="1313"/>
      <c r="AL72" s="1313"/>
      <c r="AM72" s="1313"/>
      <c r="AN72" s="1313"/>
      <c r="AO72" s="1313"/>
      <c r="AP72" s="1313"/>
      <c r="AQ72" s="1313"/>
      <c r="AR72" s="1313"/>
      <c r="AS72" s="1313"/>
      <c r="AT72" s="1313"/>
      <c r="AU72" s="1313"/>
      <c r="AV72" s="1313"/>
      <c r="AW72" s="1313"/>
      <c r="AX72" s="1313"/>
      <c r="AY72" s="1313"/>
      <c r="AZ72" s="1313"/>
    </row>
    <row r="73" spans="1:52" ht="15.75" customHeight="1" x14ac:dyDescent="0.25"/>
    <row r="76" spans="1:52" ht="15.75" customHeight="1" x14ac:dyDescent="0.25"/>
    <row r="79" spans="1:52" ht="15.75" customHeight="1" x14ac:dyDescent="0.25"/>
    <row r="83" ht="15.75" customHeight="1" x14ac:dyDescent="0.25"/>
    <row r="86" ht="15.75" customHeight="1" x14ac:dyDescent="0.25"/>
  </sheetData>
  <mergeCells count="246">
    <mergeCell ref="B56:V56"/>
    <mergeCell ref="W56:Y56"/>
    <mergeCell ref="Z56:AB56"/>
    <mergeCell ref="AC56:AJ56"/>
    <mergeCell ref="AK56:AR56"/>
    <mergeCell ref="AS56:AZ56"/>
    <mergeCell ref="B58:AZ58"/>
    <mergeCell ref="B54:V54"/>
    <mergeCell ref="W54:Y54"/>
    <mergeCell ref="Z54:AB54"/>
    <mergeCell ref="AC54:AJ54"/>
    <mergeCell ref="AK54:AR54"/>
    <mergeCell ref="AS54:AZ54"/>
    <mergeCell ref="B55:V55"/>
    <mergeCell ref="W55:Y55"/>
    <mergeCell ref="Z55:AB55"/>
    <mergeCell ref="AC55:AJ55"/>
    <mergeCell ref="AK55:AR55"/>
    <mergeCell ref="AS55:AZ55"/>
    <mergeCell ref="B48:AZ48"/>
    <mergeCell ref="B50:V52"/>
    <mergeCell ref="W50:Y52"/>
    <mergeCell ref="Z50:AB52"/>
    <mergeCell ref="AC50:AZ50"/>
    <mergeCell ref="AC51:AJ52"/>
    <mergeCell ref="AK51:AR52"/>
    <mergeCell ref="AS51:AZ52"/>
    <mergeCell ref="B53:V53"/>
    <mergeCell ref="W53:Y53"/>
    <mergeCell ref="Z53:AB53"/>
    <mergeCell ref="AC53:AJ53"/>
    <mergeCell ref="AK53:AR53"/>
    <mergeCell ref="AS53:AZ53"/>
    <mergeCell ref="AQ46:AT46"/>
    <mergeCell ref="AU46:AW46"/>
    <mergeCell ref="AX46:AZ46"/>
    <mergeCell ref="AU43:AW43"/>
    <mergeCell ref="AX43:AZ43"/>
    <mergeCell ref="H46:I46"/>
    <mergeCell ref="J46:M46"/>
    <mergeCell ref="N46:P46"/>
    <mergeCell ref="Q46:T46"/>
    <mergeCell ref="U46:W46"/>
    <mergeCell ref="X46:Z46"/>
    <mergeCell ref="AA46:AC46"/>
    <mergeCell ref="AA44:AC44"/>
    <mergeCell ref="AA45:AC45"/>
    <mergeCell ref="AD44:AG44"/>
    <mergeCell ref="AD45:AG45"/>
    <mergeCell ref="AH44:AJ44"/>
    <mergeCell ref="AH45:AJ45"/>
    <mergeCell ref="AK44:AM44"/>
    <mergeCell ref="AK45:AM45"/>
    <mergeCell ref="AN44:AP44"/>
    <mergeCell ref="AN45:AP45"/>
    <mergeCell ref="AQ44:AT44"/>
    <mergeCell ref="AQ45:AT45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AH43:AJ43"/>
    <mergeCell ref="AK43:AM43"/>
    <mergeCell ref="AN43:AP43"/>
    <mergeCell ref="AQ43:AT43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N41:P41"/>
    <mergeCell ref="Q41:T41"/>
    <mergeCell ref="U41:W41"/>
    <mergeCell ref="X41:Z41"/>
    <mergeCell ref="AA41:AC41"/>
    <mergeCell ref="AD41:AG41"/>
    <mergeCell ref="B40:G41"/>
    <mergeCell ref="H40:I41"/>
    <mergeCell ref="J40:M41"/>
    <mergeCell ref="N40:Z40"/>
    <mergeCell ref="AA40:AM40"/>
    <mergeCell ref="AN40:AZ40"/>
    <mergeCell ref="AH41:AJ41"/>
    <mergeCell ref="AK41:AM41"/>
    <mergeCell ref="AN41:AP41"/>
    <mergeCell ref="AQ41:AT41"/>
    <mergeCell ref="AD46:AG46"/>
    <mergeCell ref="AH46:AJ46"/>
    <mergeCell ref="AK46:AM46"/>
    <mergeCell ref="AN46:AP46"/>
    <mergeCell ref="B36:Y36"/>
    <mergeCell ref="Z36:AB36"/>
    <mergeCell ref="AC36:AJ36"/>
    <mergeCell ref="AK36:AR36"/>
    <mergeCell ref="AS36:AZ36"/>
    <mergeCell ref="B38:AZ38"/>
    <mergeCell ref="H44:I44"/>
    <mergeCell ref="H45:I45"/>
    <mergeCell ref="J44:M44"/>
    <mergeCell ref="J45:M45"/>
    <mergeCell ref="N44:P44"/>
    <mergeCell ref="N45:P45"/>
    <mergeCell ref="Q44:T44"/>
    <mergeCell ref="Q45:T45"/>
    <mergeCell ref="U44:W44"/>
    <mergeCell ref="U45:W45"/>
    <mergeCell ref="X44:Z44"/>
    <mergeCell ref="X45:Z45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4:Y24"/>
    <mergeCell ref="A1:AZ1"/>
    <mergeCell ref="B17:Y17"/>
    <mergeCell ref="Z17:AB17"/>
    <mergeCell ref="AC17:AJ17"/>
    <mergeCell ref="AK17:AR17"/>
    <mergeCell ref="AS17:AZ17"/>
    <mergeCell ref="AK22:AR22"/>
    <mergeCell ref="AS22:AZ22"/>
    <mergeCell ref="B19:Y19"/>
    <mergeCell ref="Z19:AB19"/>
    <mergeCell ref="B20:Y20"/>
    <mergeCell ref="Z20:AB20"/>
    <mergeCell ref="B21:Y21"/>
    <mergeCell ref="Z21:AB21"/>
    <mergeCell ref="AQ4:AU5"/>
    <mergeCell ref="AR10:AU10"/>
    <mergeCell ref="AU44:AW44"/>
    <mergeCell ref="AU45:AW45"/>
    <mergeCell ref="AX44:AZ44"/>
    <mergeCell ref="AX45:AZ45"/>
    <mergeCell ref="B12:AZ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B25:AZ25"/>
    <mergeCell ref="B27:AZ27"/>
    <mergeCell ref="B60:AZ60"/>
    <mergeCell ref="B62:Y64"/>
    <mergeCell ref="Z62:AB64"/>
    <mergeCell ref="AC62:AZ62"/>
    <mergeCell ref="AC63:AJ64"/>
    <mergeCell ref="AK63:AR64"/>
    <mergeCell ref="AS63:AZ64"/>
    <mergeCell ref="B65:Y65"/>
    <mergeCell ref="Z65:AB65"/>
    <mergeCell ref="AC65:AJ65"/>
    <mergeCell ref="AK65:AR65"/>
    <mergeCell ref="AS65:AZ65"/>
    <mergeCell ref="AC70:AJ70"/>
    <mergeCell ref="AK70:AR70"/>
    <mergeCell ref="AS70:AZ70"/>
    <mergeCell ref="B66:Y66"/>
    <mergeCell ref="Z66:AB66"/>
    <mergeCell ref="AC66:AJ66"/>
    <mergeCell ref="AK66:AR66"/>
    <mergeCell ref="AS66:AZ66"/>
    <mergeCell ref="B67:Y67"/>
    <mergeCell ref="Z67:AB67"/>
    <mergeCell ref="AC67:AJ67"/>
    <mergeCell ref="AK67:AR67"/>
    <mergeCell ref="AS67:AZ67"/>
    <mergeCell ref="E46:G46"/>
    <mergeCell ref="B71:AZ71"/>
    <mergeCell ref="B72:AZ72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8:Y68"/>
    <mergeCell ref="Z68:AB68"/>
    <mergeCell ref="B69:Y69"/>
    <mergeCell ref="Z69:AB69"/>
    <mergeCell ref="B70:Y70"/>
    <mergeCell ref="Z70:AB70"/>
  </mergeCells>
  <pageMargins left="0.70866141732283472" right="0.39370078740157483" top="0.70866141732283472" bottom="0.39370078740157483" header="0.19685039370078741" footer="0.31496062992125984"/>
  <pageSetup paperSize="9" firstPageNumber="139" orientation="landscape" useFirstPageNumber="1" r:id="rId1"/>
  <headerFooter>
    <oddHeader>&amp;C&amp;"Times New Roman,обычный"&amp;10&amp;P</oddHeader>
  </headerFooter>
  <rowBreaks count="2" manualBreakCount="2">
    <brk id="26" max="51" man="1"/>
    <brk id="47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0"/>
  <sheetViews>
    <sheetView showGridLines="0" zoomScaleSheetLayoutView="110" workbookViewId="0">
      <selection activeCell="B70" sqref="B70:AZ70"/>
    </sheetView>
  </sheetViews>
  <sheetFormatPr defaultColWidth="0.85546875" defaultRowHeight="15" x14ac:dyDescent="0.25"/>
  <cols>
    <col min="1" max="1" width="1.85546875" style="287" customWidth="1"/>
    <col min="2" max="7" width="2.28515625" style="287" customWidth="1"/>
    <col min="8" max="9" width="3.140625" style="287" customWidth="1"/>
    <col min="10" max="13" width="2.7109375" style="287" customWidth="1"/>
    <col min="14" max="16" width="2.85546875" style="287" customWidth="1"/>
    <col min="17" max="20" width="2.28515625" style="287" customWidth="1"/>
    <col min="21" max="23" width="3.28515625" style="287" customWidth="1"/>
    <col min="24" max="24" width="2" style="287" customWidth="1"/>
    <col min="25" max="25" width="3.85546875" style="287" customWidth="1"/>
    <col min="26" max="26" width="2" style="287" customWidth="1"/>
    <col min="27" max="28" width="2.85546875" style="287" customWidth="1"/>
    <col min="29" max="29" width="3.7109375" style="287" customWidth="1"/>
    <col min="30" max="33" width="2.28515625" style="287" customWidth="1"/>
    <col min="34" max="35" width="3.28515625" style="287" customWidth="1"/>
    <col min="36" max="36" width="2.5703125" style="287" customWidth="1"/>
    <col min="37" max="38" width="2" style="287" customWidth="1"/>
    <col min="39" max="39" width="2.85546875" style="287" customWidth="1"/>
    <col min="40" max="42" width="2.7109375" style="287" customWidth="1"/>
    <col min="43" max="46" width="2.28515625" style="287" customWidth="1"/>
    <col min="47" max="49" width="3.28515625" style="287" customWidth="1"/>
    <col min="50" max="51" width="2" style="287" customWidth="1"/>
    <col min="52" max="52" width="2.42578125" style="287" customWidth="1"/>
    <col min="53" max="53" width="2.5703125" style="287" customWidth="1"/>
    <col min="54" max="54" width="2.28515625" style="88" customWidth="1"/>
    <col min="55" max="16384" width="0.85546875" style="40"/>
  </cols>
  <sheetData>
    <row r="1" spans="1:56" ht="30" customHeight="1" x14ac:dyDescent="0.25">
      <c r="A1" s="1428" t="s">
        <v>642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6" s="24" customFormat="1" ht="15" customHeight="1" thickBot="1" x14ac:dyDescent="0.3">
      <c r="A2" s="425"/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  <c r="AU2" s="425"/>
      <c r="AV2" s="823" t="s">
        <v>462</v>
      </c>
      <c r="AW2" s="824"/>
      <c r="AX2" s="824"/>
      <c r="AY2" s="824"/>
      <c r="AZ2" s="825"/>
      <c r="BA2" s="225"/>
      <c r="BB2" s="88"/>
      <c r="BC2" s="40"/>
      <c r="BD2" s="40"/>
    </row>
    <row r="3" spans="1:56" s="26" customFormat="1" ht="15" customHeight="1" x14ac:dyDescent="0.2">
      <c r="A3" s="425"/>
      <c r="B3" s="425"/>
      <c r="C3" s="425"/>
      <c r="D3" s="425"/>
      <c r="E3" s="425"/>
      <c r="F3" s="425"/>
      <c r="G3" s="425"/>
      <c r="H3" s="425"/>
      <c r="I3" s="425"/>
      <c r="J3" s="425"/>
      <c r="K3" s="425"/>
      <c r="L3" s="425"/>
      <c r="M3" s="425"/>
      <c r="N3" s="425"/>
      <c r="O3" s="425"/>
      <c r="P3" s="425"/>
      <c r="Q3" s="425"/>
      <c r="R3" s="425"/>
      <c r="S3" s="425"/>
      <c r="T3" s="425"/>
      <c r="U3" s="425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25"/>
      <c r="AJ3" s="425"/>
      <c r="AK3" s="425"/>
      <c r="AL3" s="425"/>
      <c r="AM3" s="425"/>
      <c r="AN3" s="425"/>
      <c r="AO3" s="425"/>
      <c r="AP3" s="425"/>
      <c r="AQ3" s="346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287"/>
      <c r="BB3" s="85"/>
      <c r="BC3" s="4"/>
      <c r="BD3" s="4"/>
    </row>
    <row r="4" spans="1:56" s="24" customFormat="1" ht="12.75" customHeight="1" x14ac:dyDescent="0.25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1"/>
      <c r="W4" s="421"/>
      <c r="X4" s="421"/>
      <c r="Y4" s="421"/>
      <c r="Z4" s="421"/>
      <c r="AA4" s="421"/>
      <c r="AB4" s="421"/>
      <c r="AC4" s="421"/>
      <c r="AD4" s="421"/>
      <c r="AE4" s="421"/>
      <c r="AF4" s="421"/>
      <c r="AG4" s="421"/>
      <c r="AH4" s="421"/>
      <c r="AI4" s="425"/>
      <c r="AJ4" s="425"/>
      <c r="AK4" s="425"/>
      <c r="AL4" s="425"/>
      <c r="AM4" s="425"/>
      <c r="AN4" s="425"/>
      <c r="AO4" s="425"/>
      <c r="AP4" s="425"/>
      <c r="AQ4" s="784" t="s">
        <v>465</v>
      </c>
      <c r="AR4" s="986"/>
      <c r="AS4" s="986"/>
      <c r="AT4" s="986"/>
      <c r="AU4" s="987"/>
      <c r="AV4" s="827"/>
      <c r="AW4" s="824"/>
      <c r="AX4" s="824"/>
      <c r="AY4" s="824"/>
      <c r="AZ4" s="828"/>
      <c r="BA4" s="226"/>
      <c r="BB4" s="88"/>
      <c r="BC4" s="40"/>
      <c r="BD4" s="40"/>
    </row>
    <row r="5" spans="1:56" s="24" customFormat="1" ht="12.75" customHeight="1" x14ac:dyDescent="0.25">
      <c r="A5" s="425"/>
      <c r="B5" s="425"/>
      <c r="C5" s="425"/>
      <c r="D5" s="425"/>
      <c r="E5" s="425"/>
      <c r="F5" s="425"/>
      <c r="G5" s="425"/>
      <c r="H5" s="425"/>
      <c r="I5" s="425"/>
      <c r="J5" s="425"/>
      <c r="K5" s="425"/>
      <c r="L5" s="425"/>
      <c r="M5" s="425"/>
      <c r="N5" s="425"/>
      <c r="O5" s="425"/>
      <c r="P5" s="425"/>
      <c r="Q5" s="425"/>
      <c r="R5" s="425"/>
      <c r="S5" s="425"/>
      <c r="T5" s="425"/>
      <c r="U5" s="425"/>
      <c r="V5" s="421"/>
      <c r="W5" s="421"/>
      <c r="X5" s="421"/>
      <c r="Y5" s="421"/>
      <c r="Z5" s="421"/>
      <c r="AA5" s="421"/>
      <c r="AB5" s="421"/>
      <c r="AC5" s="421"/>
      <c r="AD5" s="421"/>
      <c r="AE5" s="421"/>
      <c r="AF5" s="421"/>
      <c r="AG5" s="421"/>
      <c r="AH5" s="421"/>
      <c r="AI5" s="425"/>
      <c r="AJ5" s="425"/>
      <c r="AK5" s="425"/>
      <c r="AL5" s="425"/>
      <c r="AM5" s="425"/>
      <c r="AN5" s="425"/>
      <c r="AO5" s="425"/>
      <c r="AP5" s="425"/>
      <c r="AQ5" s="986"/>
      <c r="AR5" s="986"/>
      <c r="AS5" s="986"/>
      <c r="AT5" s="986"/>
      <c r="AU5" s="987"/>
      <c r="AV5" s="422"/>
      <c r="AW5" s="423"/>
      <c r="AX5" s="423"/>
      <c r="AY5" s="423"/>
      <c r="AZ5" s="424"/>
      <c r="BA5" s="75"/>
      <c r="BB5" s="88"/>
      <c r="BC5" s="40"/>
      <c r="BD5" s="40"/>
    </row>
    <row r="6" spans="1:56" s="24" customFormat="1" ht="15" customHeight="1" x14ac:dyDescent="0.25">
      <c r="A6" s="425"/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1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5"/>
      <c r="AJ6" s="425"/>
      <c r="AK6" s="425"/>
      <c r="AL6" s="425"/>
      <c r="AM6" s="425"/>
      <c r="AN6" s="425"/>
      <c r="AO6" s="425"/>
      <c r="AP6" s="425"/>
      <c r="AQ6" s="346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396"/>
      <c r="BB6" s="88"/>
      <c r="BC6" s="40"/>
      <c r="BD6" s="40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  <c r="BB8" s="85"/>
      <c r="BC8" s="4"/>
      <c r="BD8" s="4"/>
    </row>
    <row r="9" spans="1:56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5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  <c r="BB10" s="85"/>
      <c r="BC10" s="4"/>
      <c r="BD10" s="4"/>
    </row>
    <row r="11" spans="1:56" s="24" customFormat="1" ht="15" customHeight="1" x14ac:dyDescent="0.25">
      <c r="A11" s="287"/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88"/>
      <c r="BC11" s="40"/>
      <c r="BD11" s="40"/>
    </row>
    <row r="12" spans="1:56" s="27" customFormat="1" x14ac:dyDescent="0.25">
      <c r="A12" s="230"/>
      <c r="B12" s="1338" t="s">
        <v>641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  <c r="BA12" s="230"/>
      <c r="BB12" s="91"/>
      <c r="BC12" s="8"/>
      <c r="BD12" s="8"/>
    </row>
    <row r="13" spans="1:56" s="27" customFormat="1" ht="8.1" customHeight="1" x14ac:dyDescent="0.25">
      <c r="A13" s="23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91"/>
      <c r="BC13" s="8"/>
      <c r="BD13" s="8"/>
    </row>
    <row r="14" spans="1:56" s="27" customFormat="1" ht="21" customHeight="1" x14ac:dyDescent="0.25">
      <c r="A14" s="23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230"/>
      <c r="BB14" s="91"/>
      <c r="BC14" s="8"/>
      <c r="BD14" s="8"/>
    </row>
    <row r="15" spans="1:56" s="27" customFormat="1" ht="21" customHeight="1" x14ac:dyDescent="0.25">
      <c r="A15" s="23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230"/>
      <c r="BB15" s="91"/>
      <c r="BC15" s="8"/>
      <c r="BD15" s="8"/>
    </row>
    <row r="16" spans="1:56" s="27" customFormat="1" ht="24.95" customHeight="1" x14ac:dyDescent="0.25">
      <c r="A16" s="23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230"/>
      <c r="BB16" s="91"/>
      <c r="BC16" s="8"/>
      <c r="BD16" s="8"/>
    </row>
    <row r="17" spans="1:54" s="355" customFormat="1" ht="11.2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66"/>
      <c r="BB17" s="354"/>
    </row>
    <row r="18" spans="1:54" s="10" customFormat="1" ht="29.25" customHeight="1" x14ac:dyDescent="0.2">
      <c r="A18" s="376"/>
      <c r="B18" s="1364" t="s">
        <v>281</v>
      </c>
      <c r="C18" s="1364"/>
      <c r="D18" s="1364"/>
      <c r="E18" s="1364"/>
      <c r="F18" s="1364"/>
      <c r="G18" s="1364"/>
      <c r="H18" s="1364"/>
      <c r="I18" s="1364"/>
      <c r="J18" s="1364"/>
      <c r="K18" s="1364"/>
      <c r="L18" s="1364"/>
      <c r="M18" s="1364"/>
      <c r="N18" s="1364"/>
      <c r="O18" s="1364"/>
      <c r="P18" s="1364"/>
      <c r="Q18" s="1364"/>
      <c r="R18" s="1364"/>
      <c r="S18" s="1364"/>
      <c r="T18" s="1364"/>
      <c r="U18" s="1364"/>
      <c r="V18" s="1364"/>
      <c r="W18" s="1364"/>
      <c r="X18" s="1364"/>
      <c r="Y18" s="1365"/>
      <c r="Z18" s="1150" t="s">
        <v>119</v>
      </c>
      <c r="AA18" s="1151"/>
      <c r="AB18" s="1152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  <c r="BA18" s="376"/>
      <c r="BB18" s="89"/>
    </row>
    <row r="19" spans="1:54" s="10" customFormat="1" ht="18" customHeight="1" x14ac:dyDescent="0.2">
      <c r="A19" s="376"/>
      <c r="B19" s="1364" t="s">
        <v>279</v>
      </c>
      <c r="C19" s="1364"/>
      <c r="D19" s="1364"/>
      <c r="E19" s="1364"/>
      <c r="F19" s="1364"/>
      <c r="G19" s="1364"/>
      <c r="H19" s="1364"/>
      <c r="I19" s="1364"/>
      <c r="J19" s="1364"/>
      <c r="K19" s="1364"/>
      <c r="L19" s="1364"/>
      <c r="M19" s="1364"/>
      <c r="N19" s="1364"/>
      <c r="O19" s="1364"/>
      <c r="P19" s="1364"/>
      <c r="Q19" s="1364"/>
      <c r="R19" s="1364"/>
      <c r="S19" s="1364"/>
      <c r="T19" s="1364"/>
      <c r="U19" s="1364"/>
      <c r="V19" s="1364"/>
      <c r="W19" s="1364"/>
      <c r="X19" s="1364"/>
      <c r="Y19" s="1365"/>
      <c r="Z19" s="1233" t="s">
        <v>122</v>
      </c>
      <c r="AA19" s="1234"/>
      <c r="AB19" s="1235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  <c r="BA19" s="376"/>
      <c r="BB19" s="89"/>
    </row>
    <row r="20" spans="1:54" s="11" customFormat="1" ht="27.75" customHeight="1" x14ac:dyDescent="0.25">
      <c r="A20" s="230"/>
      <c r="B20" s="1351" t="s">
        <v>817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9"/>
      <c r="BA20" s="230"/>
      <c r="BB20" s="91"/>
    </row>
    <row r="21" spans="1:54" s="11" customFormat="1" ht="21" customHeight="1" x14ac:dyDescent="0.25">
      <c r="A21" s="230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233" t="s">
        <v>139</v>
      </c>
      <c r="AA21" s="1234"/>
      <c r="AB21" s="1235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  <c r="BA21" s="230"/>
      <c r="BB21" s="91"/>
    </row>
    <row r="22" spans="1:54" s="11" customFormat="1" ht="18" customHeight="1" x14ac:dyDescent="0.25">
      <c r="A22" s="230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233" t="s">
        <v>153</v>
      </c>
      <c r="AA22" s="1234"/>
      <c r="AB22" s="1235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  <c r="BA22" s="230"/>
      <c r="BB22" s="91"/>
    </row>
    <row r="23" spans="1:54" s="11" customFormat="1" ht="30.75" customHeight="1" thickBot="1" x14ac:dyDescent="0.3">
      <c r="A23" s="230"/>
      <c r="B23" s="940" t="s">
        <v>519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251" t="s">
        <v>142</v>
      </c>
      <c r="AA23" s="1252"/>
      <c r="AB23" s="1253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  <c r="BA23" s="230"/>
      <c r="BB23" s="91"/>
    </row>
    <row r="24" spans="1:54" s="8" customFormat="1" x14ac:dyDescent="0.25">
      <c r="A24" s="230"/>
      <c r="B24" s="1363"/>
      <c r="C24" s="1363"/>
      <c r="D24" s="1363"/>
      <c r="E24" s="1363"/>
      <c r="F24" s="1363"/>
      <c r="G24" s="1363"/>
      <c r="H24" s="1363"/>
      <c r="I24" s="1363"/>
      <c r="J24" s="1363"/>
      <c r="K24" s="1363"/>
      <c r="L24" s="1363"/>
      <c r="M24" s="1363"/>
      <c r="N24" s="1363"/>
      <c r="O24" s="1363"/>
      <c r="P24" s="1363"/>
      <c r="Q24" s="1363"/>
      <c r="R24" s="1363"/>
      <c r="S24" s="1363"/>
      <c r="T24" s="1363"/>
      <c r="U24" s="1363"/>
      <c r="V24" s="1363"/>
      <c r="W24" s="1363"/>
      <c r="X24" s="1363"/>
      <c r="Y24" s="1363"/>
      <c r="Z24" s="252"/>
      <c r="AA24" s="252"/>
      <c r="AB24" s="252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30"/>
      <c r="BB24" s="91"/>
    </row>
    <row r="25" spans="1:54" customFormat="1" ht="32.25" customHeight="1" x14ac:dyDescent="0.25">
      <c r="A25" s="272"/>
      <c r="B25" s="1443" t="s">
        <v>643</v>
      </c>
      <c r="C25" s="1361"/>
      <c r="D25" s="1361"/>
      <c r="E25" s="1361"/>
      <c r="F25" s="1361"/>
      <c r="G25" s="1361"/>
      <c r="H25" s="1361"/>
      <c r="I25" s="1361"/>
      <c r="J25" s="1361"/>
      <c r="K25" s="1361"/>
      <c r="L25" s="1361"/>
      <c r="M25" s="1361"/>
      <c r="N25" s="1361"/>
      <c r="O25" s="1361"/>
      <c r="P25" s="1361"/>
      <c r="Q25" s="1361"/>
      <c r="R25" s="1361"/>
      <c r="S25" s="1361"/>
      <c r="T25" s="1361"/>
      <c r="U25" s="1361"/>
      <c r="V25" s="1361"/>
      <c r="W25" s="1361"/>
      <c r="X25" s="1361"/>
      <c r="Y25" s="1361"/>
      <c r="Z25" s="1361"/>
      <c r="AA25" s="1361"/>
      <c r="AB25" s="1361"/>
      <c r="AC25" s="1361"/>
      <c r="AD25" s="1361"/>
      <c r="AE25" s="1361"/>
      <c r="AF25" s="1361"/>
      <c r="AG25" s="1361"/>
      <c r="AH25" s="1361"/>
      <c r="AI25" s="1361"/>
      <c r="AJ25" s="1361"/>
      <c r="AK25" s="1361"/>
      <c r="AL25" s="1361"/>
      <c r="AM25" s="1361"/>
      <c r="AN25" s="1361"/>
      <c r="AO25" s="1361"/>
      <c r="AP25" s="1361"/>
      <c r="AQ25" s="1361"/>
      <c r="AR25" s="1361"/>
      <c r="AS25" s="1361"/>
      <c r="AT25" s="1361"/>
      <c r="AU25" s="1361"/>
      <c r="AV25" s="1361"/>
      <c r="AW25" s="1361"/>
      <c r="AX25" s="1361"/>
      <c r="AY25" s="1361"/>
      <c r="AZ25" s="1361"/>
      <c r="BA25" s="398"/>
    </row>
    <row r="26" spans="1:54" s="43" customFormat="1" ht="9" customHeight="1" x14ac:dyDescent="0.2">
      <c r="A26" s="272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  <c r="AI26" s="305"/>
      <c r="AJ26" s="305"/>
      <c r="AK26" s="305"/>
      <c r="AL26" s="305"/>
      <c r="AM26" s="305"/>
      <c r="AN26" s="305"/>
      <c r="AO26" s="305"/>
      <c r="AP26" s="305"/>
      <c r="AQ26" s="305"/>
      <c r="AR26" s="305"/>
      <c r="AS26" s="305"/>
      <c r="AT26" s="305"/>
      <c r="AU26" s="305"/>
      <c r="AV26" s="305"/>
      <c r="AW26" s="305"/>
      <c r="AX26" s="305"/>
      <c r="AY26" s="305"/>
      <c r="AZ26" s="305"/>
      <c r="BA26" s="272"/>
      <c r="BB26" s="94"/>
    </row>
    <row r="27" spans="1:54" s="8" customFormat="1" ht="18" customHeight="1" x14ac:dyDescent="0.25">
      <c r="A27" s="230"/>
      <c r="B27" s="957" t="s">
        <v>326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  <c r="BA27" s="230"/>
      <c r="BB27" s="91"/>
    </row>
    <row r="28" spans="1:54" s="8" customFormat="1" ht="8.1" customHeight="1" x14ac:dyDescent="0.25">
      <c r="A28" s="230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  <c r="T28" s="316"/>
      <c r="U28" s="316"/>
      <c r="V28" s="316"/>
      <c r="W28" s="316"/>
      <c r="X28" s="316"/>
      <c r="Y28" s="316"/>
      <c r="Z28" s="316"/>
      <c r="AA28" s="316"/>
      <c r="AB28" s="316"/>
      <c r="AC28" s="316"/>
      <c r="AD28" s="316"/>
      <c r="AE28" s="316"/>
      <c r="AF28" s="316"/>
      <c r="AG28" s="316"/>
      <c r="AH28" s="316"/>
      <c r="AI28" s="316"/>
      <c r="AJ28" s="316"/>
      <c r="AK28" s="316"/>
      <c r="AL28" s="316"/>
      <c r="AM28" s="316"/>
      <c r="AN28" s="316"/>
      <c r="AO28" s="316"/>
      <c r="AP28" s="316"/>
      <c r="AQ28" s="316"/>
      <c r="AR28" s="316"/>
      <c r="AS28" s="316"/>
      <c r="AT28" s="316"/>
      <c r="AU28" s="316"/>
      <c r="AV28" s="316"/>
      <c r="AW28" s="316"/>
      <c r="AX28" s="316"/>
      <c r="AY28" s="316"/>
      <c r="AZ28" s="316"/>
      <c r="BA28" s="230"/>
      <c r="BB28" s="91"/>
    </row>
    <row r="29" spans="1:54" s="8" customFormat="1" ht="17.25" customHeight="1" x14ac:dyDescent="0.25">
      <c r="A29" s="230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  <c r="BA29" s="230"/>
      <c r="BB29" s="91"/>
    </row>
    <row r="30" spans="1:54" s="8" customFormat="1" ht="19.5" customHeight="1" x14ac:dyDescent="0.25">
      <c r="A30" s="230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  <c r="BA30" s="230"/>
      <c r="BB30" s="91"/>
    </row>
    <row r="31" spans="1:54" s="8" customFormat="1" ht="24.95" customHeight="1" x14ac:dyDescent="0.25">
      <c r="A31" s="230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230"/>
      <c r="BB31" s="91"/>
    </row>
    <row r="32" spans="1:54" s="401" customFormat="1" ht="11.25" customHeight="1" thickBot="1" x14ac:dyDescent="0.3">
      <c r="A32" s="366"/>
      <c r="B32" s="1242">
        <v>1</v>
      </c>
      <c r="C32" s="1242"/>
      <c r="D32" s="1242"/>
      <c r="E32" s="1242"/>
      <c r="F32" s="1242"/>
      <c r="G32" s="1242"/>
      <c r="H32" s="1242"/>
      <c r="I32" s="1242"/>
      <c r="J32" s="1242"/>
      <c r="K32" s="1242"/>
      <c r="L32" s="1242"/>
      <c r="M32" s="1242"/>
      <c r="N32" s="1242"/>
      <c r="O32" s="1242"/>
      <c r="P32" s="1242"/>
      <c r="Q32" s="1242"/>
      <c r="R32" s="1242"/>
      <c r="S32" s="1242"/>
      <c r="T32" s="1242"/>
      <c r="U32" s="1242"/>
      <c r="V32" s="1242"/>
      <c r="W32" s="1242"/>
      <c r="X32" s="1242"/>
      <c r="Y32" s="1243"/>
      <c r="Z32" s="1037" t="s">
        <v>36</v>
      </c>
      <c r="AA32" s="1038"/>
      <c r="AB32" s="1039"/>
      <c r="AC32" s="1293" t="s">
        <v>7</v>
      </c>
      <c r="AD32" s="1294"/>
      <c r="AE32" s="1294"/>
      <c r="AF32" s="1294"/>
      <c r="AG32" s="1294"/>
      <c r="AH32" s="1294"/>
      <c r="AI32" s="1294"/>
      <c r="AJ32" s="1295"/>
      <c r="AK32" s="1293" t="s">
        <v>8</v>
      </c>
      <c r="AL32" s="1294"/>
      <c r="AM32" s="1294"/>
      <c r="AN32" s="1294"/>
      <c r="AO32" s="1294"/>
      <c r="AP32" s="1294"/>
      <c r="AQ32" s="1294"/>
      <c r="AR32" s="1295"/>
      <c r="AS32" s="1293" t="s">
        <v>9</v>
      </c>
      <c r="AT32" s="1294"/>
      <c r="AU32" s="1294"/>
      <c r="AV32" s="1294"/>
      <c r="AW32" s="1294"/>
      <c r="AX32" s="1294"/>
      <c r="AY32" s="1294"/>
      <c r="AZ32" s="1294"/>
      <c r="BA32" s="363"/>
      <c r="BB32" s="354"/>
    </row>
    <row r="33" spans="1:60" s="17" customFormat="1" ht="18" customHeight="1" x14ac:dyDescent="0.2">
      <c r="A33" s="376"/>
      <c r="B33" s="940" t="s">
        <v>306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1150" t="s">
        <v>21</v>
      </c>
      <c r="AA33" s="1151"/>
      <c r="AB33" s="1151"/>
      <c r="AC33" s="1153"/>
      <c r="AD33" s="1154"/>
      <c r="AE33" s="1154"/>
      <c r="AF33" s="1154"/>
      <c r="AG33" s="1154"/>
      <c r="AH33" s="1154"/>
      <c r="AI33" s="1154"/>
      <c r="AJ33" s="1155"/>
      <c r="AK33" s="1153"/>
      <c r="AL33" s="1154"/>
      <c r="AM33" s="1154"/>
      <c r="AN33" s="1154"/>
      <c r="AO33" s="1154"/>
      <c r="AP33" s="1154"/>
      <c r="AQ33" s="1154"/>
      <c r="AR33" s="1155"/>
      <c r="AS33" s="1153"/>
      <c r="AT33" s="1154"/>
      <c r="AU33" s="1154"/>
      <c r="AV33" s="1154"/>
      <c r="AW33" s="1154"/>
      <c r="AX33" s="1154"/>
      <c r="AY33" s="1154"/>
      <c r="AZ33" s="1442"/>
      <c r="BA33" s="376"/>
      <c r="BB33" s="89"/>
    </row>
    <row r="34" spans="1:60" s="8" customFormat="1" ht="19.5" customHeight="1" x14ac:dyDescent="0.25">
      <c r="A34" s="230"/>
      <c r="B34" s="940"/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1349"/>
      <c r="AA34" s="1350"/>
      <c r="AB34" s="1438"/>
      <c r="AC34" s="817"/>
      <c r="AD34" s="818"/>
      <c r="AE34" s="818"/>
      <c r="AF34" s="818"/>
      <c r="AG34" s="818"/>
      <c r="AH34" s="818"/>
      <c r="AI34" s="818"/>
      <c r="AJ34" s="819"/>
      <c r="AK34" s="817"/>
      <c r="AL34" s="818"/>
      <c r="AM34" s="818"/>
      <c r="AN34" s="818"/>
      <c r="AO34" s="818"/>
      <c r="AP34" s="818"/>
      <c r="AQ34" s="818"/>
      <c r="AR34" s="819"/>
      <c r="AS34" s="817"/>
      <c r="AT34" s="818"/>
      <c r="AU34" s="818"/>
      <c r="AV34" s="818"/>
      <c r="AW34" s="818"/>
      <c r="AX34" s="818"/>
      <c r="AY34" s="818"/>
      <c r="AZ34" s="1240"/>
      <c r="BA34" s="230"/>
      <c r="BB34" s="91"/>
    </row>
    <row r="35" spans="1:60" s="8" customFormat="1" ht="18" customHeight="1" thickBot="1" x14ac:dyDescent="0.3">
      <c r="A35" s="23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1"/>
      <c r="Z35" s="1251" t="s">
        <v>142</v>
      </c>
      <c r="AA35" s="1252"/>
      <c r="AB35" s="1253"/>
      <c r="AC35" s="1254"/>
      <c r="AD35" s="1255"/>
      <c r="AE35" s="1255"/>
      <c r="AF35" s="1255"/>
      <c r="AG35" s="1255"/>
      <c r="AH35" s="1255"/>
      <c r="AI35" s="1255"/>
      <c r="AJ35" s="1256"/>
      <c r="AK35" s="1254"/>
      <c r="AL35" s="1255"/>
      <c r="AM35" s="1255"/>
      <c r="AN35" s="1255"/>
      <c r="AO35" s="1255"/>
      <c r="AP35" s="1255"/>
      <c r="AQ35" s="1255"/>
      <c r="AR35" s="1256"/>
      <c r="AS35" s="1254"/>
      <c r="AT35" s="1255"/>
      <c r="AU35" s="1255"/>
      <c r="AV35" s="1255"/>
      <c r="AW35" s="1255"/>
      <c r="AX35" s="1255"/>
      <c r="AY35" s="1255"/>
      <c r="AZ35" s="1257"/>
      <c r="BA35" s="230"/>
      <c r="BB35" s="91"/>
    </row>
    <row r="36" spans="1:60" s="8" customFormat="1" ht="15" customHeight="1" x14ac:dyDescent="0.25">
      <c r="A36" s="230"/>
      <c r="B36" s="316"/>
      <c r="C36" s="316"/>
      <c r="D36" s="316"/>
      <c r="E36" s="316"/>
      <c r="F36" s="316"/>
      <c r="G36" s="316"/>
      <c r="H36" s="316"/>
      <c r="I36" s="316"/>
      <c r="J36" s="316"/>
      <c r="K36" s="316"/>
      <c r="L36" s="316"/>
      <c r="M36" s="316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230"/>
      <c r="BB36" s="91"/>
    </row>
    <row r="37" spans="1:60" s="8" customFormat="1" ht="18" customHeight="1" x14ac:dyDescent="0.25">
      <c r="A37" s="230"/>
      <c r="B37" s="957" t="s">
        <v>818</v>
      </c>
      <c r="C37" s="957"/>
      <c r="D37" s="957"/>
      <c r="E37" s="957"/>
      <c r="F37" s="957"/>
      <c r="G37" s="957"/>
      <c r="H37" s="957"/>
      <c r="I37" s="957"/>
      <c r="J37" s="957"/>
      <c r="K37" s="957"/>
      <c r="L37" s="957"/>
      <c r="M37" s="957"/>
      <c r="N37" s="957"/>
      <c r="O37" s="957"/>
      <c r="P37" s="957"/>
      <c r="Q37" s="957"/>
      <c r="R37" s="957"/>
      <c r="S37" s="957"/>
      <c r="T37" s="957"/>
      <c r="U37" s="957"/>
      <c r="V37" s="957"/>
      <c r="W37" s="957"/>
      <c r="X37" s="957"/>
      <c r="Y37" s="957"/>
      <c r="Z37" s="957"/>
      <c r="AA37" s="957"/>
      <c r="AB37" s="957"/>
      <c r="AC37" s="957"/>
      <c r="AD37" s="957"/>
      <c r="AE37" s="957"/>
      <c r="AF37" s="957"/>
      <c r="AG37" s="957"/>
      <c r="AH37" s="957"/>
      <c r="AI37" s="957"/>
      <c r="AJ37" s="957"/>
      <c r="AK37" s="957"/>
      <c r="AL37" s="957"/>
      <c r="AM37" s="957"/>
      <c r="AN37" s="957"/>
      <c r="AO37" s="957"/>
      <c r="AP37" s="957"/>
      <c r="AQ37" s="957"/>
      <c r="AR37" s="957"/>
      <c r="AS37" s="957"/>
      <c r="AT37" s="957"/>
      <c r="AU37" s="957"/>
      <c r="AV37" s="957"/>
      <c r="AW37" s="957"/>
      <c r="AX37" s="957"/>
      <c r="AY37" s="957"/>
      <c r="AZ37" s="957"/>
      <c r="BA37" s="230"/>
      <c r="BB37" s="91"/>
    </row>
    <row r="38" spans="1:60" s="8" customFormat="1" ht="8.1" customHeight="1" x14ac:dyDescent="0.25">
      <c r="A38" s="249"/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91"/>
    </row>
    <row r="39" spans="1:60" s="18" customFormat="1" ht="29.25" customHeight="1" x14ac:dyDescent="0.25">
      <c r="A39" s="249"/>
      <c r="B39" s="752" t="s">
        <v>170</v>
      </c>
      <c r="C39" s="752"/>
      <c r="D39" s="752"/>
      <c r="E39" s="752"/>
      <c r="F39" s="752"/>
      <c r="G39" s="752"/>
      <c r="H39" s="728" t="s">
        <v>3</v>
      </c>
      <c r="I39" s="728"/>
      <c r="J39" s="728" t="s">
        <v>438</v>
      </c>
      <c r="K39" s="728"/>
      <c r="L39" s="728"/>
      <c r="M39" s="728"/>
      <c r="N39" s="752" t="s">
        <v>34</v>
      </c>
      <c r="O39" s="752"/>
      <c r="P39" s="752"/>
      <c r="Q39" s="752"/>
      <c r="R39" s="752"/>
      <c r="S39" s="752"/>
      <c r="T39" s="752"/>
      <c r="U39" s="752"/>
      <c r="V39" s="752"/>
      <c r="W39" s="752"/>
      <c r="X39" s="752"/>
      <c r="Y39" s="752"/>
      <c r="Z39" s="752"/>
      <c r="AA39" s="817" t="s">
        <v>65</v>
      </c>
      <c r="AB39" s="818"/>
      <c r="AC39" s="818"/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7" t="s">
        <v>66</v>
      </c>
      <c r="AO39" s="818"/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243"/>
      <c r="BB39" s="95"/>
      <c r="BC39" s="14"/>
      <c r="BD39" s="14"/>
      <c r="BE39" s="14"/>
      <c r="BF39" s="14"/>
      <c r="BG39" s="33"/>
      <c r="BH39" s="33"/>
    </row>
    <row r="40" spans="1:60" s="18" customFormat="1" ht="77.25" customHeight="1" x14ac:dyDescent="0.25">
      <c r="A40" s="249"/>
      <c r="B40" s="765"/>
      <c r="C40" s="765"/>
      <c r="D40" s="765"/>
      <c r="E40" s="765"/>
      <c r="F40" s="765"/>
      <c r="G40" s="765"/>
      <c r="H40" s="728"/>
      <c r="I40" s="728"/>
      <c r="J40" s="728"/>
      <c r="K40" s="728"/>
      <c r="L40" s="728"/>
      <c r="M40" s="728"/>
      <c r="N40" s="818" t="s">
        <v>210</v>
      </c>
      <c r="O40" s="818"/>
      <c r="P40" s="819"/>
      <c r="Q40" s="817" t="s">
        <v>472</v>
      </c>
      <c r="R40" s="818"/>
      <c r="S40" s="818"/>
      <c r="T40" s="819"/>
      <c r="U40" s="817" t="s">
        <v>616</v>
      </c>
      <c r="V40" s="818"/>
      <c r="W40" s="819"/>
      <c r="X40" s="817" t="s">
        <v>218</v>
      </c>
      <c r="Y40" s="818"/>
      <c r="Z40" s="819"/>
      <c r="AA40" s="818" t="s">
        <v>210</v>
      </c>
      <c r="AB40" s="818"/>
      <c r="AC40" s="819"/>
      <c r="AD40" s="817" t="s">
        <v>472</v>
      </c>
      <c r="AE40" s="818"/>
      <c r="AF40" s="818"/>
      <c r="AG40" s="819"/>
      <c r="AH40" s="817" t="s">
        <v>616</v>
      </c>
      <c r="AI40" s="818"/>
      <c r="AJ40" s="819"/>
      <c r="AK40" s="817" t="s">
        <v>218</v>
      </c>
      <c r="AL40" s="818"/>
      <c r="AM40" s="819"/>
      <c r="AN40" s="818" t="s">
        <v>210</v>
      </c>
      <c r="AO40" s="818"/>
      <c r="AP40" s="819"/>
      <c r="AQ40" s="817" t="s">
        <v>472</v>
      </c>
      <c r="AR40" s="818"/>
      <c r="AS40" s="818"/>
      <c r="AT40" s="819"/>
      <c r="AU40" s="817" t="s">
        <v>616</v>
      </c>
      <c r="AV40" s="818"/>
      <c r="AW40" s="819"/>
      <c r="AX40" s="817" t="s">
        <v>218</v>
      </c>
      <c r="AY40" s="818"/>
      <c r="AZ40" s="818"/>
      <c r="BA40" s="244"/>
      <c r="BB40" s="110"/>
      <c r="BC40" s="29"/>
      <c r="BD40" s="14"/>
      <c r="BE40" s="14"/>
      <c r="BF40" s="14"/>
      <c r="BG40" s="33"/>
      <c r="BH40" s="33"/>
    </row>
    <row r="41" spans="1:60" s="353" customFormat="1" ht="11.25" customHeight="1" thickBot="1" x14ac:dyDescent="0.25">
      <c r="A41" s="361"/>
      <c r="B41" s="1060">
        <v>1</v>
      </c>
      <c r="C41" s="1060"/>
      <c r="D41" s="1060"/>
      <c r="E41" s="1060"/>
      <c r="F41" s="1060"/>
      <c r="G41" s="1060"/>
      <c r="H41" s="1005">
        <v>2</v>
      </c>
      <c r="I41" s="1005"/>
      <c r="J41" s="1005">
        <v>3</v>
      </c>
      <c r="K41" s="1005"/>
      <c r="L41" s="1005"/>
      <c r="M41" s="1005"/>
      <c r="N41" s="1065">
        <v>4</v>
      </c>
      <c r="O41" s="1005"/>
      <c r="P41" s="1005"/>
      <c r="Q41" s="774">
        <v>5</v>
      </c>
      <c r="R41" s="774"/>
      <c r="S41" s="774"/>
      <c r="T41" s="774"/>
      <c r="U41" s="774">
        <v>6</v>
      </c>
      <c r="V41" s="774"/>
      <c r="W41" s="774"/>
      <c r="X41" s="774">
        <v>7</v>
      </c>
      <c r="Y41" s="774"/>
      <c r="Z41" s="774"/>
      <c r="AA41" s="774">
        <v>8</v>
      </c>
      <c r="AB41" s="774"/>
      <c r="AC41" s="774"/>
      <c r="AD41" s="774">
        <v>9</v>
      </c>
      <c r="AE41" s="774"/>
      <c r="AF41" s="774"/>
      <c r="AG41" s="774"/>
      <c r="AH41" s="774">
        <v>10</v>
      </c>
      <c r="AI41" s="774"/>
      <c r="AJ41" s="774"/>
      <c r="AK41" s="774">
        <v>11</v>
      </c>
      <c r="AL41" s="774"/>
      <c r="AM41" s="774"/>
      <c r="AN41" s="774">
        <v>12</v>
      </c>
      <c r="AO41" s="774"/>
      <c r="AP41" s="774"/>
      <c r="AQ41" s="774">
        <v>13</v>
      </c>
      <c r="AR41" s="774"/>
      <c r="AS41" s="774"/>
      <c r="AT41" s="774"/>
      <c r="AU41" s="774">
        <v>14</v>
      </c>
      <c r="AV41" s="774"/>
      <c r="AW41" s="774"/>
      <c r="AX41" s="774">
        <v>15</v>
      </c>
      <c r="AY41" s="774"/>
      <c r="AZ41" s="775"/>
      <c r="BA41" s="363"/>
      <c r="BB41" s="350"/>
      <c r="BC41" s="351"/>
      <c r="BD41" s="351"/>
      <c r="BE41" s="351"/>
      <c r="BF41" s="351"/>
      <c r="BG41" s="352"/>
      <c r="BH41" s="352"/>
    </row>
    <row r="42" spans="1:60" s="18" customFormat="1" ht="95.25" customHeight="1" x14ac:dyDescent="0.25">
      <c r="A42" s="249"/>
      <c r="B42" s="1347" t="s">
        <v>409</v>
      </c>
      <c r="C42" s="1347"/>
      <c r="D42" s="1347"/>
      <c r="E42" s="1347"/>
      <c r="F42" s="1347"/>
      <c r="G42" s="1348"/>
      <c r="H42" s="1435" t="s">
        <v>119</v>
      </c>
      <c r="I42" s="1436"/>
      <c r="J42" s="1437" t="s">
        <v>24</v>
      </c>
      <c r="K42" s="1437"/>
      <c r="L42" s="1437"/>
      <c r="M42" s="1437"/>
      <c r="N42" s="1437" t="s">
        <v>24</v>
      </c>
      <c r="O42" s="1437"/>
      <c r="P42" s="1437"/>
      <c r="Q42" s="1429" t="s">
        <v>24</v>
      </c>
      <c r="R42" s="1429"/>
      <c r="S42" s="1429"/>
      <c r="T42" s="1429"/>
      <c r="U42" s="1429" t="s">
        <v>24</v>
      </c>
      <c r="V42" s="1429"/>
      <c r="W42" s="1429"/>
      <c r="X42" s="1429"/>
      <c r="Y42" s="1429"/>
      <c r="Z42" s="1429"/>
      <c r="AA42" s="1429" t="s">
        <v>24</v>
      </c>
      <c r="AB42" s="1429"/>
      <c r="AC42" s="1429"/>
      <c r="AD42" s="1429" t="s">
        <v>24</v>
      </c>
      <c r="AE42" s="1429"/>
      <c r="AF42" s="1429"/>
      <c r="AG42" s="1429"/>
      <c r="AH42" s="1429" t="s">
        <v>24</v>
      </c>
      <c r="AI42" s="1429"/>
      <c r="AJ42" s="1429"/>
      <c r="AK42" s="1429"/>
      <c r="AL42" s="1429"/>
      <c r="AM42" s="1429"/>
      <c r="AN42" s="1429" t="s">
        <v>24</v>
      </c>
      <c r="AO42" s="1429"/>
      <c r="AP42" s="1429"/>
      <c r="AQ42" s="1429" t="s">
        <v>24</v>
      </c>
      <c r="AR42" s="1429"/>
      <c r="AS42" s="1429"/>
      <c r="AT42" s="1429"/>
      <c r="AU42" s="1429" t="s">
        <v>24</v>
      </c>
      <c r="AV42" s="1429"/>
      <c r="AW42" s="1429"/>
      <c r="AX42" s="1429"/>
      <c r="AY42" s="1429"/>
      <c r="AZ42" s="1430"/>
      <c r="BA42" s="229"/>
      <c r="BB42" s="93"/>
      <c r="BC42" s="32"/>
      <c r="BD42" s="32"/>
      <c r="BE42" s="32"/>
      <c r="BF42" s="32"/>
      <c r="BG42" s="33"/>
      <c r="BH42" s="33"/>
    </row>
    <row r="43" spans="1:60" s="18" customFormat="1" ht="24.75" customHeight="1" x14ac:dyDescent="0.25">
      <c r="A43" s="249"/>
      <c r="B43" s="1431" t="s">
        <v>5</v>
      </c>
      <c r="C43" s="1431"/>
      <c r="D43" s="1431"/>
      <c r="E43" s="1431"/>
      <c r="F43" s="1431"/>
      <c r="G43" s="1432"/>
      <c r="H43" s="1433" t="s">
        <v>160</v>
      </c>
      <c r="I43" s="1434"/>
      <c r="J43" s="1383"/>
      <c r="K43" s="1383"/>
      <c r="L43" s="1383"/>
      <c r="M43" s="1383"/>
      <c r="N43" s="1383"/>
      <c r="O43" s="1383"/>
      <c r="P43" s="1383"/>
      <c r="Q43" s="728"/>
      <c r="R43" s="728"/>
      <c r="S43" s="728"/>
      <c r="T43" s="728"/>
      <c r="U43" s="728"/>
      <c r="V43" s="728"/>
      <c r="W43" s="728"/>
      <c r="X43" s="728"/>
      <c r="Y43" s="728"/>
      <c r="Z43" s="728"/>
      <c r="AA43" s="728"/>
      <c r="AB43" s="728"/>
      <c r="AC43" s="728"/>
      <c r="AD43" s="728"/>
      <c r="AE43" s="728"/>
      <c r="AF43" s="728"/>
      <c r="AG43" s="728"/>
      <c r="AH43" s="728"/>
      <c r="AI43" s="728"/>
      <c r="AJ43" s="728"/>
      <c r="AK43" s="728"/>
      <c r="AL43" s="728"/>
      <c r="AM43" s="728"/>
      <c r="AN43" s="728"/>
      <c r="AO43" s="728"/>
      <c r="AP43" s="728"/>
      <c r="AQ43" s="728"/>
      <c r="AR43" s="728"/>
      <c r="AS43" s="728"/>
      <c r="AT43" s="728"/>
      <c r="AU43" s="728"/>
      <c r="AV43" s="728"/>
      <c r="AW43" s="728"/>
      <c r="AX43" s="728"/>
      <c r="AY43" s="728"/>
      <c r="AZ43" s="729"/>
      <c r="BA43" s="229"/>
      <c r="BB43" s="93"/>
      <c r="BC43" s="32"/>
      <c r="BD43" s="32"/>
      <c r="BE43" s="32"/>
      <c r="BF43" s="32"/>
      <c r="BG43" s="33"/>
      <c r="BH43" s="33"/>
    </row>
    <row r="44" spans="1:60" s="18" customFormat="1" ht="16.5" customHeight="1" thickBot="1" x14ac:dyDescent="0.3">
      <c r="A44" s="249"/>
      <c r="B44" s="1431"/>
      <c r="C44" s="1431"/>
      <c r="D44" s="1431"/>
      <c r="E44" s="1431"/>
      <c r="F44" s="1431"/>
      <c r="G44" s="1432"/>
      <c r="H44" s="1446"/>
      <c r="I44" s="1447"/>
      <c r="J44" s="1448"/>
      <c r="K44" s="1448"/>
      <c r="L44" s="1448"/>
      <c r="M44" s="1448"/>
      <c r="N44" s="1448"/>
      <c r="O44" s="1448"/>
      <c r="P44" s="1448"/>
      <c r="Q44" s="1444"/>
      <c r="R44" s="1444"/>
      <c r="S44" s="1444"/>
      <c r="T44" s="1444"/>
      <c r="U44" s="1444"/>
      <c r="V44" s="1444"/>
      <c r="W44" s="1444"/>
      <c r="X44" s="1444"/>
      <c r="Y44" s="1444"/>
      <c r="Z44" s="1444"/>
      <c r="AA44" s="1444"/>
      <c r="AB44" s="1444"/>
      <c r="AC44" s="1444"/>
      <c r="AD44" s="1444"/>
      <c r="AE44" s="1444"/>
      <c r="AF44" s="1444"/>
      <c r="AG44" s="1444"/>
      <c r="AH44" s="1444"/>
      <c r="AI44" s="1444"/>
      <c r="AJ44" s="1444"/>
      <c r="AK44" s="1444"/>
      <c r="AL44" s="1444"/>
      <c r="AM44" s="1444"/>
      <c r="AN44" s="1444"/>
      <c r="AO44" s="1444"/>
      <c r="AP44" s="1444"/>
      <c r="AQ44" s="1444"/>
      <c r="AR44" s="1444"/>
      <c r="AS44" s="1444"/>
      <c r="AT44" s="1444"/>
      <c r="AU44" s="1444"/>
      <c r="AV44" s="1444"/>
      <c r="AW44" s="1444"/>
      <c r="AX44" s="1444"/>
      <c r="AY44" s="1444"/>
      <c r="AZ44" s="1445"/>
      <c r="BA44" s="229"/>
      <c r="BB44" s="93"/>
      <c r="BC44" s="32"/>
      <c r="BD44" s="32"/>
      <c r="BE44" s="32"/>
      <c r="BF44" s="32"/>
      <c r="BG44" s="33"/>
      <c r="BH44" s="33"/>
    </row>
    <row r="45" spans="1:60" s="13" customFormat="1" ht="13.5" customHeight="1" x14ac:dyDescent="0.25">
      <c r="A45" s="249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7"/>
      <c r="T45" s="277"/>
      <c r="U45" s="277"/>
      <c r="V45" s="399"/>
      <c r="W45" s="399"/>
      <c r="X45" s="399"/>
      <c r="Y45" s="399"/>
      <c r="Z45" s="399"/>
      <c r="AA45" s="399"/>
      <c r="AB45" s="399"/>
      <c r="AC45" s="400"/>
      <c r="AD45" s="400"/>
      <c r="AE45" s="400"/>
      <c r="AF45" s="400"/>
      <c r="AG45" s="400"/>
      <c r="AH45" s="400"/>
      <c r="AI45" s="400"/>
      <c r="AJ45" s="400"/>
      <c r="AK45" s="400"/>
      <c r="AL45" s="400"/>
      <c r="AM45" s="400"/>
      <c r="AN45" s="400"/>
      <c r="AO45" s="400"/>
      <c r="AP45" s="400"/>
      <c r="AQ45" s="400"/>
      <c r="AR45" s="400"/>
      <c r="AS45" s="400"/>
      <c r="AT45" s="400"/>
      <c r="AU45" s="243"/>
      <c r="AV45" s="243"/>
      <c r="AW45" s="243"/>
      <c r="AX45" s="243"/>
      <c r="AY45" s="243"/>
      <c r="AZ45" s="243"/>
      <c r="BA45" s="249"/>
      <c r="BB45" s="92"/>
    </row>
    <row r="46" spans="1:60" s="13" customFormat="1" ht="17.25" customHeight="1" x14ac:dyDescent="0.25">
      <c r="A46" s="85"/>
      <c r="B46" s="1084" t="s">
        <v>537</v>
      </c>
      <c r="C46" s="1084"/>
      <c r="D46" s="1084"/>
      <c r="E46" s="1084"/>
      <c r="F46" s="1084"/>
      <c r="G46" s="1084"/>
      <c r="H46" s="1084"/>
      <c r="I46" s="1084"/>
      <c r="J46" s="1084"/>
      <c r="K46" s="1084"/>
      <c r="L46" s="1084"/>
      <c r="M46" s="1084"/>
      <c r="N46" s="1084"/>
      <c r="O46" s="1084"/>
      <c r="P46" s="1084"/>
      <c r="Q46" s="1084"/>
      <c r="R46" s="1084"/>
      <c r="S46" s="1084"/>
      <c r="T46" s="1084"/>
      <c r="U46" s="1084"/>
      <c r="V46" s="1084"/>
      <c r="W46" s="1084"/>
      <c r="X46" s="1084"/>
      <c r="Y46" s="1084"/>
      <c r="Z46" s="1084"/>
      <c r="AA46" s="1084"/>
      <c r="AB46" s="1084"/>
      <c r="AC46" s="1084"/>
      <c r="AD46" s="1084"/>
      <c r="AE46" s="1084"/>
      <c r="AF46" s="1084"/>
      <c r="AG46" s="1084"/>
      <c r="AH46" s="1084"/>
      <c r="AI46" s="1084"/>
      <c r="AJ46" s="1084"/>
      <c r="AK46" s="1084"/>
      <c r="AL46" s="1084"/>
      <c r="AM46" s="1084"/>
      <c r="AN46" s="1084"/>
      <c r="AO46" s="1084"/>
      <c r="AP46" s="1084"/>
      <c r="AQ46" s="1084"/>
      <c r="AR46" s="1084"/>
      <c r="AS46" s="1084"/>
      <c r="AT46" s="1084"/>
      <c r="AU46" s="1084"/>
      <c r="AV46" s="1084"/>
      <c r="AW46" s="1084"/>
      <c r="AX46" s="1084"/>
      <c r="AY46" s="1084"/>
      <c r="AZ46" s="1084"/>
      <c r="BA46" s="249"/>
      <c r="BB46" s="92"/>
    </row>
    <row r="47" spans="1:60" s="13" customFormat="1" ht="13.5" customHeight="1" x14ac:dyDescent="0.25">
      <c r="A47" s="85"/>
      <c r="B47" s="282"/>
      <c r="C47" s="282"/>
      <c r="D47" s="282"/>
      <c r="E47" s="282"/>
      <c r="F47" s="282"/>
      <c r="G47" s="282"/>
      <c r="H47" s="282"/>
      <c r="I47" s="282"/>
      <c r="J47" s="282"/>
      <c r="K47" s="282"/>
      <c r="L47" s="282"/>
      <c r="M47" s="282"/>
      <c r="N47" s="282"/>
      <c r="O47" s="282"/>
      <c r="P47" s="282"/>
      <c r="Q47" s="282"/>
      <c r="R47" s="282"/>
      <c r="S47" s="282"/>
      <c r="T47" s="282"/>
      <c r="U47" s="282"/>
      <c r="V47" s="282"/>
      <c r="W47" s="282"/>
      <c r="X47" s="282"/>
      <c r="Y47" s="282"/>
      <c r="Z47" s="282"/>
      <c r="AA47" s="282"/>
      <c r="AB47" s="282"/>
      <c r="AC47" s="282"/>
      <c r="AD47" s="282"/>
      <c r="AE47" s="282"/>
      <c r="AF47" s="282"/>
      <c r="AG47" s="282"/>
      <c r="AH47" s="282"/>
      <c r="AI47" s="282"/>
      <c r="AJ47" s="282"/>
      <c r="AK47" s="282"/>
      <c r="AL47" s="282"/>
      <c r="AM47" s="282"/>
      <c r="AN47" s="282"/>
      <c r="AO47" s="282"/>
      <c r="AP47" s="282"/>
      <c r="AQ47" s="282"/>
      <c r="AR47" s="282"/>
      <c r="AS47" s="282"/>
      <c r="AT47" s="282"/>
      <c r="AU47" s="282"/>
      <c r="AV47" s="282"/>
      <c r="AW47" s="282"/>
      <c r="AX47" s="282"/>
      <c r="AY47" s="282"/>
      <c r="AZ47" s="282"/>
      <c r="BA47" s="249"/>
      <c r="BB47" s="92"/>
    </row>
    <row r="48" spans="1:60" s="13" customFormat="1" ht="18.75" customHeight="1" x14ac:dyDescent="0.25">
      <c r="A48" s="85"/>
      <c r="B48" s="867" t="s">
        <v>2</v>
      </c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5" t="s">
        <v>502</v>
      </c>
      <c r="X48" s="870"/>
      <c r="Y48" s="871"/>
      <c r="Z48" s="870" t="s">
        <v>33</v>
      </c>
      <c r="AA48" s="870"/>
      <c r="AB48" s="871"/>
      <c r="AC48" s="865" t="s">
        <v>99</v>
      </c>
      <c r="AD48" s="866"/>
      <c r="AE48" s="866"/>
      <c r="AF48" s="866"/>
      <c r="AG48" s="866"/>
      <c r="AH48" s="866"/>
      <c r="AI48" s="866"/>
      <c r="AJ48" s="866"/>
      <c r="AK48" s="866"/>
      <c r="AL48" s="866"/>
      <c r="AM48" s="866"/>
      <c r="AN48" s="866"/>
      <c r="AO48" s="866"/>
      <c r="AP48" s="866"/>
      <c r="AQ48" s="866"/>
      <c r="AR48" s="866"/>
      <c r="AS48" s="866"/>
      <c r="AT48" s="866"/>
      <c r="AU48" s="866"/>
      <c r="AV48" s="866"/>
      <c r="AW48" s="866"/>
      <c r="AX48" s="866"/>
      <c r="AY48" s="866"/>
      <c r="AZ48" s="866"/>
      <c r="BA48" s="249"/>
      <c r="BB48" s="92"/>
    </row>
    <row r="49" spans="1:54" s="13" customFormat="1" ht="18.75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6"/>
      <c r="X49" s="872"/>
      <c r="Y49" s="873"/>
      <c r="Z49" s="872"/>
      <c r="AA49" s="872"/>
      <c r="AB49" s="873"/>
      <c r="AC49" s="895" t="s">
        <v>271</v>
      </c>
      <c r="AD49" s="870"/>
      <c r="AE49" s="870"/>
      <c r="AF49" s="870"/>
      <c r="AG49" s="870"/>
      <c r="AH49" s="870"/>
      <c r="AI49" s="870"/>
      <c r="AJ49" s="871"/>
      <c r="AK49" s="892" t="s">
        <v>6</v>
      </c>
      <c r="AL49" s="892"/>
      <c r="AM49" s="892"/>
      <c r="AN49" s="892"/>
      <c r="AO49" s="892"/>
      <c r="AP49" s="892"/>
      <c r="AQ49" s="892"/>
      <c r="AR49" s="892"/>
      <c r="AS49" s="870" t="s">
        <v>35</v>
      </c>
      <c r="AT49" s="870"/>
      <c r="AU49" s="870"/>
      <c r="AV49" s="870"/>
      <c r="AW49" s="870"/>
      <c r="AX49" s="870"/>
      <c r="AY49" s="870"/>
      <c r="AZ49" s="870"/>
      <c r="BA49" s="249"/>
      <c r="BB49" s="92"/>
    </row>
    <row r="50" spans="1:54" s="13" customFormat="1" ht="18.7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7"/>
      <c r="X50" s="874"/>
      <c r="Y50" s="875"/>
      <c r="Z50" s="874"/>
      <c r="AA50" s="874"/>
      <c r="AB50" s="875"/>
      <c r="AC50" s="897"/>
      <c r="AD50" s="874"/>
      <c r="AE50" s="874"/>
      <c r="AF50" s="874"/>
      <c r="AG50" s="874"/>
      <c r="AH50" s="874"/>
      <c r="AI50" s="874"/>
      <c r="AJ50" s="875"/>
      <c r="AK50" s="892"/>
      <c r="AL50" s="892"/>
      <c r="AM50" s="892"/>
      <c r="AN50" s="892"/>
      <c r="AO50" s="892"/>
      <c r="AP50" s="892"/>
      <c r="AQ50" s="892"/>
      <c r="AR50" s="892"/>
      <c r="AS50" s="874"/>
      <c r="AT50" s="874"/>
      <c r="AU50" s="874"/>
      <c r="AV50" s="874"/>
      <c r="AW50" s="874"/>
      <c r="AX50" s="874"/>
      <c r="AY50" s="874"/>
      <c r="AZ50" s="874"/>
      <c r="BA50" s="249"/>
      <c r="BB50" s="92"/>
    </row>
    <row r="51" spans="1:54" s="13" customFormat="1" ht="13.5" customHeight="1" thickBot="1" x14ac:dyDescent="0.3">
      <c r="A51" s="85"/>
      <c r="B51" s="883">
        <v>1</v>
      </c>
      <c r="C51" s="898"/>
      <c r="D51" s="898"/>
      <c r="E51" s="898"/>
      <c r="F51" s="898"/>
      <c r="G51" s="898"/>
      <c r="H51" s="898"/>
      <c r="I51" s="898"/>
      <c r="J51" s="898"/>
      <c r="K51" s="898"/>
      <c r="L51" s="898"/>
      <c r="M51" s="898"/>
      <c r="N51" s="898"/>
      <c r="O51" s="898"/>
      <c r="P51" s="898"/>
      <c r="Q51" s="898"/>
      <c r="R51" s="898"/>
      <c r="S51" s="898"/>
      <c r="T51" s="898"/>
      <c r="U51" s="898"/>
      <c r="V51" s="898"/>
      <c r="W51" s="953" t="s">
        <v>36</v>
      </c>
      <c r="X51" s="884"/>
      <c r="Y51" s="885"/>
      <c r="Z51" s="884" t="s">
        <v>7</v>
      </c>
      <c r="AA51" s="884"/>
      <c r="AB51" s="885"/>
      <c r="AC51" s="953" t="s">
        <v>8</v>
      </c>
      <c r="AD51" s="884"/>
      <c r="AE51" s="884"/>
      <c r="AF51" s="884"/>
      <c r="AG51" s="884"/>
      <c r="AH51" s="884"/>
      <c r="AI51" s="884"/>
      <c r="AJ51" s="885"/>
      <c r="AK51" s="953" t="s">
        <v>9</v>
      </c>
      <c r="AL51" s="884"/>
      <c r="AM51" s="884"/>
      <c r="AN51" s="884"/>
      <c r="AO51" s="884"/>
      <c r="AP51" s="884"/>
      <c r="AQ51" s="884"/>
      <c r="AR51" s="885"/>
      <c r="AS51" s="953" t="s">
        <v>10</v>
      </c>
      <c r="AT51" s="884"/>
      <c r="AU51" s="884"/>
      <c r="AV51" s="884"/>
      <c r="AW51" s="884"/>
      <c r="AX51" s="884"/>
      <c r="AY51" s="884"/>
      <c r="AZ51" s="884"/>
      <c r="BA51" s="249"/>
      <c r="BB51" s="92"/>
    </row>
    <row r="52" spans="1:54" s="13" customFormat="1" ht="13.5" customHeight="1" x14ac:dyDescent="0.25">
      <c r="A52" s="85"/>
      <c r="B52" s="968"/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70"/>
      <c r="W52" s="856"/>
      <c r="X52" s="857"/>
      <c r="Y52" s="857"/>
      <c r="Z52" s="971" t="s">
        <v>21</v>
      </c>
      <c r="AA52" s="857"/>
      <c r="AB52" s="972"/>
      <c r="AC52" s="858"/>
      <c r="AD52" s="859"/>
      <c r="AE52" s="859"/>
      <c r="AF52" s="859"/>
      <c r="AG52" s="859"/>
      <c r="AH52" s="859"/>
      <c r="AI52" s="859"/>
      <c r="AJ52" s="860"/>
      <c r="AK52" s="858"/>
      <c r="AL52" s="859"/>
      <c r="AM52" s="859"/>
      <c r="AN52" s="859"/>
      <c r="AO52" s="859"/>
      <c r="AP52" s="859"/>
      <c r="AQ52" s="859"/>
      <c r="AR52" s="860"/>
      <c r="AS52" s="858"/>
      <c r="AT52" s="859"/>
      <c r="AU52" s="859"/>
      <c r="AV52" s="859"/>
      <c r="AW52" s="859"/>
      <c r="AX52" s="859"/>
      <c r="AY52" s="859"/>
      <c r="AZ52" s="861"/>
      <c r="BA52" s="249"/>
      <c r="BB52" s="92"/>
    </row>
    <row r="53" spans="1:54" s="13" customFormat="1" ht="13.5" customHeight="1" x14ac:dyDescent="0.25">
      <c r="A53" s="85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92"/>
      <c r="O53" s="892"/>
      <c r="P53" s="892"/>
      <c r="Q53" s="892"/>
      <c r="R53" s="892"/>
      <c r="S53" s="892"/>
      <c r="T53" s="892"/>
      <c r="U53" s="892"/>
      <c r="V53" s="865"/>
      <c r="W53" s="893"/>
      <c r="X53" s="866"/>
      <c r="Y53" s="866"/>
      <c r="Z53" s="894" t="s">
        <v>22</v>
      </c>
      <c r="AA53" s="842"/>
      <c r="AB53" s="843"/>
      <c r="AC53" s="865"/>
      <c r="AD53" s="866"/>
      <c r="AE53" s="866"/>
      <c r="AF53" s="866"/>
      <c r="AG53" s="866"/>
      <c r="AH53" s="866"/>
      <c r="AI53" s="866"/>
      <c r="AJ53" s="867"/>
      <c r="AK53" s="865"/>
      <c r="AL53" s="866"/>
      <c r="AM53" s="866"/>
      <c r="AN53" s="866"/>
      <c r="AO53" s="866"/>
      <c r="AP53" s="866"/>
      <c r="AQ53" s="866"/>
      <c r="AR53" s="867"/>
      <c r="AS53" s="865"/>
      <c r="AT53" s="866"/>
      <c r="AU53" s="866"/>
      <c r="AV53" s="866"/>
      <c r="AW53" s="866"/>
      <c r="AX53" s="866"/>
      <c r="AY53" s="866"/>
      <c r="AZ53" s="868"/>
      <c r="BA53" s="249"/>
      <c r="BB53" s="92"/>
    </row>
    <row r="54" spans="1:54" s="13" customFormat="1" ht="13.5" customHeight="1" thickBot="1" x14ac:dyDescent="0.3">
      <c r="A54" s="85"/>
      <c r="B54" s="968"/>
      <c r="C54" s="969"/>
      <c r="D54" s="969"/>
      <c r="E54" s="969"/>
      <c r="F54" s="969"/>
      <c r="G54" s="969"/>
      <c r="H54" s="969"/>
      <c r="I54" s="969"/>
      <c r="J54" s="969"/>
      <c r="K54" s="969"/>
      <c r="L54" s="969"/>
      <c r="M54" s="969"/>
      <c r="N54" s="969"/>
      <c r="O54" s="969"/>
      <c r="P54" s="969"/>
      <c r="Q54" s="969"/>
      <c r="R54" s="969"/>
      <c r="S54" s="969"/>
      <c r="T54" s="969"/>
      <c r="U54" s="969"/>
      <c r="V54" s="970"/>
      <c r="W54" s="974"/>
      <c r="X54" s="975"/>
      <c r="Y54" s="975"/>
      <c r="Z54" s="976"/>
      <c r="AA54" s="848"/>
      <c r="AB54" s="849"/>
      <c r="AC54" s="850"/>
      <c r="AD54" s="851"/>
      <c r="AE54" s="851"/>
      <c r="AF54" s="851"/>
      <c r="AG54" s="851"/>
      <c r="AH54" s="851"/>
      <c r="AI54" s="851"/>
      <c r="AJ54" s="852"/>
      <c r="AK54" s="850"/>
      <c r="AL54" s="851"/>
      <c r="AM54" s="851"/>
      <c r="AN54" s="851"/>
      <c r="AO54" s="851"/>
      <c r="AP54" s="851"/>
      <c r="AQ54" s="851"/>
      <c r="AR54" s="852"/>
      <c r="AS54" s="850"/>
      <c r="AT54" s="851"/>
      <c r="AU54" s="851"/>
      <c r="AV54" s="851"/>
      <c r="AW54" s="851"/>
      <c r="AX54" s="851"/>
      <c r="AY54" s="851"/>
      <c r="AZ54" s="853"/>
      <c r="BA54" s="249"/>
      <c r="BB54" s="92"/>
    </row>
    <row r="55" spans="1:54" s="13" customFormat="1" ht="13.5" customHeight="1" x14ac:dyDescent="0.25">
      <c r="A55" s="85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  <c r="N55" s="612"/>
      <c r="O55" s="613"/>
      <c r="P55" s="613"/>
      <c r="Q55" s="612"/>
      <c r="R55" s="612"/>
      <c r="S55" s="612"/>
      <c r="T55" s="612"/>
      <c r="U55" s="612"/>
      <c r="V55" s="614"/>
      <c r="W55" s="614"/>
      <c r="X55" s="614"/>
      <c r="Y55" s="614"/>
      <c r="Z55" s="614"/>
      <c r="AA55" s="614"/>
      <c r="AB55" s="614"/>
      <c r="AC55" s="614"/>
      <c r="AD55" s="614"/>
      <c r="AE55" s="614"/>
      <c r="AF55" s="614"/>
      <c r="AG55" s="614"/>
      <c r="AH55" s="615"/>
      <c r="AI55" s="615"/>
      <c r="AJ55" s="615"/>
      <c r="AK55" s="615"/>
      <c r="AL55" s="615"/>
      <c r="AM55" s="615"/>
      <c r="AN55" s="612"/>
      <c r="AO55" s="612"/>
      <c r="AP55" s="612"/>
      <c r="AQ55" s="612"/>
      <c r="AR55" s="612"/>
      <c r="AS55" s="612"/>
      <c r="AT55" s="612"/>
      <c r="AU55" s="612"/>
      <c r="AV55" s="612"/>
      <c r="AW55" s="612"/>
      <c r="AX55" s="612"/>
      <c r="AY55" s="612"/>
      <c r="AZ55" s="612"/>
      <c r="BA55" s="249"/>
      <c r="BB55" s="92"/>
    </row>
    <row r="56" spans="1:54" s="13" customFormat="1" ht="39" customHeight="1" x14ac:dyDescent="0.25">
      <c r="A56" s="85"/>
      <c r="B56" s="1058" t="s">
        <v>902</v>
      </c>
      <c r="C56" s="1058"/>
      <c r="D56" s="1058"/>
      <c r="E56" s="1058"/>
      <c r="F56" s="1058"/>
      <c r="G56" s="1058"/>
      <c r="H56" s="1058"/>
      <c r="I56" s="1058"/>
      <c r="J56" s="1058"/>
      <c r="K56" s="1058"/>
      <c r="L56" s="1058"/>
      <c r="M56" s="1058"/>
      <c r="N56" s="1058"/>
      <c r="O56" s="1058"/>
      <c r="P56" s="1058"/>
      <c r="Q56" s="1058"/>
      <c r="R56" s="1058"/>
      <c r="S56" s="1058"/>
      <c r="T56" s="1058"/>
      <c r="U56" s="1058"/>
      <c r="V56" s="1058"/>
      <c r="W56" s="1058"/>
      <c r="X56" s="1058"/>
      <c r="Y56" s="1058"/>
      <c r="Z56" s="1058"/>
      <c r="AA56" s="1058"/>
      <c r="AB56" s="1058"/>
      <c r="AC56" s="1058"/>
      <c r="AD56" s="1058"/>
      <c r="AE56" s="1058"/>
      <c r="AF56" s="1058"/>
      <c r="AG56" s="1058"/>
      <c r="AH56" s="1058"/>
      <c r="AI56" s="1058"/>
      <c r="AJ56" s="1058"/>
      <c r="AK56" s="1058"/>
      <c r="AL56" s="1058"/>
      <c r="AM56" s="1058"/>
      <c r="AN56" s="1058"/>
      <c r="AO56" s="1058"/>
      <c r="AP56" s="1058"/>
      <c r="AQ56" s="1058"/>
      <c r="AR56" s="1058"/>
      <c r="AS56" s="1058"/>
      <c r="AT56" s="1058"/>
      <c r="AU56" s="1058"/>
      <c r="AV56" s="1058"/>
      <c r="AW56" s="1058"/>
      <c r="AX56" s="1058"/>
      <c r="AY56" s="1058"/>
      <c r="AZ56" s="1058"/>
      <c r="BA56" s="249"/>
      <c r="BB56" s="92"/>
    </row>
    <row r="57" spans="1:54" s="13" customFormat="1" ht="6" customHeight="1" x14ac:dyDescent="0.25">
      <c r="A57" s="249"/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7"/>
      <c r="T57" s="277"/>
      <c r="U57" s="277"/>
      <c r="V57" s="399"/>
      <c r="W57" s="399"/>
      <c r="X57" s="399"/>
      <c r="Y57" s="399"/>
      <c r="Z57" s="399"/>
      <c r="AA57" s="399"/>
      <c r="AB57" s="399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243"/>
      <c r="AV57" s="243"/>
      <c r="AW57" s="243"/>
      <c r="AX57" s="243"/>
      <c r="AY57" s="243"/>
      <c r="AZ57" s="243"/>
      <c r="BA57" s="249"/>
      <c r="BB57" s="92"/>
    </row>
    <row r="58" spans="1:54" s="13" customFormat="1" ht="16.5" customHeight="1" x14ac:dyDescent="0.25">
      <c r="A58" s="45"/>
      <c r="B58" s="869" t="s">
        <v>538</v>
      </c>
      <c r="C58" s="869"/>
      <c r="D58" s="869"/>
      <c r="E58" s="869"/>
      <c r="F58" s="869"/>
      <c r="G58" s="869"/>
      <c r="H58" s="869"/>
      <c r="I58" s="869"/>
      <c r="J58" s="869"/>
      <c r="K58" s="869"/>
      <c r="L58" s="869"/>
      <c r="M58" s="869"/>
      <c r="N58" s="869"/>
      <c r="O58" s="869"/>
      <c r="P58" s="869"/>
      <c r="Q58" s="869"/>
      <c r="R58" s="869"/>
      <c r="S58" s="869"/>
      <c r="T58" s="869"/>
      <c r="U58" s="869"/>
      <c r="V58" s="869"/>
      <c r="W58" s="869"/>
      <c r="X58" s="869"/>
      <c r="Y58" s="869"/>
      <c r="Z58" s="869"/>
      <c r="AA58" s="869"/>
      <c r="AB58" s="869"/>
      <c r="AC58" s="869"/>
      <c r="AD58" s="869"/>
      <c r="AE58" s="869"/>
      <c r="AF58" s="869"/>
      <c r="AG58" s="869"/>
      <c r="AH58" s="869"/>
      <c r="AI58" s="869"/>
      <c r="AJ58" s="869"/>
      <c r="AK58" s="869"/>
      <c r="AL58" s="869"/>
      <c r="AM58" s="869"/>
      <c r="AN58" s="869"/>
      <c r="AO58" s="869"/>
      <c r="AP58" s="869"/>
      <c r="AQ58" s="869"/>
      <c r="AR58" s="869"/>
      <c r="AS58" s="869"/>
      <c r="AT58" s="869"/>
      <c r="AU58" s="869"/>
      <c r="AV58" s="869"/>
      <c r="AW58" s="869"/>
      <c r="AX58" s="869"/>
      <c r="AY58" s="869"/>
      <c r="AZ58" s="869"/>
      <c r="BA58" s="249"/>
      <c r="BB58" s="92"/>
    </row>
    <row r="59" spans="1:54" ht="11.25" customHeight="1" x14ac:dyDescent="0.25">
      <c r="A59" s="45"/>
      <c r="B59" s="282"/>
      <c r="C59" s="282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282"/>
      <c r="AL59" s="282"/>
      <c r="AM59" s="282"/>
      <c r="AN59" s="282"/>
      <c r="AO59" s="282"/>
      <c r="AP59" s="282"/>
      <c r="AQ59" s="282"/>
      <c r="AR59" s="282"/>
      <c r="AS59" s="282"/>
      <c r="AT59" s="282"/>
      <c r="AU59" s="282"/>
      <c r="AV59" s="282"/>
      <c r="AW59" s="282"/>
      <c r="AX59" s="282"/>
      <c r="AY59" s="282"/>
      <c r="AZ59" s="282"/>
    </row>
    <row r="60" spans="1:54" x14ac:dyDescent="0.25">
      <c r="A60" s="45"/>
      <c r="B60" s="870" t="s">
        <v>2</v>
      </c>
      <c r="C60" s="870"/>
      <c r="D60" s="870"/>
      <c r="E60" s="870"/>
      <c r="F60" s="870"/>
      <c r="G60" s="870"/>
      <c r="H60" s="870"/>
      <c r="I60" s="870"/>
      <c r="J60" s="870"/>
      <c r="K60" s="870"/>
      <c r="L60" s="870"/>
      <c r="M60" s="870"/>
      <c r="N60" s="870"/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1"/>
      <c r="Z60" s="870" t="s">
        <v>33</v>
      </c>
      <c r="AA60" s="870"/>
      <c r="AB60" s="871"/>
      <c r="AC60" s="865" t="s">
        <v>99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6"/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</row>
    <row r="61" spans="1:54" x14ac:dyDescent="0.25">
      <c r="A61" s="45"/>
      <c r="B61" s="872"/>
      <c r="C61" s="872"/>
      <c r="D61" s="872"/>
      <c r="E61" s="872"/>
      <c r="F61" s="872"/>
      <c r="G61" s="872"/>
      <c r="H61" s="872"/>
      <c r="I61" s="872"/>
      <c r="J61" s="872"/>
      <c r="K61" s="872"/>
      <c r="L61" s="872"/>
      <c r="M61" s="872"/>
      <c r="N61" s="872"/>
      <c r="O61" s="872"/>
      <c r="P61" s="872"/>
      <c r="Q61" s="872"/>
      <c r="R61" s="872"/>
      <c r="S61" s="872"/>
      <c r="T61" s="872"/>
      <c r="U61" s="872"/>
      <c r="V61" s="872"/>
      <c r="W61" s="872"/>
      <c r="X61" s="872"/>
      <c r="Y61" s="873"/>
      <c r="Z61" s="872"/>
      <c r="AA61" s="872"/>
      <c r="AB61" s="873"/>
      <c r="AC61" s="895" t="s">
        <v>271</v>
      </c>
      <c r="AD61" s="870"/>
      <c r="AE61" s="870"/>
      <c r="AF61" s="870"/>
      <c r="AG61" s="870"/>
      <c r="AH61" s="870"/>
      <c r="AI61" s="870"/>
      <c r="AJ61" s="871"/>
      <c r="AK61" s="892" t="s">
        <v>6</v>
      </c>
      <c r="AL61" s="892"/>
      <c r="AM61" s="892"/>
      <c r="AN61" s="892"/>
      <c r="AO61" s="892"/>
      <c r="AP61" s="892"/>
      <c r="AQ61" s="892"/>
      <c r="AR61" s="892"/>
      <c r="AS61" s="870" t="s">
        <v>35</v>
      </c>
      <c r="AT61" s="870"/>
      <c r="AU61" s="870"/>
      <c r="AV61" s="870"/>
      <c r="AW61" s="870"/>
      <c r="AX61" s="870"/>
      <c r="AY61" s="870"/>
      <c r="AZ61" s="870"/>
    </row>
    <row r="62" spans="1:54" ht="24" customHeight="1" x14ac:dyDescent="0.25">
      <c r="A62" s="45"/>
      <c r="B62" s="874"/>
      <c r="C62" s="874"/>
      <c r="D62" s="874"/>
      <c r="E62" s="874"/>
      <c r="F62" s="874"/>
      <c r="G62" s="874"/>
      <c r="H62" s="874"/>
      <c r="I62" s="874"/>
      <c r="J62" s="874"/>
      <c r="K62" s="874"/>
      <c r="L62" s="874"/>
      <c r="M62" s="874"/>
      <c r="N62" s="874"/>
      <c r="O62" s="874"/>
      <c r="P62" s="874"/>
      <c r="Q62" s="874"/>
      <c r="R62" s="874"/>
      <c r="S62" s="874"/>
      <c r="T62" s="874"/>
      <c r="U62" s="874"/>
      <c r="V62" s="874"/>
      <c r="W62" s="874"/>
      <c r="X62" s="874"/>
      <c r="Y62" s="875"/>
      <c r="Z62" s="874"/>
      <c r="AA62" s="874"/>
      <c r="AB62" s="875"/>
      <c r="AC62" s="897"/>
      <c r="AD62" s="874"/>
      <c r="AE62" s="874"/>
      <c r="AF62" s="874"/>
      <c r="AG62" s="874"/>
      <c r="AH62" s="874"/>
      <c r="AI62" s="874"/>
      <c r="AJ62" s="875"/>
      <c r="AK62" s="892"/>
      <c r="AL62" s="892"/>
      <c r="AM62" s="892"/>
      <c r="AN62" s="892"/>
      <c r="AO62" s="892"/>
      <c r="AP62" s="892"/>
      <c r="AQ62" s="892"/>
      <c r="AR62" s="892"/>
      <c r="AS62" s="874"/>
      <c r="AT62" s="874"/>
      <c r="AU62" s="874"/>
      <c r="AV62" s="874"/>
      <c r="AW62" s="874"/>
      <c r="AX62" s="874"/>
      <c r="AY62" s="874"/>
      <c r="AZ62" s="874"/>
    </row>
    <row r="63" spans="1:54" ht="15.75" thickBot="1" x14ac:dyDescent="0.3">
      <c r="A63" s="45"/>
      <c r="B63" s="882">
        <v>1</v>
      </c>
      <c r="C63" s="882"/>
      <c r="D63" s="882"/>
      <c r="E63" s="882"/>
      <c r="F63" s="882"/>
      <c r="G63" s="882"/>
      <c r="H63" s="882"/>
      <c r="I63" s="882"/>
      <c r="J63" s="882"/>
      <c r="K63" s="882"/>
      <c r="L63" s="882"/>
      <c r="M63" s="882"/>
      <c r="N63" s="882"/>
      <c r="O63" s="882"/>
      <c r="P63" s="882"/>
      <c r="Q63" s="882"/>
      <c r="R63" s="882"/>
      <c r="S63" s="882"/>
      <c r="T63" s="882"/>
      <c r="U63" s="882"/>
      <c r="V63" s="882"/>
      <c r="W63" s="882"/>
      <c r="X63" s="882"/>
      <c r="Y63" s="883"/>
      <c r="Z63" s="884" t="s">
        <v>7</v>
      </c>
      <c r="AA63" s="884"/>
      <c r="AB63" s="885"/>
      <c r="AC63" s="886" t="s">
        <v>8</v>
      </c>
      <c r="AD63" s="887"/>
      <c r="AE63" s="887"/>
      <c r="AF63" s="887"/>
      <c r="AG63" s="887"/>
      <c r="AH63" s="887"/>
      <c r="AI63" s="887"/>
      <c r="AJ63" s="888"/>
      <c r="AK63" s="886" t="s">
        <v>9</v>
      </c>
      <c r="AL63" s="887"/>
      <c r="AM63" s="887"/>
      <c r="AN63" s="887"/>
      <c r="AO63" s="887"/>
      <c r="AP63" s="887"/>
      <c r="AQ63" s="887"/>
      <c r="AR63" s="888"/>
      <c r="AS63" s="886" t="s">
        <v>10</v>
      </c>
      <c r="AT63" s="887"/>
      <c r="AU63" s="887"/>
      <c r="AV63" s="887"/>
      <c r="AW63" s="887"/>
      <c r="AX63" s="887"/>
      <c r="AY63" s="887"/>
      <c r="AZ63" s="887"/>
    </row>
    <row r="64" spans="1:54" ht="25.5" customHeight="1" x14ac:dyDescent="0.25">
      <c r="A64" s="45"/>
      <c r="B64" s="854" t="s">
        <v>771</v>
      </c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4"/>
      <c r="R64" s="854"/>
      <c r="S64" s="854"/>
      <c r="T64" s="854"/>
      <c r="U64" s="854"/>
      <c r="V64" s="854"/>
      <c r="W64" s="854"/>
      <c r="X64" s="854"/>
      <c r="Y64" s="855"/>
      <c r="Z64" s="927" t="s">
        <v>21</v>
      </c>
      <c r="AA64" s="928"/>
      <c r="AB64" s="928"/>
      <c r="AC64" s="858"/>
      <c r="AD64" s="859"/>
      <c r="AE64" s="859"/>
      <c r="AF64" s="859"/>
      <c r="AG64" s="859"/>
      <c r="AH64" s="859"/>
      <c r="AI64" s="859"/>
      <c r="AJ64" s="860"/>
      <c r="AK64" s="858"/>
      <c r="AL64" s="859"/>
      <c r="AM64" s="859"/>
      <c r="AN64" s="859"/>
      <c r="AO64" s="859"/>
      <c r="AP64" s="859"/>
      <c r="AQ64" s="859"/>
      <c r="AR64" s="860"/>
      <c r="AS64" s="858"/>
      <c r="AT64" s="859"/>
      <c r="AU64" s="859"/>
      <c r="AV64" s="859"/>
      <c r="AW64" s="859"/>
      <c r="AX64" s="859"/>
      <c r="AY64" s="859"/>
      <c r="AZ64" s="861"/>
    </row>
    <row r="65" spans="1:52" ht="15" customHeight="1" x14ac:dyDescent="0.25">
      <c r="A65" s="45"/>
      <c r="B65" s="839" t="s">
        <v>765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1" t="s">
        <v>22</v>
      </c>
      <c r="AA65" s="842"/>
      <c r="AB65" s="843"/>
      <c r="AC65" s="865"/>
      <c r="AD65" s="866"/>
      <c r="AE65" s="866"/>
      <c r="AF65" s="866"/>
      <c r="AG65" s="866"/>
      <c r="AH65" s="866"/>
      <c r="AI65" s="866"/>
      <c r="AJ65" s="867"/>
      <c r="AK65" s="865"/>
      <c r="AL65" s="866"/>
      <c r="AM65" s="866"/>
      <c r="AN65" s="866"/>
      <c r="AO65" s="866"/>
      <c r="AP65" s="866"/>
      <c r="AQ65" s="866"/>
      <c r="AR65" s="867"/>
      <c r="AS65" s="865"/>
      <c r="AT65" s="866"/>
      <c r="AU65" s="866"/>
      <c r="AV65" s="866"/>
      <c r="AW65" s="866"/>
      <c r="AX65" s="866"/>
      <c r="AY65" s="866"/>
      <c r="AZ65" s="868"/>
    </row>
    <row r="66" spans="1:52" ht="15" customHeight="1" x14ac:dyDescent="0.25">
      <c r="A66" s="45"/>
      <c r="B66" s="839" t="s">
        <v>766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23</v>
      </c>
      <c r="AA66" s="842"/>
      <c r="AB66" s="843"/>
      <c r="AC66" s="474"/>
      <c r="AD66" s="473"/>
      <c r="AE66" s="473"/>
      <c r="AF66" s="473"/>
      <c r="AG66" s="473"/>
      <c r="AH66" s="473"/>
      <c r="AI66" s="473"/>
      <c r="AJ66" s="475"/>
      <c r="AK66" s="474"/>
      <c r="AL66" s="473"/>
      <c r="AM66" s="473"/>
      <c r="AN66" s="473"/>
      <c r="AO66" s="473"/>
      <c r="AP66" s="473"/>
      <c r="AQ66" s="473"/>
      <c r="AR66" s="475"/>
      <c r="AS66" s="474"/>
      <c r="AT66" s="473"/>
      <c r="AU66" s="473"/>
      <c r="AV66" s="473"/>
      <c r="AW66" s="473"/>
      <c r="AX66" s="473"/>
      <c r="AY66" s="473"/>
      <c r="AZ66" s="476"/>
    </row>
    <row r="67" spans="1:52" ht="15" customHeight="1" x14ac:dyDescent="0.25">
      <c r="A67" s="45"/>
      <c r="B67" s="839" t="s">
        <v>767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4" t="s">
        <v>460</v>
      </c>
      <c r="AA67" s="845"/>
      <c r="AB67" s="846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52" ht="15.75" customHeight="1" thickBot="1" x14ac:dyDescent="0.3">
      <c r="A68" s="45"/>
      <c r="B68" s="839" t="s">
        <v>768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7" t="s">
        <v>461</v>
      </c>
      <c r="AA68" s="848"/>
      <c r="AB68" s="849"/>
      <c r="AC68" s="850"/>
      <c r="AD68" s="851"/>
      <c r="AE68" s="851"/>
      <c r="AF68" s="851"/>
      <c r="AG68" s="851"/>
      <c r="AH68" s="851"/>
      <c r="AI68" s="851"/>
      <c r="AJ68" s="852"/>
      <c r="AK68" s="850"/>
      <c r="AL68" s="851"/>
      <c r="AM68" s="851"/>
      <c r="AN68" s="851"/>
      <c r="AO68" s="851"/>
      <c r="AP68" s="851"/>
      <c r="AQ68" s="851"/>
      <c r="AR68" s="852"/>
      <c r="AS68" s="850"/>
      <c r="AT68" s="851"/>
      <c r="AU68" s="851"/>
      <c r="AV68" s="851"/>
      <c r="AW68" s="851"/>
      <c r="AX68" s="851"/>
      <c r="AY68" s="851"/>
      <c r="AZ68" s="853"/>
    </row>
    <row r="69" spans="1:52" ht="9.75" customHeight="1" x14ac:dyDescent="0.25">
      <c r="A69" s="45"/>
      <c r="B69" s="820"/>
      <c r="C69" s="821"/>
      <c r="D69" s="821"/>
      <c r="E69" s="821"/>
      <c r="F69" s="821"/>
      <c r="G69" s="821"/>
      <c r="H69" s="821"/>
      <c r="I69" s="821"/>
      <c r="J69" s="821"/>
      <c r="K69" s="821"/>
      <c r="L69" s="821"/>
      <c r="M69" s="821"/>
      <c r="N69" s="821"/>
      <c r="O69" s="821"/>
      <c r="P69" s="821"/>
      <c r="Q69" s="821"/>
      <c r="R69" s="821"/>
      <c r="S69" s="821"/>
      <c r="T69" s="821"/>
      <c r="U69" s="821"/>
      <c r="V69" s="821"/>
      <c r="W69" s="821"/>
      <c r="X69" s="821"/>
      <c r="Y69" s="821"/>
      <c r="Z69" s="821"/>
      <c r="AA69" s="821"/>
      <c r="AB69" s="821"/>
      <c r="AC69" s="821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1"/>
      <c r="AO69" s="821"/>
      <c r="AP69" s="821"/>
      <c r="AQ69" s="821"/>
      <c r="AR69" s="821"/>
      <c r="AS69" s="821"/>
      <c r="AT69" s="821"/>
      <c r="AU69" s="821"/>
      <c r="AV69" s="821"/>
      <c r="AW69" s="821"/>
      <c r="AX69" s="821"/>
      <c r="AY69" s="821"/>
      <c r="AZ69" s="821"/>
    </row>
    <row r="70" spans="1:52" ht="27.75" customHeight="1" x14ac:dyDescent="0.25">
      <c r="A70" s="45"/>
      <c r="B70" s="1313" t="s">
        <v>903</v>
      </c>
      <c r="C70" s="1313"/>
      <c r="D70" s="1313"/>
      <c r="E70" s="1313"/>
      <c r="F70" s="1313"/>
      <c r="G70" s="1313"/>
      <c r="H70" s="1313"/>
      <c r="I70" s="1313"/>
      <c r="J70" s="1313"/>
      <c r="K70" s="1313"/>
      <c r="L70" s="1313"/>
      <c r="M70" s="1313"/>
      <c r="N70" s="1313"/>
      <c r="O70" s="1313"/>
      <c r="P70" s="1313"/>
      <c r="Q70" s="1313"/>
      <c r="R70" s="1313"/>
      <c r="S70" s="1313"/>
      <c r="T70" s="1313"/>
      <c r="U70" s="1313"/>
      <c r="V70" s="1313"/>
      <c r="W70" s="1313"/>
      <c r="X70" s="1313"/>
      <c r="Y70" s="1313"/>
      <c r="Z70" s="1313"/>
      <c r="AA70" s="1313"/>
      <c r="AB70" s="1313"/>
      <c r="AC70" s="1313"/>
      <c r="AD70" s="1313"/>
      <c r="AE70" s="1313"/>
      <c r="AF70" s="1313"/>
      <c r="AG70" s="1313"/>
      <c r="AH70" s="1313"/>
      <c r="AI70" s="1313"/>
      <c r="AJ70" s="1313"/>
      <c r="AK70" s="1313"/>
      <c r="AL70" s="1313"/>
      <c r="AM70" s="1313"/>
      <c r="AN70" s="1313"/>
      <c r="AO70" s="1313"/>
      <c r="AP70" s="1313"/>
      <c r="AQ70" s="1313"/>
      <c r="AR70" s="1313"/>
      <c r="AS70" s="1313"/>
      <c r="AT70" s="1313"/>
      <c r="AU70" s="1313"/>
      <c r="AV70" s="1313"/>
      <c r="AW70" s="1313"/>
      <c r="AX70" s="1313"/>
      <c r="AY70" s="1313"/>
      <c r="AZ70" s="1313"/>
    </row>
  </sheetData>
  <mergeCells count="234">
    <mergeCell ref="AH44:AJ44"/>
    <mergeCell ref="AK44:AM44"/>
    <mergeCell ref="AN44:AP44"/>
    <mergeCell ref="AQ44:AT44"/>
    <mergeCell ref="AU44:AW44"/>
    <mergeCell ref="AX44:AZ44"/>
    <mergeCell ref="B44:G44"/>
    <mergeCell ref="H44:I44"/>
    <mergeCell ref="J44:M44"/>
    <mergeCell ref="N44:P44"/>
    <mergeCell ref="Q44:T44"/>
    <mergeCell ref="U44:W44"/>
    <mergeCell ref="X44:Z44"/>
    <mergeCell ref="AA44:AC44"/>
    <mergeCell ref="AD44:AG44"/>
    <mergeCell ref="B56:AZ56"/>
    <mergeCell ref="B53:V53"/>
    <mergeCell ref="W53:Y53"/>
    <mergeCell ref="Z53:AB53"/>
    <mergeCell ref="AC53:AJ53"/>
    <mergeCell ref="AK53:AR53"/>
    <mergeCell ref="AS53:AZ53"/>
    <mergeCell ref="B54:V54"/>
    <mergeCell ref="W54:Y54"/>
    <mergeCell ref="Z54:AB54"/>
    <mergeCell ref="AC54:AJ54"/>
    <mergeCell ref="AK54:AR54"/>
    <mergeCell ref="AS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12:AS12"/>
    <mergeCell ref="B14:Y16"/>
    <mergeCell ref="Z14:AB16"/>
    <mergeCell ref="AC14:AZ14"/>
    <mergeCell ref="AC15:AJ16"/>
    <mergeCell ref="AK15:AR16"/>
    <mergeCell ref="AS15:AZ16"/>
    <mergeCell ref="B46:AZ46"/>
    <mergeCell ref="B48:V50"/>
    <mergeCell ref="W48:Y50"/>
    <mergeCell ref="Z48:AB50"/>
    <mergeCell ref="AC48:AZ48"/>
    <mergeCell ref="AC49:AJ50"/>
    <mergeCell ref="AK49:AR50"/>
    <mergeCell ref="AS49:AZ5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7:AZ27"/>
    <mergeCell ref="B29:Y31"/>
    <mergeCell ref="Z29:AB31"/>
    <mergeCell ref="AC29:AZ29"/>
    <mergeCell ref="AC30:AJ31"/>
    <mergeCell ref="AK30:AR31"/>
    <mergeCell ref="AS30:AZ31"/>
    <mergeCell ref="B25:AZ25"/>
    <mergeCell ref="B21:Y21"/>
    <mergeCell ref="Z21:AB21"/>
    <mergeCell ref="AC21:AJ21"/>
    <mergeCell ref="AK21:AR21"/>
    <mergeCell ref="AS21:AZ21"/>
    <mergeCell ref="B23:Y23"/>
    <mergeCell ref="Z23:AB23"/>
    <mergeCell ref="AC23:AJ23"/>
    <mergeCell ref="AK23:AR23"/>
    <mergeCell ref="AS23:AZ23"/>
    <mergeCell ref="B22:Y22"/>
    <mergeCell ref="Z22:AB22"/>
    <mergeCell ref="AC22:AJ22"/>
    <mergeCell ref="AK22:AR22"/>
    <mergeCell ref="AS22:AZ22"/>
    <mergeCell ref="B24:Y24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B35:Y35"/>
    <mergeCell ref="Z35:AB35"/>
    <mergeCell ref="AC35:AJ35"/>
    <mergeCell ref="AK35:AR35"/>
    <mergeCell ref="AS35:AZ35"/>
    <mergeCell ref="X40:Z40"/>
    <mergeCell ref="AA40:AC40"/>
    <mergeCell ref="B37:AZ37"/>
    <mergeCell ref="B39:G40"/>
    <mergeCell ref="H39:I40"/>
    <mergeCell ref="J39:M40"/>
    <mergeCell ref="N39:Z39"/>
    <mergeCell ref="AA39:AM39"/>
    <mergeCell ref="AN39:AZ39"/>
    <mergeCell ref="N40:P40"/>
    <mergeCell ref="Q40:T40"/>
    <mergeCell ref="U40:W40"/>
    <mergeCell ref="AQ40:AT40"/>
    <mergeCell ref="AU40:AW40"/>
    <mergeCell ref="AX40:AZ40"/>
    <mergeCell ref="AD40:AG40"/>
    <mergeCell ref="AH40:AJ40"/>
    <mergeCell ref="AK40:AM40"/>
    <mergeCell ref="AN40:AP40"/>
    <mergeCell ref="AU41:AW41"/>
    <mergeCell ref="AX41:AZ41"/>
    <mergeCell ref="B42:G42"/>
    <mergeCell ref="H42:I42"/>
    <mergeCell ref="J42:M42"/>
    <mergeCell ref="N42:P42"/>
    <mergeCell ref="Q42:T42"/>
    <mergeCell ref="U42:W42"/>
    <mergeCell ref="X42:Z42"/>
    <mergeCell ref="AA42:AC42"/>
    <mergeCell ref="AA41:AC41"/>
    <mergeCell ref="AD41:AG41"/>
    <mergeCell ref="AH41:AJ41"/>
    <mergeCell ref="AK41:AM41"/>
    <mergeCell ref="AN41:AP41"/>
    <mergeCell ref="AQ41:AT41"/>
    <mergeCell ref="B41:G41"/>
    <mergeCell ref="H41:I41"/>
    <mergeCell ref="J41:M41"/>
    <mergeCell ref="N41:P41"/>
    <mergeCell ref="Q41:T41"/>
    <mergeCell ref="U41:W41"/>
    <mergeCell ref="X41:Z41"/>
    <mergeCell ref="AH43:AJ43"/>
    <mergeCell ref="AK43:AM43"/>
    <mergeCell ref="AN43:AP43"/>
    <mergeCell ref="AQ43:AT43"/>
    <mergeCell ref="AU43:AW43"/>
    <mergeCell ref="AX43:AZ43"/>
    <mergeCell ref="AX42:AZ42"/>
    <mergeCell ref="B43:G43"/>
    <mergeCell ref="H43:I43"/>
    <mergeCell ref="J43:M43"/>
    <mergeCell ref="N43:P43"/>
    <mergeCell ref="Q43:T43"/>
    <mergeCell ref="U43:W43"/>
    <mergeCell ref="X43:Z43"/>
    <mergeCell ref="AA43:AC43"/>
    <mergeCell ref="AD43:AG43"/>
    <mergeCell ref="AD42:AG42"/>
    <mergeCell ref="AH42:AJ42"/>
    <mergeCell ref="AK42:AM42"/>
    <mergeCell ref="AN42:AP42"/>
    <mergeCell ref="AQ42:AT42"/>
    <mergeCell ref="AU42:AW42"/>
    <mergeCell ref="B58:AZ58"/>
    <mergeCell ref="B60:Y62"/>
    <mergeCell ref="Z60:AB62"/>
    <mergeCell ref="AC60:AZ60"/>
    <mergeCell ref="AC61:AJ62"/>
    <mergeCell ref="AK61:AR62"/>
    <mergeCell ref="AS61:AZ62"/>
    <mergeCell ref="B63:Y63"/>
    <mergeCell ref="Z63:AB63"/>
    <mergeCell ref="AC63:AJ63"/>
    <mergeCell ref="AK63:AR63"/>
    <mergeCell ref="AS63:AZ63"/>
    <mergeCell ref="B68:Y68"/>
    <mergeCell ref="Z68:AB68"/>
    <mergeCell ref="AC68:AJ68"/>
    <mergeCell ref="AK68:AR68"/>
    <mergeCell ref="AS68:AZ68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AR10:AU10"/>
    <mergeCell ref="AQ4:AU5"/>
    <mergeCell ref="B69:AZ69"/>
    <mergeCell ref="B70:AZ70"/>
    <mergeCell ref="A1:AZ1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6:Y66"/>
    <mergeCell ref="Z66:AB66"/>
    <mergeCell ref="B67:Y67"/>
    <mergeCell ref="Z67:AB67"/>
  </mergeCells>
  <pageMargins left="0.59055118110236227" right="0.39370078740157483" top="0.70866141732283472" bottom="0.39370078740157483" header="0.31496062992125984" footer="0"/>
  <pageSetup paperSize="9" firstPageNumber="142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5" max="5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3"/>
  <sheetViews>
    <sheetView showGridLines="0" zoomScaleSheetLayoutView="100" workbookViewId="0">
      <selection activeCell="B100" sqref="B100:AZ100"/>
    </sheetView>
  </sheetViews>
  <sheetFormatPr defaultColWidth="0.85546875" defaultRowHeight="15" x14ac:dyDescent="0.25"/>
  <cols>
    <col min="1" max="13" width="2.7109375" style="88" customWidth="1"/>
    <col min="14" max="15" width="3.42578125" style="88" customWidth="1"/>
    <col min="16" max="28" width="2.7109375" style="88" customWidth="1"/>
    <col min="29" max="52" width="2.42578125" style="88" customWidth="1"/>
    <col min="53" max="53" width="0.85546875" style="88"/>
    <col min="54" max="16384" width="0.85546875" style="40"/>
  </cols>
  <sheetData>
    <row r="1" spans="1:55" s="24" customFormat="1" ht="50.1" customHeight="1" x14ac:dyDescent="0.25">
      <c r="A1" s="993" t="s">
        <v>539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88"/>
      <c r="BB1" s="40"/>
      <c r="BC1" s="40"/>
    </row>
    <row r="2" spans="1:55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4"/>
      <c r="BC2" s="4"/>
    </row>
    <row r="3" spans="1:55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88"/>
      <c r="BB3" s="40"/>
      <c r="BC3" s="40"/>
    </row>
    <row r="4" spans="1:55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8"/>
      <c r="BB4" s="40"/>
      <c r="BC4" s="40"/>
    </row>
    <row r="5" spans="1:55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88"/>
      <c r="BB5" s="40"/>
      <c r="BC5" s="40"/>
    </row>
    <row r="6" spans="1:55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5"/>
      <c r="BB6" s="4"/>
      <c r="BC6" s="4"/>
    </row>
    <row r="7" spans="1:55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5"/>
      <c r="BB7" s="4"/>
      <c r="BC7" s="4"/>
    </row>
    <row r="8" spans="1:55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85"/>
      <c r="BB8" s="4"/>
      <c r="BC8" s="4"/>
    </row>
    <row r="9" spans="1:55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85"/>
      <c r="BB9" s="4"/>
      <c r="BC9" s="4"/>
    </row>
    <row r="10" spans="1:55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5"/>
      <c r="BB10" s="4"/>
      <c r="BC10" s="4"/>
    </row>
    <row r="11" spans="1:55" s="24" customFormat="1" ht="8.2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40"/>
      <c r="BC11" s="40"/>
    </row>
    <row r="12" spans="1:55" s="27" customFormat="1" x14ac:dyDescent="0.25">
      <c r="A12" s="119"/>
      <c r="B12" s="1462" t="s">
        <v>518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8"/>
      <c r="BC12" s="8"/>
    </row>
    <row r="13" spans="1:55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8"/>
      <c r="BC13" s="8"/>
    </row>
    <row r="14" spans="1:55" s="27" customFormat="1" ht="16.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8"/>
      <c r="BC14" s="8"/>
    </row>
    <row r="15" spans="1:55" s="27" customFormat="1" ht="20.2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8"/>
      <c r="BC15" s="8"/>
    </row>
    <row r="16" spans="1:55" s="27" customFormat="1" ht="20.2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8"/>
      <c r="BC16" s="8"/>
    </row>
    <row r="17" spans="1:53" s="355" customFormat="1" ht="11.2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</row>
    <row r="18" spans="1:53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</row>
    <row r="19" spans="1:53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</row>
    <row r="20" spans="1:53" s="11" customFormat="1" ht="18" customHeight="1" x14ac:dyDescent="0.25">
      <c r="A20" s="119"/>
      <c r="B20" s="1159" t="s">
        <v>470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</row>
    <row r="21" spans="1:53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</row>
    <row r="22" spans="1:53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</row>
    <row r="23" spans="1:53" s="11" customFormat="1" ht="28.5" customHeight="1" thickBot="1" x14ac:dyDescent="0.3">
      <c r="A23" s="119"/>
      <c r="B23" s="906" t="s">
        <v>717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</row>
    <row r="24" spans="1:53" s="8" customFormat="1" ht="11.25" customHeight="1" x14ac:dyDescent="0.25">
      <c r="A24" s="119"/>
      <c r="B24" s="1460"/>
      <c r="C24" s="1461"/>
      <c r="D24" s="1461"/>
      <c r="E24" s="1461"/>
      <c r="F24" s="1461"/>
      <c r="G24" s="1461"/>
      <c r="H24" s="1461"/>
      <c r="I24" s="1461"/>
      <c r="J24" s="1461"/>
      <c r="K24" s="1461"/>
      <c r="L24" s="1461"/>
      <c r="M24" s="1461"/>
      <c r="N24" s="1461"/>
      <c r="O24" s="1461"/>
      <c r="P24" s="1461"/>
      <c r="Q24" s="1461"/>
      <c r="R24" s="1461"/>
      <c r="S24" s="1461"/>
      <c r="T24" s="1461"/>
      <c r="U24" s="1461"/>
      <c r="V24" s="1461"/>
      <c r="W24" s="146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</row>
    <row r="25" spans="1:53" customFormat="1" x14ac:dyDescent="0.25">
      <c r="A25" s="272"/>
      <c r="B25" s="1443" t="s">
        <v>551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</row>
    <row r="26" spans="1:53" s="43" customFormat="1" ht="17.25" customHeight="1" x14ac:dyDescent="0.2">
      <c r="A26" s="318"/>
      <c r="B26" s="957" t="s">
        <v>400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</row>
    <row r="27" spans="1:53" s="43" customFormat="1" ht="14.2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</row>
    <row r="28" spans="1:53" s="43" customFormat="1" ht="16.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</row>
    <row r="29" spans="1:53" s="43" customFormat="1" ht="19.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</row>
    <row r="30" spans="1:53" s="43" customFormat="1" ht="19.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</row>
    <row r="31" spans="1:53" s="574" customFormat="1" ht="11.25" customHeight="1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</row>
    <row r="32" spans="1:53" s="43" customFormat="1" ht="18" customHeight="1" x14ac:dyDescent="0.2">
      <c r="A32" s="318"/>
      <c r="B32" s="906" t="s">
        <v>305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122</v>
      </c>
      <c r="AA32" s="928"/>
      <c r="AB32" s="929"/>
      <c r="AC32" s="858"/>
      <c r="AD32" s="859"/>
      <c r="AE32" s="859"/>
      <c r="AF32" s="859"/>
      <c r="AG32" s="859"/>
      <c r="AH32" s="859"/>
      <c r="AI32" s="859"/>
      <c r="AJ32" s="860"/>
      <c r="AK32" s="858"/>
      <c r="AL32" s="859"/>
      <c r="AM32" s="859"/>
      <c r="AN32" s="859"/>
      <c r="AO32" s="859"/>
      <c r="AP32" s="859"/>
      <c r="AQ32" s="859"/>
      <c r="AR32" s="860"/>
      <c r="AS32" s="858"/>
      <c r="AT32" s="859"/>
      <c r="AU32" s="859"/>
      <c r="AV32" s="859"/>
      <c r="AW32" s="859"/>
      <c r="AX32" s="859"/>
      <c r="AY32" s="859"/>
      <c r="AZ32" s="861"/>
      <c r="BA32" s="94"/>
    </row>
    <row r="33" spans="1:53" s="43" customFormat="1" ht="28.5" customHeight="1" x14ac:dyDescent="0.2">
      <c r="A33" s="318"/>
      <c r="B33" s="906" t="s">
        <v>520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865"/>
      <c r="AD33" s="866"/>
      <c r="AE33" s="866"/>
      <c r="AF33" s="866"/>
      <c r="AG33" s="866"/>
      <c r="AH33" s="866"/>
      <c r="AI33" s="866"/>
      <c r="AJ33" s="867"/>
      <c r="AK33" s="865"/>
      <c r="AL33" s="866"/>
      <c r="AM33" s="866"/>
      <c r="AN33" s="866"/>
      <c r="AO33" s="866"/>
      <c r="AP33" s="866"/>
      <c r="AQ33" s="866"/>
      <c r="AR33" s="867"/>
      <c r="AS33" s="865"/>
      <c r="AT33" s="866"/>
      <c r="AU33" s="866"/>
      <c r="AV33" s="866"/>
      <c r="AW33" s="866"/>
      <c r="AX33" s="866"/>
      <c r="AY33" s="866"/>
      <c r="AZ33" s="868"/>
      <c r="BA33" s="94"/>
    </row>
    <row r="34" spans="1:53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</row>
    <row r="35" spans="1:53" s="8" customFormat="1" ht="14.25" customHeight="1" x14ac:dyDescent="0.25">
      <c r="A35" s="119"/>
      <c r="B35" s="992" t="s">
        <v>386</v>
      </c>
      <c r="C35" s="992"/>
      <c r="D35" s="992"/>
      <c r="E35" s="992"/>
      <c r="F35" s="992"/>
      <c r="G35" s="992"/>
      <c r="H35" s="992"/>
      <c r="I35" s="992"/>
      <c r="J35" s="992"/>
      <c r="K35" s="992"/>
      <c r="L35" s="992"/>
      <c r="M35" s="992"/>
      <c r="N35" s="992"/>
      <c r="O35" s="992"/>
      <c r="P35" s="992"/>
      <c r="Q35" s="992"/>
      <c r="R35" s="992"/>
      <c r="S35" s="992"/>
      <c r="T35" s="992"/>
      <c r="U35" s="992"/>
      <c r="V35" s="992"/>
      <c r="W35" s="992"/>
      <c r="X35" s="992"/>
      <c r="Y35" s="992"/>
      <c r="Z35" s="992"/>
      <c r="AA35" s="992"/>
      <c r="AB35" s="992"/>
      <c r="AC35" s="992"/>
      <c r="AD35" s="992"/>
      <c r="AE35" s="992"/>
      <c r="AF35" s="992"/>
      <c r="AG35" s="992"/>
      <c r="AH35" s="992"/>
      <c r="AI35" s="992"/>
      <c r="AJ35" s="992"/>
      <c r="AK35" s="992"/>
      <c r="AL35" s="992"/>
      <c r="AM35" s="992"/>
      <c r="AN35" s="992"/>
      <c r="AO35" s="992"/>
      <c r="AP35" s="992"/>
      <c r="AQ35" s="992"/>
      <c r="AR35" s="992"/>
      <c r="AS35" s="992"/>
      <c r="AT35" s="992"/>
      <c r="AU35" s="992"/>
      <c r="AV35" s="992"/>
      <c r="AW35" s="992"/>
      <c r="AX35" s="992"/>
      <c r="AY35" s="992"/>
      <c r="AZ35" s="992"/>
      <c r="BA35" s="91"/>
    </row>
    <row r="36" spans="1:53" s="8" customFormat="1" ht="15.75" customHeight="1" x14ac:dyDescent="0.25">
      <c r="A36" s="119"/>
      <c r="B36" s="1084" t="s">
        <v>387</v>
      </c>
      <c r="C36" s="1084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4"/>
      <c r="AA36" s="1084"/>
      <c r="AB36" s="1084"/>
      <c r="AC36" s="1084"/>
      <c r="AD36" s="1084"/>
      <c r="AE36" s="1084"/>
      <c r="AF36" s="1084"/>
      <c r="AG36" s="1084"/>
      <c r="AH36" s="1084"/>
      <c r="AI36" s="1084"/>
      <c r="AJ36" s="1084"/>
      <c r="AK36" s="1084"/>
      <c r="AL36" s="1084"/>
      <c r="AM36" s="1084"/>
      <c r="AN36" s="1084"/>
      <c r="AO36" s="1084"/>
      <c r="AP36" s="1084"/>
      <c r="AQ36" s="1084"/>
      <c r="AR36" s="1084"/>
      <c r="AS36" s="1084"/>
      <c r="AT36" s="1084"/>
      <c r="AU36" s="1084"/>
      <c r="AV36" s="1084"/>
      <c r="AW36" s="1084"/>
      <c r="AX36" s="1084"/>
      <c r="AY36" s="1084"/>
      <c r="AZ36" s="1084"/>
      <c r="BA36" s="91"/>
    </row>
    <row r="37" spans="1:53" s="8" customFormat="1" ht="8.1" customHeight="1" x14ac:dyDescent="0.25">
      <c r="A37" s="119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91"/>
    </row>
    <row r="38" spans="1:53" s="10" customFormat="1" ht="25.5" customHeight="1" x14ac:dyDescent="0.25">
      <c r="A38" s="118"/>
      <c r="B38" s="870" t="s">
        <v>44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1"/>
      <c r="N38" s="895" t="s">
        <v>33</v>
      </c>
      <c r="O38" s="871"/>
      <c r="P38" s="895" t="s">
        <v>521</v>
      </c>
      <c r="Q38" s="870"/>
      <c r="R38" s="870"/>
      <c r="S38" s="870"/>
      <c r="T38" s="870"/>
      <c r="U38" s="870"/>
      <c r="V38" s="871"/>
      <c r="W38" s="895" t="s">
        <v>62</v>
      </c>
      <c r="X38" s="870"/>
      <c r="Y38" s="870"/>
      <c r="Z38" s="870"/>
      <c r="AA38" s="870"/>
      <c r="AB38" s="871"/>
      <c r="AC38" s="895" t="s">
        <v>63</v>
      </c>
      <c r="AD38" s="870"/>
      <c r="AE38" s="870"/>
      <c r="AF38" s="870"/>
      <c r="AG38" s="870"/>
      <c r="AH38" s="871"/>
      <c r="AI38" s="895" t="s">
        <v>214</v>
      </c>
      <c r="AJ38" s="870"/>
      <c r="AK38" s="870"/>
      <c r="AL38" s="870"/>
      <c r="AM38" s="870"/>
      <c r="AN38" s="871"/>
      <c r="AO38" s="895" t="s">
        <v>40</v>
      </c>
      <c r="AP38" s="870"/>
      <c r="AQ38" s="870"/>
      <c r="AR38" s="870"/>
      <c r="AS38" s="870"/>
      <c r="AT38" s="871"/>
      <c r="AU38" s="895" t="s">
        <v>718</v>
      </c>
      <c r="AV38" s="870"/>
      <c r="AW38" s="870"/>
      <c r="AX38" s="870"/>
      <c r="AY38" s="870"/>
      <c r="AZ38" s="870"/>
      <c r="BA38" s="89"/>
    </row>
    <row r="39" spans="1:53" s="11" customFormat="1" ht="15.75" customHeight="1" x14ac:dyDescent="0.25">
      <c r="A39" s="150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5"/>
      <c r="N39" s="897"/>
      <c r="O39" s="875"/>
      <c r="P39" s="897"/>
      <c r="Q39" s="874"/>
      <c r="R39" s="874"/>
      <c r="S39" s="874"/>
      <c r="T39" s="874"/>
      <c r="U39" s="874"/>
      <c r="V39" s="875"/>
      <c r="W39" s="897"/>
      <c r="X39" s="874"/>
      <c r="Y39" s="874"/>
      <c r="Z39" s="874"/>
      <c r="AA39" s="874"/>
      <c r="AB39" s="875"/>
      <c r="AC39" s="897"/>
      <c r="AD39" s="874"/>
      <c r="AE39" s="874"/>
      <c r="AF39" s="874"/>
      <c r="AG39" s="874"/>
      <c r="AH39" s="875"/>
      <c r="AI39" s="897"/>
      <c r="AJ39" s="874"/>
      <c r="AK39" s="874"/>
      <c r="AL39" s="874"/>
      <c r="AM39" s="874"/>
      <c r="AN39" s="875"/>
      <c r="AO39" s="897"/>
      <c r="AP39" s="874"/>
      <c r="AQ39" s="874"/>
      <c r="AR39" s="874"/>
      <c r="AS39" s="874"/>
      <c r="AT39" s="875"/>
      <c r="AU39" s="897"/>
      <c r="AV39" s="874"/>
      <c r="AW39" s="874"/>
      <c r="AX39" s="874"/>
      <c r="AY39" s="874"/>
      <c r="AZ39" s="874"/>
      <c r="BA39" s="91"/>
    </row>
    <row r="40" spans="1:53" s="347" customFormat="1" ht="11.25" customHeight="1" thickBot="1" x14ac:dyDescent="0.25">
      <c r="A40" s="477"/>
      <c r="B40" s="882">
        <v>1</v>
      </c>
      <c r="C40" s="882"/>
      <c r="D40" s="882"/>
      <c r="E40" s="882"/>
      <c r="F40" s="882"/>
      <c r="G40" s="882"/>
      <c r="H40" s="882"/>
      <c r="I40" s="882"/>
      <c r="J40" s="882"/>
      <c r="K40" s="882"/>
      <c r="L40" s="882"/>
      <c r="M40" s="883"/>
      <c r="N40" s="886" t="s">
        <v>36</v>
      </c>
      <c r="O40" s="888"/>
      <c r="P40" s="886" t="s">
        <v>7</v>
      </c>
      <c r="Q40" s="887"/>
      <c r="R40" s="887"/>
      <c r="S40" s="887"/>
      <c r="T40" s="887"/>
      <c r="U40" s="887"/>
      <c r="V40" s="888"/>
      <c r="W40" s="886" t="s">
        <v>8</v>
      </c>
      <c r="X40" s="887"/>
      <c r="Y40" s="887"/>
      <c r="Z40" s="887"/>
      <c r="AA40" s="887"/>
      <c r="AB40" s="888"/>
      <c r="AC40" s="886" t="s">
        <v>9</v>
      </c>
      <c r="AD40" s="887"/>
      <c r="AE40" s="887"/>
      <c r="AF40" s="887"/>
      <c r="AG40" s="887"/>
      <c r="AH40" s="888"/>
      <c r="AI40" s="886" t="s">
        <v>10</v>
      </c>
      <c r="AJ40" s="887"/>
      <c r="AK40" s="887"/>
      <c r="AL40" s="887"/>
      <c r="AM40" s="887"/>
      <c r="AN40" s="888"/>
      <c r="AO40" s="886" t="s">
        <v>11</v>
      </c>
      <c r="AP40" s="887"/>
      <c r="AQ40" s="887"/>
      <c r="AR40" s="887"/>
      <c r="AS40" s="887"/>
      <c r="AT40" s="888"/>
      <c r="AU40" s="886" t="s">
        <v>12</v>
      </c>
      <c r="AV40" s="887"/>
      <c r="AW40" s="887"/>
      <c r="AX40" s="887"/>
      <c r="AY40" s="887"/>
      <c r="AZ40" s="887"/>
      <c r="BA40" s="533"/>
    </row>
    <row r="41" spans="1:53" s="11" customFormat="1" ht="18" customHeight="1" x14ac:dyDescent="0.25">
      <c r="A41" s="150"/>
      <c r="B41" s="906"/>
      <c r="C41" s="906"/>
      <c r="D41" s="906"/>
      <c r="E41" s="906"/>
      <c r="F41" s="906"/>
      <c r="G41" s="906"/>
      <c r="H41" s="906"/>
      <c r="I41" s="906"/>
      <c r="J41" s="906"/>
      <c r="K41" s="906"/>
      <c r="L41" s="906"/>
      <c r="M41" s="907"/>
      <c r="N41" s="927" t="s">
        <v>119</v>
      </c>
      <c r="O41" s="929"/>
      <c r="P41" s="1452"/>
      <c r="Q41" s="1453"/>
      <c r="R41" s="1453"/>
      <c r="S41" s="1453"/>
      <c r="T41" s="1453"/>
      <c r="U41" s="1453"/>
      <c r="V41" s="1454"/>
      <c r="W41" s="858"/>
      <c r="X41" s="859"/>
      <c r="Y41" s="859"/>
      <c r="Z41" s="859"/>
      <c r="AA41" s="859"/>
      <c r="AB41" s="860"/>
      <c r="AC41" s="858"/>
      <c r="AD41" s="859"/>
      <c r="AE41" s="859"/>
      <c r="AF41" s="859"/>
      <c r="AG41" s="859"/>
      <c r="AH41" s="860"/>
      <c r="AI41" s="858"/>
      <c r="AJ41" s="859"/>
      <c r="AK41" s="859"/>
      <c r="AL41" s="859"/>
      <c r="AM41" s="859"/>
      <c r="AN41" s="860"/>
      <c r="AO41" s="858"/>
      <c r="AP41" s="859"/>
      <c r="AQ41" s="859"/>
      <c r="AR41" s="859"/>
      <c r="AS41" s="859"/>
      <c r="AT41" s="860"/>
      <c r="AU41" s="858"/>
      <c r="AV41" s="859"/>
      <c r="AW41" s="859"/>
      <c r="AX41" s="859"/>
      <c r="AY41" s="859"/>
      <c r="AZ41" s="861"/>
      <c r="BA41" s="91"/>
    </row>
    <row r="42" spans="1:53" s="8" customFormat="1" ht="18" customHeight="1" x14ac:dyDescent="0.25">
      <c r="A42" s="150"/>
      <c r="B42" s="906"/>
      <c r="C42" s="906"/>
      <c r="D42" s="906"/>
      <c r="E42" s="906"/>
      <c r="F42" s="906"/>
      <c r="G42" s="906"/>
      <c r="H42" s="906"/>
      <c r="I42" s="906"/>
      <c r="J42" s="906"/>
      <c r="K42" s="906"/>
      <c r="L42" s="906"/>
      <c r="M42" s="907"/>
      <c r="N42" s="844"/>
      <c r="O42" s="846"/>
      <c r="P42" s="1455"/>
      <c r="Q42" s="1450"/>
      <c r="R42" s="1450"/>
      <c r="S42" s="1450"/>
      <c r="T42" s="1450"/>
      <c r="U42" s="1450"/>
      <c r="V42" s="1451"/>
      <c r="W42" s="865"/>
      <c r="X42" s="866"/>
      <c r="Y42" s="866"/>
      <c r="Z42" s="866"/>
      <c r="AA42" s="866"/>
      <c r="AB42" s="867"/>
      <c r="AC42" s="865"/>
      <c r="AD42" s="866"/>
      <c r="AE42" s="866"/>
      <c r="AF42" s="866"/>
      <c r="AG42" s="866"/>
      <c r="AH42" s="867"/>
      <c r="AI42" s="865"/>
      <c r="AJ42" s="866"/>
      <c r="AK42" s="866"/>
      <c r="AL42" s="866"/>
      <c r="AM42" s="866"/>
      <c r="AN42" s="867"/>
      <c r="AO42" s="865"/>
      <c r="AP42" s="866"/>
      <c r="AQ42" s="866"/>
      <c r="AR42" s="866"/>
      <c r="AS42" s="866"/>
      <c r="AT42" s="867"/>
      <c r="AU42" s="865"/>
      <c r="AV42" s="866"/>
      <c r="AW42" s="866"/>
      <c r="AX42" s="866"/>
      <c r="AY42" s="866"/>
      <c r="AZ42" s="868"/>
      <c r="BA42" s="91"/>
    </row>
    <row r="43" spans="1:53" ht="18" customHeight="1" thickBot="1" x14ac:dyDescent="0.3">
      <c r="A43" s="85"/>
      <c r="B43" s="1463" t="s">
        <v>64</v>
      </c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4"/>
      <c r="N43" s="795" t="s">
        <v>142</v>
      </c>
      <c r="O43" s="797"/>
      <c r="P43" s="1465"/>
      <c r="Q43" s="1466"/>
      <c r="R43" s="1466"/>
      <c r="S43" s="1466"/>
      <c r="T43" s="1466"/>
      <c r="U43" s="1466"/>
      <c r="V43" s="1467"/>
      <c r="W43" s="950"/>
      <c r="X43" s="951"/>
      <c r="Y43" s="951"/>
      <c r="Z43" s="951"/>
      <c r="AA43" s="951"/>
      <c r="AB43" s="952"/>
      <c r="AC43" s="950"/>
      <c r="AD43" s="951"/>
      <c r="AE43" s="951"/>
      <c r="AF43" s="951"/>
      <c r="AG43" s="951"/>
      <c r="AH43" s="952"/>
      <c r="AI43" s="950"/>
      <c r="AJ43" s="951"/>
      <c r="AK43" s="951"/>
      <c r="AL43" s="951"/>
      <c r="AM43" s="951"/>
      <c r="AN43" s="952"/>
      <c r="AO43" s="950"/>
      <c r="AP43" s="951"/>
      <c r="AQ43" s="951"/>
      <c r="AR43" s="951"/>
      <c r="AS43" s="951"/>
      <c r="AT43" s="952"/>
      <c r="AU43" s="950"/>
      <c r="AV43" s="951"/>
      <c r="AW43" s="951"/>
      <c r="AX43" s="951"/>
      <c r="AY43" s="951"/>
      <c r="AZ43" s="1165"/>
    </row>
    <row r="44" spans="1:53" s="8" customFormat="1" ht="27" customHeight="1" x14ac:dyDescent="0.25">
      <c r="A44" s="119"/>
      <c r="B44" s="1084" t="s">
        <v>471</v>
      </c>
      <c r="C44" s="1084"/>
      <c r="D44" s="1084"/>
      <c r="E44" s="1084"/>
      <c r="F44" s="1084"/>
      <c r="G44" s="1084"/>
      <c r="H44" s="1084"/>
      <c r="I44" s="1084"/>
      <c r="J44" s="1084"/>
      <c r="K44" s="1084"/>
      <c r="L44" s="1084"/>
      <c r="M44" s="1084"/>
      <c r="N44" s="1084"/>
      <c r="O44" s="1084"/>
      <c r="P44" s="1084"/>
      <c r="Q44" s="1084"/>
      <c r="R44" s="1084"/>
      <c r="S44" s="1084"/>
      <c r="T44" s="1084"/>
      <c r="U44" s="1084"/>
      <c r="V44" s="1084"/>
      <c r="W44" s="1084"/>
      <c r="X44" s="1084"/>
      <c r="Y44" s="1084"/>
      <c r="Z44" s="1084"/>
      <c r="AA44" s="1084"/>
      <c r="AB44" s="1084"/>
      <c r="AC44" s="1084"/>
      <c r="AD44" s="1084"/>
      <c r="AE44" s="1084"/>
      <c r="AF44" s="1084"/>
      <c r="AG44" s="1084"/>
      <c r="AH44" s="1084"/>
      <c r="AI44" s="1084"/>
      <c r="AJ44" s="1084"/>
      <c r="AK44" s="1084"/>
      <c r="AL44" s="1084"/>
      <c r="AM44" s="1084"/>
      <c r="AN44" s="1084"/>
      <c r="AO44" s="1084"/>
      <c r="AP44" s="1084"/>
      <c r="AQ44" s="1084"/>
      <c r="AR44" s="1084"/>
      <c r="AS44" s="1084"/>
      <c r="AT44" s="1084"/>
      <c r="AU44" s="1084"/>
      <c r="AV44" s="1084"/>
      <c r="AW44" s="1084"/>
      <c r="AX44" s="1084"/>
      <c r="AY44" s="1084"/>
      <c r="AZ44" s="1084"/>
      <c r="BA44" s="91"/>
    </row>
    <row r="45" spans="1:53" s="8" customFormat="1" ht="8.1" customHeight="1" x14ac:dyDescent="0.25">
      <c r="A45" s="119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91"/>
    </row>
    <row r="46" spans="1:53" s="10" customFormat="1" ht="26.25" customHeight="1" x14ac:dyDescent="0.25">
      <c r="A46" s="118"/>
      <c r="B46" s="870" t="s">
        <v>44</v>
      </c>
      <c r="C46" s="870"/>
      <c r="D46" s="870"/>
      <c r="E46" s="870"/>
      <c r="F46" s="870"/>
      <c r="G46" s="870"/>
      <c r="H46" s="870"/>
      <c r="I46" s="870"/>
      <c r="J46" s="870"/>
      <c r="K46" s="870"/>
      <c r="L46" s="870"/>
      <c r="M46" s="871"/>
      <c r="N46" s="895" t="s">
        <v>33</v>
      </c>
      <c r="O46" s="871"/>
      <c r="P46" s="895" t="s">
        <v>521</v>
      </c>
      <c r="Q46" s="870"/>
      <c r="R46" s="870"/>
      <c r="S46" s="870"/>
      <c r="T46" s="870"/>
      <c r="U46" s="870"/>
      <c r="V46" s="871"/>
      <c r="W46" s="895" t="s">
        <v>62</v>
      </c>
      <c r="X46" s="870"/>
      <c r="Y46" s="870"/>
      <c r="Z46" s="870"/>
      <c r="AA46" s="870"/>
      <c r="AB46" s="871"/>
      <c r="AC46" s="895" t="s">
        <v>63</v>
      </c>
      <c r="AD46" s="870"/>
      <c r="AE46" s="870"/>
      <c r="AF46" s="870"/>
      <c r="AG46" s="870"/>
      <c r="AH46" s="871"/>
      <c r="AI46" s="895" t="s">
        <v>214</v>
      </c>
      <c r="AJ46" s="870"/>
      <c r="AK46" s="870"/>
      <c r="AL46" s="870"/>
      <c r="AM46" s="870"/>
      <c r="AN46" s="871"/>
      <c r="AO46" s="895" t="s">
        <v>40</v>
      </c>
      <c r="AP46" s="870"/>
      <c r="AQ46" s="870"/>
      <c r="AR46" s="870"/>
      <c r="AS46" s="870"/>
      <c r="AT46" s="871"/>
      <c r="AU46" s="895" t="s">
        <v>718</v>
      </c>
      <c r="AV46" s="870"/>
      <c r="AW46" s="870"/>
      <c r="AX46" s="870"/>
      <c r="AY46" s="870"/>
      <c r="AZ46" s="870"/>
      <c r="BA46" s="89"/>
    </row>
    <row r="47" spans="1:53" s="11" customFormat="1" ht="15" customHeight="1" x14ac:dyDescent="0.25">
      <c r="A47" s="150"/>
      <c r="B47" s="874"/>
      <c r="C47" s="874"/>
      <c r="D47" s="874"/>
      <c r="E47" s="874"/>
      <c r="F47" s="874"/>
      <c r="G47" s="874"/>
      <c r="H47" s="874"/>
      <c r="I47" s="874"/>
      <c r="J47" s="874"/>
      <c r="K47" s="874"/>
      <c r="L47" s="874"/>
      <c r="M47" s="875"/>
      <c r="N47" s="897"/>
      <c r="O47" s="875"/>
      <c r="P47" s="897"/>
      <c r="Q47" s="874"/>
      <c r="R47" s="874"/>
      <c r="S47" s="874"/>
      <c r="T47" s="874"/>
      <c r="U47" s="874"/>
      <c r="V47" s="875"/>
      <c r="W47" s="897"/>
      <c r="X47" s="874"/>
      <c r="Y47" s="874"/>
      <c r="Z47" s="874"/>
      <c r="AA47" s="874"/>
      <c r="AB47" s="875"/>
      <c r="AC47" s="897"/>
      <c r="AD47" s="874"/>
      <c r="AE47" s="874"/>
      <c r="AF47" s="874"/>
      <c r="AG47" s="874"/>
      <c r="AH47" s="875"/>
      <c r="AI47" s="897"/>
      <c r="AJ47" s="874"/>
      <c r="AK47" s="874"/>
      <c r="AL47" s="874"/>
      <c r="AM47" s="874"/>
      <c r="AN47" s="875"/>
      <c r="AO47" s="897"/>
      <c r="AP47" s="874"/>
      <c r="AQ47" s="874"/>
      <c r="AR47" s="874"/>
      <c r="AS47" s="874"/>
      <c r="AT47" s="875"/>
      <c r="AU47" s="897"/>
      <c r="AV47" s="874"/>
      <c r="AW47" s="874"/>
      <c r="AX47" s="874"/>
      <c r="AY47" s="874"/>
      <c r="AZ47" s="874"/>
      <c r="BA47" s="91"/>
    </row>
    <row r="48" spans="1:53" s="347" customFormat="1" ht="15" customHeight="1" thickBot="1" x14ac:dyDescent="0.25">
      <c r="A48" s="477"/>
      <c r="B48" s="882">
        <v>1</v>
      </c>
      <c r="C48" s="882"/>
      <c r="D48" s="882"/>
      <c r="E48" s="882"/>
      <c r="F48" s="882"/>
      <c r="G48" s="882"/>
      <c r="H48" s="882"/>
      <c r="I48" s="882"/>
      <c r="J48" s="882"/>
      <c r="K48" s="882"/>
      <c r="L48" s="882"/>
      <c r="M48" s="883"/>
      <c r="N48" s="886" t="s">
        <v>36</v>
      </c>
      <c r="O48" s="888"/>
      <c r="P48" s="886" t="s">
        <v>7</v>
      </c>
      <c r="Q48" s="887"/>
      <c r="R48" s="887"/>
      <c r="S48" s="887"/>
      <c r="T48" s="887"/>
      <c r="U48" s="887"/>
      <c r="V48" s="888"/>
      <c r="W48" s="886" t="s">
        <v>8</v>
      </c>
      <c r="X48" s="887"/>
      <c r="Y48" s="887"/>
      <c r="Z48" s="887"/>
      <c r="AA48" s="887"/>
      <c r="AB48" s="888"/>
      <c r="AC48" s="886" t="s">
        <v>9</v>
      </c>
      <c r="AD48" s="887"/>
      <c r="AE48" s="887"/>
      <c r="AF48" s="887"/>
      <c r="AG48" s="887"/>
      <c r="AH48" s="888"/>
      <c r="AI48" s="886" t="s">
        <v>10</v>
      </c>
      <c r="AJ48" s="887"/>
      <c r="AK48" s="887"/>
      <c r="AL48" s="887"/>
      <c r="AM48" s="887"/>
      <c r="AN48" s="888"/>
      <c r="AO48" s="886" t="s">
        <v>11</v>
      </c>
      <c r="AP48" s="887"/>
      <c r="AQ48" s="887"/>
      <c r="AR48" s="887"/>
      <c r="AS48" s="887"/>
      <c r="AT48" s="888"/>
      <c r="AU48" s="886" t="s">
        <v>12</v>
      </c>
      <c r="AV48" s="887"/>
      <c r="AW48" s="887"/>
      <c r="AX48" s="887"/>
      <c r="AY48" s="887"/>
      <c r="AZ48" s="887"/>
      <c r="BA48" s="533"/>
    </row>
    <row r="49" spans="1:53" s="11" customFormat="1" ht="18" customHeight="1" x14ac:dyDescent="0.25">
      <c r="A49" s="150"/>
      <c r="B49" s="1450"/>
      <c r="C49" s="1450"/>
      <c r="D49" s="1450"/>
      <c r="E49" s="1450"/>
      <c r="F49" s="1450"/>
      <c r="G49" s="1450"/>
      <c r="H49" s="1450"/>
      <c r="I49" s="1450"/>
      <c r="J49" s="1450"/>
      <c r="K49" s="1450"/>
      <c r="L49" s="1450"/>
      <c r="M49" s="1456"/>
      <c r="N49" s="856" t="s">
        <v>119</v>
      </c>
      <c r="O49" s="972"/>
      <c r="P49" s="1452"/>
      <c r="Q49" s="1453"/>
      <c r="R49" s="1453"/>
      <c r="S49" s="1453"/>
      <c r="T49" s="1453"/>
      <c r="U49" s="1453"/>
      <c r="V49" s="1454"/>
      <c r="W49" s="858"/>
      <c r="X49" s="859"/>
      <c r="Y49" s="859"/>
      <c r="Z49" s="859"/>
      <c r="AA49" s="859"/>
      <c r="AB49" s="860"/>
      <c r="AC49" s="858"/>
      <c r="AD49" s="859"/>
      <c r="AE49" s="859"/>
      <c r="AF49" s="859"/>
      <c r="AG49" s="859"/>
      <c r="AH49" s="860"/>
      <c r="AI49" s="858"/>
      <c r="AJ49" s="859"/>
      <c r="AK49" s="859"/>
      <c r="AL49" s="859"/>
      <c r="AM49" s="859"/>
      <c r="AN49" s="860"/>
      <c r="AO49" s="858"/>
      <c r="AP49" s="859"/>
      <c r="AQ49" s="859"/>
      <c r="AR49" s="859"/>
      <c r="AS49" s="859"/>
      <c r="AT49" s="860"/>
      <c r="AU49" s="858"/>
      <c r="AV49" s="859"/>
      <c r="AW49" s="859"/>
      <c r="AX49" s="859"/>
      <c r="AY49" s="859"/>
      <c r="AZ49" s="861"/>
      <c r="BA49" s="91"/>
    </row>
    <row r="50" spans="1:53" s="8" customFormat="1" ht="18" customHeight="1" x14ac:dyDescent="0.25">
      <c r="A50" s="150"/>
      <c r="B50" s="1450"/>
      <c r="C50" s="1450"/>
      <c r="D50" s="1450"/>
      <c r="E50" s="1450"/>
      <c r="F50" s="1450"/>
      <c r="G50" s="1450"/>
      <c r="H50" s="1450"/>
      <c r="I50" s="1450"/>
      <c r="J50" s="1450"/>
      <c r="K50" s="1450"/>
      <c r="L50" s="1450"/>
      <c r="M50" s="1456"/>
      <c r="N50" s="844"/>
      <c r="O50" s="846"/>
      <c r="P50" s="1455"/>
      <c r="Q50" s="1450"/>
      <c r="R50" s="1450"/>
      <c r="S50" s="1450"/>
      <c r="T50" s="1450"/>
      <c r="U50" s="1450"/>
      <c r="V50" s="1451"/>
      <c r="W50" s="865"/>
      <c r="X50" s="866"/>
      <c r="Y50" s="866"/>
      <c r="Z50" s="866"/>
      <c r="AA50" s="866"/>
      <c r="AB50" s="867"/>
      <c r="AC50" s="865"/>
      <c r="AD50" s="866"/>
      <c r="AE50" s="866"/>
      <c r="AF50" s="866"/>
      <c r="AG50" s="866"/>
      <c r="AH50" s="867"/>
      <c r="AI50" s="865"/>
      <c r="AJ50" s="866"/>
      <c r="AK50" s="866"/>
      <c r="AL50" s="866"/>
      <c r="AM50" s="866"/>
      <c r="AN50" s="867"/>
      <c r="AO50" s="865"/>
      <c r="AP50" s="866"/>
      <c r="AQ50" s="866"/>
      <c r="AR50" s="866"/>
      <c r="AS50" s="866"/>
      <c r="AT50" s="867"/>
      <c r="AU50" s="865"/>
      <c r="AV50" s="866"/>
      <c r="AW50" s="866"/>
      <c r="AX50" s="866"/>
      <c r="AY50" s="866"/>
      <c r="AZ50" s="868"/>
      <c r="BA50" s="91"/>
    </row>
    <row r="51" spans="1:53" s="8" customFormat="1" ht="18" customHeight="1" thickBot="1" x14ac:dyDescent="0.3">
      <c r="A51" s="150"/>
      <c r="B51" s="1463" t="s">
        <v>64</v>
      </c>
      <c r="C51" s="1463"/>
      <c r="D51" s="1463"/>
      <c r="E51" s="1463"/>
      <c r="F51" s="1463"/>
      <c r="G51" s="1463"/>
      <c r="H51" s="1463"/>
      <c r="I51" s="1463"/>
      <c r="J51" s="1463"/>
      <c r="K51" s="1463"/>
      <c r="L51" s="1463"/>
      <c r="M51" s="1464"/>
      <c r="N51" s="795" t="s">
        <v>142</v>
      </c>
      <c r="O51" s="797"/>
      <c r="P51" s="1465"/>
      <c r="Q51" s="1466"/>
      <c r="R51" s="1466"/>
      <c r="S51" s="1466"/>
      <c r="T51" s="1466"/>
      <c r="U51" s="1466"/>
      <c r="V51" s="1467"/>
      <c r="W51" s="950"/>
      <c r="X51" s="951"/>
      <c r="Y51" s="951"/>
      <c r="Z51" s="951"/>
      <c r="AA51" s="951"/>
      <c r="AB51" s="952"/>
      <c r="AC51" s="950"/>
      <c r="AD51" s="951"/>
      <c r="AE51" s="951"/>
      <c r="AF51" s="951"/>
      <c r="AG51" s="951"/>
      <c r="AH51" s="952"/>
      <c r="AI51" s="950"/>
      <c r="AJ51" s="951"/>
      <c r="AK51" s="951"/>
      <c r="AL51" s="951"/>
      <c r="AM51" s="951"/>
      <c r="AN51" s="952"/>
      <c r="AO51" s="950"/>
      <c r="AP51" s="951"/>
      <c r="AQ51" s="951"/>
      <c r="AR51" s="951"/>
      <c r="AS51" s="951"/>
      <c r="AT51" s="952"/>
      <c r="AU51" s="950"/>
      <c r="AV51" s="951"/>
      <c r="AW51" s="951"/>
      <c r="AX51" s="951"/>
      <c r="AY51" s="951"/>
      <c r="AZ51" s="1165"/>
      <c r="BA51" s="91"/>
    </row>
    <row r="52" spans="1:53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</row>
    <row r="53" spans="1:53" s="8" customFormat="1" ht="22.5" customHeight="1" x14ac:dyDescent="0.25">
      <c r="A53" s="119"/>
      <c r="B53" s="1084" t="s">
        <v>388</v>
      </c>
      <c r="C53" s="1084"/>
      <c r="D53" s="1084"/>
      <c r="E53" s="1084"/>
      <c r="F53" s="1084"/>
      <c r="G53" s="1084"/>
      <c r="H53" s="1084"/>
      <c r="I53" s="1084"/>
      <c r="J53" s="1084"/>
      <c r="K53" s="1084"/>
      <c r="L53" s="1084"/>
      <c r="M53" s="1084"/>
      <c r="N53" s="1084"/>
      <c r="O53" s="1084"/>
      <c r="P53" s="1084"/>
      <c r="Q53" s="1084"/>
      <c r="R53" s="1084"/>
      <c r="S53" s="1084"/>
      <c r="T53" s="1084"/>
      <c r="U53" s="1084"/>
      <c r="V53" s="1084"/>
      <c r="W53" s="1084"/>
      <c r="X53" s="1084"/>
      <c r="Y53" s="1084"/>
      <c r="Z53" s="1084"/>
      <c r="AA53" s="1084"/>
      <c r="AB53" s="1084"/>
      <c r="AC53" s="1084"/>
      <c r="AD53" s="1084"/>
      <c r="AE53" s="1084"/>
      <c r="AF53" s="1084"/>
      <c r="AG53" s="1084"/>
      <c r="AH53" s="1084"/>
      <c r="AI53" s="1084"/>
      <c r="AJ53" s="1084"/>
      <c r="AK53" s="1084"/>
      <c r="AL53" s="1084"/>
      <c r="AM53" s="1084"/>
      <c r="AN53" s="1084"/>
      <c r="AO53" s="1084"/>
      <c r="AP53" s="1084"/>
      <c r="AQ53" s="1084"/>
      <c r="AR53" s="1084"/>
      <c r="AS53" s="1084"/>
      <c r="AT53" s="1084"/>
      <c r="AU53" s="1084"/>
      <c r="AV53" s="1084"/>
      <c r="AW53" s="1084"/>
      <c r="AX53" s="1084"/>
      <c r="AY53" s="1084"/>
      <c r="AZ53" s="1084"/>
      <c r="BA53" s="91"/>
    </row>
    <row r="54" spans="1:53" s="8" customFormat="1" ht="8.1" customHeight="1" x14ac:dyDescent="0.25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91"/>
    </row>
    <row r="55" spans="1:53" s="10" customFormat="1" ht="24" customHeight="1" x14ac:dyDescent="0.25">
      <c r="A55" s="118"/>
      <c r="B55" s="870" t="s">
        <v>44</v>
      </c>
      <c r="C55" s="870"/>
      <c r="D55" s="870"/>
      <c r="E55" s="870"/>
      <c r="F55" s="870"/>
      <c r="G55" s="870"/>
      <c r="H55" s="870"/>
      <c r="I55" s="870"/>
      <c r="J55" s="870"/>
      <c r="K55" s="870"/>
      <c r="L55" s="870"/>
      <c r="M55" s="871"/>
      <c r="N55" s="895" t="s">
        <v>33</v>
      </c>
      <c r="O55" s="871"/>
      <c r="P55" s="892" t="s">
        <v>521</v>
      </c>
      <c r="Q55" s="892"/>
      <c r="R55" s="892"/>
      <c r="S55" s="892"/>
      <c r="T55" s="892"/>
      <c r="U55" s="892"/>
      <c r="V55" s="892"/>
      <c r="W55" s="895" t="s">
        <v>62</v>
      </c>
      <c r="X55" s="870"/>
      <c r="Y55" s="870"/>
      <c r="Z55" s="870"/>
      <c r="AA55" s="870"/>
      <c r="AB55" s="871"/>
      <c r="AC55" s="895" t="s">
        <v>63</v>
      </c>
      <c r="AD55" s="870"/>
      <c r="AE55" s="870"/>
      <c r="AF55" s="870"/>
      <c r="AG55" s="870"/>
      <c r="AH55" s="871"/>
      <c r="AI55" s="895" t="s">
        <v>214</v>
      </c>
      <c r="AJ55" s="870"/>
      <c r="AK55" s="870"/>
      <c r="AL55" s="870"/>
      <c r="AM55" s="870"/>
      <c r="AN55" s="871"/>
      <c r="AO55" s="895" t="s">
        <v>40</v>
      </c>
      <c r="AP55" s="870"/>
      <c r="AQ55" s="870"/>
      <c r="AR55" s="870"/>
      <c r="AS55" s="870"/>
      <c r="AT55" s="871"/>
      <c r="AU55" s="895" t="s">
        <v>718</v>
      </c>
      <c r="AV55" s="870"/>
      <c r="AW55" s="870"/>
      <c r="AX55" s="870"/>
      <c r="AY55" s="870"/>
      <c r="AZ55" s="870"/>
      <c r="BA55" s="89"/>
    </row>
    <row r="56" spans="1:53" s="11" customFormat="1" ht="16.5" customHeight="1" x14ac:dyDescent="0.25">
      <c r="A56" s="150"/>
      <c r="B56" s="874"/>
      <c r="C56" s="874"/>
      <c r="D56" s="874"/>
      <c r="E56" s="874"/>
      <c r="F56" s="874"/>
      <c r="G56" s="874"/>
      <c r="H56" s="874"/>
      <c r="I56" s="874"/>
      <c r="J56" s="874"/>
      <c r="K56" s="874"/>
      <c r="L56" s="874"/>
      <c r="M56" s="875"/>
      <c r="N56" s="897"/>
      <c r="O56" s="875"/>
      <c r="P56" s="892"/>
      <c r="Q56" s="892"/>
      <c r="R56" s="892"/>
      <c r="S56" s="892"/>
      <c r="T56" s="892"/>
      <c r="U56" s="892"/>
      <c r="V56" s="892"/>
      <c r="W56" s="897"/>
      <c r="X56" s="874"/>
      <c r="Y56" s="874"/>
      <c r="Z56" s="874"/>
      <c r="AA56" s="874"/>
      <c r="AB56" s="875"/>
      <c r="AC56" s="897"/>
      <c r="AD56" s="874"/>
      <c r="AE56" s="874"/>
      <c r="AF56" s="874"/>
      <c r="AG56" s="874"/>
      <c r="AH56" s="875"/>
      <c r="AI56" s="897"/>
      <c r="AJ56" s="874"/>
      <c r="AK56" s="874"/>
      <c r="AL56" s="874"/>
      <c r="AM56" s="874"/>
      <c r="AN56" s="875"/>
      <c r="AO56" s="897"/>
      <c r="AP56" s="874"/>
      <c r="AQ56" s="874"/>
      <c r="AR56" s="874"/>
      <c r="AS56" s="874"/>
      <c r="AT56" s="875"/>
      <c r="AU56" s="897"/>
      <c r="AV56" s="874"/>
      <c r="AW56" s="874"/>
      <c r="AX56" s="874"/>
      <c r="AY56" s="874"/>
      <c r="AZ56" s="874"/>
      <c r="BA56" s="91"/>
    </row>
    <row r="57" spans="1:53" s="347" customFormat="1" ht="11.25" customHeight="1" thickBot="1" x14ac:dyDescent="0.25">
      <c r="A57" s="477"/>
      <c r="B57" s="882">
        <v>1</v>
      </c>
      <c r="C57" s="882"/>
      <c r="D57" s="882"/>
      <c r="E57" s="882"/>
      <c r="F57" s="882"/>
      <c r="G57" s="882"/>
      <c r="H57" s="882"/>
      <c r="I57" s="882"/>
      <c r="J57" s="882"/>
      <c r="K57" s="882"/>
      <c r="L57" s="882"/>
      <c r="M57" s="883"/>
      <c r="N57" s="953" t="s">
        <v>36</v>
      </c>
      <c r="O57" s="885"/>
      <c r="P57" s="884" t="s">
        <v>7</v>
      </c>
      <c r="Q57" s="884"/>
      <c r="R57" s="884"/>
      <c r="S57" s="884"/>
      <c r="T57" s="884"/>
      <c r="U57" s="884"/>
      <c r="V57" s="885"/>
      <c r="W57" s="953" t="s">
        <v>8</v>
      </c>
      <c r="X57" s="884"/>
      <c r="Y57" s="884"/>
      <c r="Z57" s="884"/>
      <c r="AA57" s="884"/>
      <c r="AB57" s="885"/>
      <c r="AC57" s="953" t="s">
        <v>9</v>
      </c>
      <c r="AD57" s="884"/>
      <c r="AE57" s="884"/>
      <c r="AF57" s="884"/>
      <c r="AG57" s="884"/>
      <c r="AH57" s="885"/>
      <c r="AI57" s="953" t="s">
        <v>10</v>
      </c>
      <c r="AJ57" s="884"/>
      <c r="AK57" s="884"/>
      <c r="AL57" s="884"/>
      <c r="AM57" s="884"/>
      <c r="AN57" s="885"/>
      <c r="AO57" s="953" t="s">
        <v>11</v>
      </c>
      <c r="AP57" s="884"/>
      <c r="AQ57" s="884"/>
      <c r="AR57" s="884"/>
      <c r="AS57" s="884"/>
      <c r="AT57" s="885"/>
      <c r="AU57" s="953" t="s">
        <v>12</v>
      </c>
      <c r="AV57" s="884"/>
      <c r="AW57" s="884"/>
      <c r="AX57" s="884"/>
      <c r="AY57" s="884"/>
      <c r="AZ57" s="884"/>
      <c r="BA57" s="533"/>
    </row>
    <row r="58" spans="1:53" s="11" customFormat="1" ht="18" customHeight="1" x14ac:dyDescent="0.25">
      <c r="A58" s="150"/>
      <c r="B58" s="1450"/>
      <c r="C58" s="1450"/>
      <c r="D58" s="1450"/>
      <c r="E58" s="1450"/>
      <c r="F58" s="1450"/>
      <c r="G58" s="1450"/>
      <c r="H58" s="1450"/>
      <c r="I58" s="1450"/>
      <c r="J58" s="1450"/>
      <c r="K58" s="1450"/>
      <c r="L58" s="1450"/>
      <c r="M58" s="1451"/>
      <c r="N58" s="927" t="s">
        <v>119</v>
      </c>
      <c r="O58" s="929"/>
      <c r="P58" s="1452"/>
      <c r="Q58" s="1453"/>
      <c r="R58" s="1453"/>
      <c r="S58" s="1453"/>
      <c r="T58" s="1453"/>
      <c r="U58" s="1453"/>
      <c r="V58" s="1454"/>
      <c r="W58" s="859"/>
      <c r="X58" s="859"/>
      <c r="Y58" s="859"/>
      <c r="Z58" s="859"/>
      <c r="AA58" s="859"/>
      <c r="AB58" s="860"/>
      <c r="AC58" s="858"/>
      <c r="AD58" s="859"/>
      <c r="AE58" s="859"/>
      <c r="AF58" s="859"/>
      <c r="AG58" s="859"/>
      <c r="AH58" s="860"/>
      <c r="AI58" s="858"/>
      <c r="AJ58" s="859"/>
      <c r="AK58" s="859"/>
      <c r="AL58" s="859"/>
      <c r="AM58" s="859"/>
      <c r="AN58" s="860"/>
      <c r="AO58" s="858"/>
      <c r="AP58" s="859"/>
      <c r="AQ58" s="859"/>
      <c r="AR58" s="859"/>
      <c r="AS58" s="859"/>
      <c r="AT58" s="860"/>
      <c r="AU58" s="858"/>
      <c r="AV58" s="859"/>
      <c r="AW58" s="859"/>
      <c r="AX58" s="859"/>
      <c r="AY58" s="859"/>
      <c r="AZ58" s="861"/>
      <c r="BA58" s="91"/>
    </row>
    <row r="59" spans="1:53" s="8" customFormat="1" ht="18" customHeight="1" x14ac:dyDescent="0.25">
      <c r="A59" s="150"/>
      <c r="B59" s="1450"/>
      <c r="C59" s="1450"/>
      <c r="D59" s="1450"/>
      <c r="E59" s="1450"/>
      <c r="F59" s="1450"/>
      <c r="G59" s="1450"/>
      <c r="H59" s="1450"/>
      <c r="I59" s="1450"/>
      <c r="J59" s="1450"/>
      <c r="K59" s="1450"/>
      <c r="L59" s="1450"/>
      <c r="M59" s="1451"/>
      <c r="N59" s="844"/>
      <c r="O59" s="846"/>
      <c r="P59" s="1455"/>
      <c r="Q59" s="1450"/>
      <c r="R59" s="1450"/>
      <c r="S59" s="1450"/>
      <c r="T59" s="1450"/>
      <c r="U59" s="1450"/>
      <c r="V59" s="1451"/>
      <c r="W59" s="867"/>
      <c r="X59" s="892"/>
      <c r="Y59" s="892"/>
      <c r="Z59" s="892"/>
      <c r="AA59" s="892"/>
      <c r="AB59" s="892"/>
      <c r="AC59" s="892"/>
      <c r="AD59" s="892"/>
      <c r="AE59" s="892"/>
      <c r="AF59" s="892"/>
      <c r="AG59" s="892"/>
      <c r="AH59" s="892"/>
      <c r="AI59" s="892"/>
      <c r="AJ59" s="892"/>
      <c r="AK59" s="892"/>
      <c r="AL59" s="892"/>
      <c r="AM59" s="892"/>
      <c r="AN59" s="892"/>
      <c r="AO59" s="892"/>
      <c r="AP59" s="892"/>
      <c r="AQ59" s="892"/>
      <c r="AR59" s="892"/>
      <c r="AS59" s="892"/>
      <c r="AT59" s="892"/>
      <c r="AU59" s="892"/>
      <c r="AV59" s="892"/>
      <c r="AW59" s="892"/>
      <c r="AX59" s="892"/>
      <c r="AY59" s="892"/>
      <c r="AZ59" s="1006"/>
      <c r="BA59" s="91"/>
    </row>
    <row r="60" spans="1:53" s="8" customFormat="1" ht="18" customHeight="1" thickBot="1" x14ac:dyDescent="0.3">
      <c r="A60" s="150"/>
      <c r="B60" s="1463" t="s">
        <v>64</v>
      </c>
      <c r="C60" s="1463"/>
      <c r="D60" s="1463"/>
      <c r="E60" s="1463"/>
      <c r="F60" s="1463"/>
      <c r="G60" s="1463"/>
      <c r="H60" s="1463"/>
      <c r="I60" s="1463"/>
      <c r="J60" s="1463"/>
      <c r="K60" s="1463"/>
      <c r="L60" s="1463"/>
      <c r="M60" s="1464"/>
      <c r="N60" s="795" t="s">
        <v>142</v>
      </c>
      <c r="O60" s="797"/>
      <c r="P60" s="1465"/>
      <c r="Q60" s="1466"/>
      <c r="R60" s="1466"/>
      <c r="S60" s="1466"/>
      <c r="T60" s="1466"/>
      <c r="U60" s="1466"/>
      <c r="V60" s="1467"/>
      <c r="W60" s="950"/>
      <c r="X60" s="951"/>
      <c r="Y60" s="951"/>
      <c r="Z60" s="951"/>
      <c r="AA60" s="951"/>
      <c r="AB60" s="952"/>
      <c r="AC60" s="950"/>
      <c r="AD60" s="951"/>
      <c r="AE60" s="951"/>
      <c r="AF60" s="951"/>
      <c r="AG60" s="951"/>
      <c r="AH60" s="952"/>
      <c r="AI60" s="950"/>
      <c r="AJ60" s="951"/>
      <c r="AK60" s="951"/>
      <c r="AL60" s="951"/>
      <c r="AM60" s="951"/>
      <c r="AN60" s="952"/>
      <c r="AO60" s="950"/>
      <c r="AP60" s="951"/>
      <c r="AQ60" s="951"/>
      <c r="AR60" s="951"/>
      <c r="AS60" s="951"/>
      <c r="AT60" s="952"/>
      <c r="AU60" s="950"/>
      <c r="AV60" s="951"/>
      <c r="AW60" s="951"/>
      <c r="AX60" s="951"/>
      <c r="AY60" s="951"/>
      <c r="AZ60" s="1165"/>
      <c r="BA60" s="91"/>
    </row>
    <row r="61" spans="1:53" s="8" customFormat="1" ht="15" customHeight="1" x14ac:dyDescent="0.25">
      <c r="A61" s="150"/>
      <c r="B61" s="470"/>
      <c r="C61" s="470"/>
      <c r="D61" s="470"/>
      <c r="E61" s="470"/>
      <c r="F61" s="470"/>
      <c r="G61" s="470"/>
      <c r="H61" s="470"/>
      <c r="I61" s="470"/>
      <c r="J61" s="470"/>
      <c r="K61" s="470"/>
      <c r="L61" s="470"/>
      <c r="M61" s="470"/>
      <c r="N61" s="222"/>
      <c r="O61" s="222"/>
      <c r="P61" s="178"/>
      <c r="Q61" s="178"/>
      <c r="R61" s="178"/>
      <c r="S61" s="178"/>
      <c r="T61" s="178"/>
      <c r="U61" s="178"/>
      <c r="V61" s="178"/>
      <c r="W61" s="456"/>
      <c r="X61" s="456"/>
      <c r="Y61" s="456"/>
      <c r="Z61" s="456"/>
      <c r="AA61" s="456"/>
      <c r="AB61" s="456"/>
      <c r="AC61" s="456"/>
      <c r="AD61" s="456"/>
      <c r="AE61" s="456"/>
      <c r="AF61" s="456"/>
      <c r="AG61" s="456"/>
      <c r="AH61" s="456"/>
      <c r="AI61" s="456"/>
      <c r="AJ61" s="456"/>
      <c r="AK61" s="456"/>
      <c r="AL61" s="456"/>
      <c r="AM61" s="456"/>
      <c r="AN61" s="456"/>
      <c r="AO61" s="456"/>
      <c r="AP61" s="456"/>
      <c r="AQ61" s="456"/>
      <c r="AR61" s="456"/>
      <c r="AS61" s="456"/>
      <c r="AT61" s="456"/>
      <c r="AU61" s="456"/>
      <c r="AV61" s="456"/>
      <c r="AW61" s="456"/>
      <c r="AX61" s="456"/>
      <c r="AY61" s="456"/>
      <c r="AZ61" s="456"/>
      <c r="BA61" s="91"/>
    </row>
    <row r="62" spans="1:53" s="8" customFormat="1" ht="22.5" customHeight="1" x14ac:dyDescent="0.25">
      <c r="A62" s="119"/>
      <c r="B62" s="973" t="s">
        <v>389</v>
      </c>
      <c r="C62" s="973"/>
      <c r="D62" s="973"/>
      <c r="E62" s="973"/>
      <c r="F62" s="973"/>
      <c r="G62" s="973"/>
      <c r="H62" s="973"/>
      <c r="I62" s="973"/>
      <c r="J62" s="973"/>
      <c r="K62" s="973"/>
      <c r="L62" s="973"/>
      <c r="M62" s="973"/>
      <c r="N62" s="973"/>
      <c r="O62" s="973"/>
      <c r="P62" s="973"/>
      <c r="Q62" s="973"/>
      <c r="R62" s="973"/>
      <c r="S62" s="973"/>
      <c r="T62" s="973"/>
      <c r="U62" s="973"/>
      <c r="V62" s="973"/>
      <c r="W62" s="973"/>
      <c r="X62" s="973"/>
      <c r="Y62" s="973"/>
      <c r="Z62" s="973"/>
      <c r="AA62" s="973"/>
      <c r="AB62" s="973"/>
      <c r="AC62" s="973"/>
      <c r="AD62" s="973"/>
      <c r="AE62" s="973"/>
      <c r="AF62" s="973"/>
      <c r="AG62" s="973"/>
      <c r="AH62" s="973"/>
      <c r="AI62" s="973"/>
      <c r="AJ62" s="973"/>
      <c r="AK62" s="973"/>
      <c r="AL62" s="973"/>
      <c r="AM62" s="973"/>
      <c r="AN62" s="973"/>
      <c r="AO62" s="973"/>
      <c r="AP62" s="973"/>
      <c r="AQ62" s="973"/>
      <c r="AR62" s="973"/>
      <c r="AS62" s="973"/>
      <c r="AT62" s="973"/>
      <c r="AU62" s="973"/>
      <c r="AV62" s="973"/>
      <c r="AW62" s="973"/>
      <c r="AX62" s="973"/>
      <c r="AY62" s="973"/>
      <c r="AZ62" s="973"/>
      <c r="BA62" s="91"/>
    </row>
    <row r="63" spans="1:53" s="8" customFormat="1" ht="33" customHeight="1" x14ac:dyDescent="0.25">
      <c r="A63" s="119"/>
      <c r="B63" s="1084" t="s">
        <v>390</v>
      </c>
      <c r="C63" s="1084"/>
      <c r="D63" s="1084"/>
      <c r="E63" s="1084"/>
      <c r="F63" s="1084"/>
      <c r="G63" s="1084"/>
      <c r="H63" s="1084"/>
      <c r="I63" s="1084"/>
      <c r="J63" s="1084"/>
      <c r="K63" s="1084"/>
      <c r="L63" s="1084"/>
      <c r="M63" s="1084"/>
      <c r="N63" s="1084"/>
      <c r="O63" s="1084"/>
      <c r="P63" s="1084"/>
      <c r="Q63" s="1084"/>
      <c r="R63" s="1084"/>
      <c r="S63" s="1084"/>
      <c r="T63" s="1084"/>
      <c r="U63" s="1084"/>
      <c r="V63" s="1084"/>
      <c r="W63" s="1084"/>
      <c r="X63" s="1084"/>
      <c r="Y63" s="1084"/>
      <c r="Z63" s="1084"/>
      <c r="AA63" s="1084"/>
      <c r="AB63" s="1084"/>
      <c r="AC63" s="1084"/>
      <c r="AD63" s="1084"/>
      <c r="AE63" s="1084"/>
      <c r="AF63" s="1084"/>
      <c r="AG63" s="1084"/>
      <c r="AH63" s="1084"/>
      <c r="AI63" s="1084"/>
      <c r="AJ63" s="1084"/>
      <c r="AK63" s="1084"/>
      <c r="AL63" s="1084"/>
      <c r="AM63" s="1084"/>
      <c r="AN63" s="1084"/>
      <c r="AO63" s="1084"/>
      <c r="AP63" s="1084"/>
      <c r="AQ63" s="1084"/>
      <c r="AR63" s="1084"/>
      <c r="AS63" s="1084"/>
      <c r="AT63" s="1084"/>
      <c r="AU63" s="1084"/>
      <c r="AV63" s="1084"/>
      <c r="AW63" s="1084"/>
      <c r="AX63" s="1084"/>
      <c r="AY63" s="1084"/>
      <c r="AZ63" s="1084"/>
      <c r="BA63" s="91"/>
    </row>
    <row r="64" spans="1:53" s="8" customFormat="1" ht="8.1" customHeight="1" x14ac:dyDescent="0.25">
      <c r="A64" s="119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91"/>
    </row>
    <row r="65" spans="1:53" s="10" customFormat="1" ht="21.75" customHeight="1" x14ac:dyDescent="0.25">
      <c r="A65" s="118"/>
      <c r="B65" s="870" t="s">
        <v>44</v>
      </c>
      <c r="C65" s="870"/>
      <c r="D65" s="870"/>
      <c r="E65" s="870"/>
      <c r="F65" s="870"/>
      <c r="G65" s="870"/>
      <c r="H65" s="870"/>
      <c r="I65" s="870"/>
      <c r="J65" s="870"/>
      <c r="K65" s="870"/>
      <c r="L65" s="870"/>
      <c r="M65" s="871"/>
      <c r="N65" s="895" t="s">
        <v>33</v>
      </c>
      <c r="O65" s="871"/>
      <c r="P65" s="895" t="s">
        <v>521</v>
      </c>
      <c r="Q65" s="870"/>
      <c r="R65" s="870"/>
      <c r="S65" s="870"/>
      <c r="T65" s="870"/>
      <c r="U65" s="870"/>
      <c r="V65" s="871"/>
      <c r="W65" s="895" t="s">
        <v>62</v>
      </c>
      <c r="X65" s="870"/>
      <c r="Y65" s="870"/>
      <c r="Z65" s="870"/>
      <c r="AA65" s="870"/>
      <c r="AB65" s="871"/>
      <c r="AC65" s="895" t="s">
        <v>63</v>
      </c>
      <c r="AD65" s="870"/>
      <c r="AE65" s="870"/>
      <c r="AF65" s="870"/>
      <c r="AG65" s="870"/>
      <c r="AH65" s="871"/>
      <c r="AI65" s="895" t="s">
        <v>214</v>
      </c>
      <c r="AJ65" s="870"/>
      <c r="AK65" s="870"/>
      <c r="AL65" s="870"/>
      <c r="AM65" s="870"/>
      <c r="AN65" s="871"/>
      <c r="AO65" s="895" t="s">
        <v>40</v>
      </c>
      <c r="AP65" s="870"/>
      <c r="AQ65" s="870"/>
      <c r="AR65" s="870"/>
      <c r="AS65" s="870"/>
      <c r="AT65" s="871"/>
      <c r="AU65" s="895" t="s">
        <v>718</v>
      </c>
      <c r="AV65" s="870"/>
      <c r="AW65" s="870"/>
      <c r="AX65" s="870"/>
      <c r="AY65" s="870"/>
      <c r="AZ65" s="870"/>
      <c r="BA65" s="89"/>
    </row>
    <row r="66" spans="1:53" s="11" customFormat="1" ht="21.75" customHeight="1" x14ac:dyDescent="0.25">
      <c r="A66" s="150"/>
      <c r="B66" s="874"/>
      <c r="C66" s="874"/>
      <c r="D66" s="874"/>
      <c r="E66" s="874"/>
      <c r="F66" s="874"/>
      <c r="G66" s="874"/>
      <c r="H66" s="874"/>
      <c r="I66" s="874"/>
      <c r="J66" s="874"/>
      <c r="K66" s="874"/>
      <c r="L66" s="874"/>
      <c r="M66" s="875"/>
      <c r="N66" s="897"/>
      <c r="O66" s="875"/>
      <c r="P66" s="897"/>
      <c r="Q66" s="874"/>
      <c r="R66" s="874"/>
      <c r="S66" s="874"/>
      <c r="T66" s="874"/>
      <c r="U66" s="874"/>
      <c r="V66" s="875"/>
      <c r="W66" s="897"/>
      <c r="X66" s="874"/>
      <c r="Y66" s="874"/>
      <c r="Z66" s="874"/>
      <c r="AA66" s="874"/>
      <c r="AB66" s="875"/>
      <c r="AC66" s="897"/>
      <c r="AD66" s="874"/>
      <c r="AE66" s="874"/>
      <c r="AF66" s="874"/>
      <c r="AG66" s="874"/>
      <c r="AH66" s="875"/>
      <c r="AI66" s="897"/>
      <c r="AJ66" s="874"/>
      <c r="AK66" s="874"/>
      <c r="AL66" s="874"/>
      <c r="AM66" s="874"/>
      <c r="AN66" s="875"/>
      <c r="AO66" s="897"/>
      <c r="AP66" s="874"/>
      <c r="AQ66" s="874"/>
      <c r="AR66" s="874"/>
      <c r="AS66" s="874"/>
      <c r="AT66" s="875"/>
      <c r="AU66" s="897"/>
      <c r="AV66" s="874"/>
      <c r="AW66" s="874"/>
      <c r="AX66" s="874"/>
      <c r="AY66" s="874"/>
      <c r="AZ66" s="874"/>
      <c r="BA66" s="91"/>
    </row>
    <row r="67" spans="1:53" s="347" customFormat="1" ht="11.25" customHeight="1" thickBot="1" x14ac:dyDescent="0.25">
      <c r="A67" s="477"/>
      <c r="B67" s="882">
        <v>1</v>
      </c>
      <c r="C67" s="882"/>
      <c r="D67" s="882"/>
      <c r="E67" s="882"/>
      <c r="F67" s="882"/>
      <c r="G67" s="882"/>
      <c r="H67" s="882"/>
      <c r="I67" s="882"/>
      <c r="J67" s="882"/>
      <c r="K67" s="882"/>
      <c r="L67" s="882"/>
      <c r="M67" s="883"/>
      <c r="N67" s="886" t="s">
        <v>36</v>
      </c>
      <c r="O67" s="888"/>
      <c r="P67" s="886" t="s">
        <v>7</v>
      </c>
      <c r="Q67" s="887"/>
      <c r="R67" s="887"/>
      <c r="S67" s="887"/>
      <c r="T67" s="887"/>
      <c r="U67" s="887"/>
      <c r="V67" s="888"/>
      <c r="W67" s="886" t="s">
        <v>8</v>
      </c>
      <c r="X67" s="887"/>
      <c r="Y67" s="887"/>
      <c r="Z67" s="887"/>
      <c r="AA67" s="887"/>
      <c r="AB67" s="888"/>
      <c r="AC67" s="886" t="s">
        <v>9</v>
      </c>
      <c r="AD67" s="887"/>
      <c r="AE67" s="887"/>
      <c r="AF67" s="887"/>
      <c r="AG67" s="887"/>
      <c r="AH67" s="888"/>
      <c r="AI67" s="886" t="s">
        <v>10</v>
      </c>
      <c r="AJ67" s="887"/>
      <c r="AK67" s="887"/>
      <c r="AL67" s="887"/>
      <c r="AM67" s="887"/>
      <c r="AN67" s="888"/>
      <c r="AO67" s="886" t="s">
        <v>11</v>
      </c>
      <c r="AP67" s="887"/>
      <c r="AQ67" s="887"/>
      <c r="AR67" s="887"/>
      <c r="AS67" s="887"/>
      <c r="AT67" s="888"/>
      <c r="AU67" s="886" t="s">
        <v>12</v>
      </c>
      <c r="AV67" s="887"/>
      <c r="AW67" s="887"/>
      <c r="AX67" s="887"/>
      <c r="AY67" s="887"/>
      <c r="AZ67" s="887"/>
      <c r="BA67" s="533"/>
    </row>
    <row r="68" spans="1:53" s="11" customFormat="1" ht="18" customHeight="1" x14ac:dyDescent="0.25">
      <c r="A68" s="150"/>
      <c r="B68" s="906"/>
      <c r="C68" s="906"/>
      <c r="D68" s="906"/>
      <c r="E68" s="906"/>
      <c r="F68" s="906"/>
      <c r="G68" s="906"/>
      <c r="H68" s="906"/>
      <c r="I68" s="906"/>
      <c r="J68" s="906"/>
      <c r="K68" s="906"/>
      <c r="L68" s="906"/>
      <c r="M68" s="907"/>
      <c r="N68" s="927" t="s">
        <v>119</v>
      </c>
      <c r="O68" s="929"/>
      <c r="P68" s="1452"/>
      <c r="Q68" s="1453"/>
      <c r="R68" s="1453"/>
      <c r="S68" s="1453"/>
      <c r="T68" s="1453"/>
      <c r="U68" s="1453"/>
      <c r="V68" s="1454"/>
      <c r="W68" s="858"/>
      <c r="X68" s="859"/>
      <c r="Y68" s="859"/>
      <c r="Z68" s="859"/>
      <c r="AA68" s="859"/>
      <c r="AB68" s="860"/>
      <c r="AC68" s="858"/>
      <c r="AD68" s="859"/>
      <c r="AE68" s="859"/>
      <c r="AF68" s="859"/>
      <c r="AG68" s="859"/>
      <c r="AH68" s="860"/>
      <c r="AI68" s="858"/>
      <c r="AJ68" s="859"/>
      <c r="AK68" s="859"/>
      <c r="AL68" s="859"/>
      <c r="AM68" s="859"/>
      <c r="AN68" s="860"/>
      <c r="AO68" s="858"/>
      <c r="AP68" s="859"/>
      <c r="AQ68" s="859"/>
      <c r="AR68" s="859"/>
      <c r="AS68" s="859"/>
      <c r="AT68" s="860"/>
      <c r="AU68" s="858"/>
      <c r="AV68" s="859"/>
      <c r="AW68" s="859"/>
      <c r="AX68" s="859"/>
      <c r="AY68" s="859"/>
      <c r="AZ68" s="861"/>
      <c r="BA68" s="91"/>
    </row>
    <row r="69" spans="1:53" s="8" customFormat="1" ht="18" customHeight="1" x14ac:dyDescent="0.25">
      <c r="A69" s="150"/>
      <c r="B69" s="906"/>
      <c r="C69" s="906"/>
      <c r="D69" s="906"/>
      <c r="E69" s="906"/>
      <c r="F69" s="906"/>
      <c r="G69" s="906"/>
      <c r="H69" s="906"/>
      <c r="I69" s="906"/>
      <c r="J69" s="906"/>
      <c r="K69" s="906"/>
      <c r="L69" s="906"/>
      <c r="M69" s="907"/>
      <c r="N69" s="844"/>
      <c r="O69" s="846"/>
      <c r="P69" s="1455"/>
      <c r="Q69" s="1450"/>
      <c r="R69" s="1450"/>
      <c r="S69" s="1450"/>
      <c r="T69" s="1450"/>
      <c r="U69" s="1450"/>
      <c r="V69" s="1451"/>
      <c r="W69" s="865"/>
      <c r="X69" s="866"/>
      <c r="Y69" s="866"/>
      <c r="Z69" s="866"/>
      <c r="AA69" s="866"/>
      <c r="AB69" s="867"/>
      <c r="AC69" s="865"/>
      <c r="AD69" s="866"/>
      <c r="AE69" s="866"/>
      <c r="AF69" s="866"/>
      <c r="AG69" s="866"/>
      <c r="AH69" s="867"/>
      <c r="AI69" s="865"/>
      <c r="AJ69" s="866"/>
      <c r="AK69" s="866"/>
      <c r="AL69" s="866"/>
      <c r="AM69" s="866"/>
      <c r="AN69" s="867"/>
      <c r="AO69" s="865"/>
      <c r="AP69" s="866"/>
      <c r="AQ69" s="866"/>
      <c r="AR69" s="866"/>
      <c r="AS69" s="866"/>
      <c r="AT69" s="867"/>
      <c r="AU69" s="865"/>
      <c r="AV69" s="866"/>
      <c r="AW69" s="866"/>
      <c r="AX69" s="866"/>
      <c r="AY69" s="866"/>
      <c r="AZ69" s="868"/>
      <c r="BA69" s="91"/>
    </row>
    <row r="70" spans="1:53" s="8" customFormat="1" ht="18" customHeight="1" thickBot="1" x14ac:dyDescent="0.3">
      <c r="A70" s="150"/>
      <c r="B70" s="1463" t="s">
        <v>64</v>
      </c>
      <c r="C70" s="1463"/>
      <c r="D70" s="1463"/>
      <c r="E70" s="1463"/>
      <c r="F70" s="1463"/>
      <c r="G70" s="1463"/>
      <c r="H70" s="1463"/>
      <c r="I70" s="1463"/>
      <c r="J70" s="1463"/>
      <c r="K70" s="1463"/>
      <c r="L70" s="1463"/>
      <c r="M70" s="1464"/>
      <c r="N70" s="795" t="s">
        <v>142</v>
      </c>
      <c r="O70" s="797"/>
      <c r="P70" s="1465"/>
      <c r="Q70" s="1466"/>
      <c r="R70" s="1466"/>
      <c r="S70" s="1466"/>
      <c r="T70" s="1466"/>
      <c r="U70" s="1466"/>
      <c r="V70" s="1467"/>
      <c r="W70" s="950"/>
      <c r="X70" s="951"/>
      <c r="Y70" s="951"/>
      <c r="Z70" s="951"/>
      <c r="AA70" s="951"/>
      <c r="AB70" s="952"/>
      <c r="AC70" s="950"/>
      <c r="AD70" s="951"/>
      <c r="AE70" s="951"/>
      <c r="AF70" s="951"/>
      <c r="AG70" s="951"/>
      <c r="AH70" s="952"/>
      <c r="AI70" s="950"/>
      <c r="AJ70" s="951"/>
      <c r="AK70" s="951"/>
      <c r="AL70" s="951"/>
      <c r="AM70" s="951"/>
      <c r="AN70" s="952"/>
      <c r="AO70" s="950"/>
      <c r="AP70" s="951"/>
      <c r="AQ70" s="951"/>
      <c r="AR70" s="951"/>
      <c r="AS70" s="951"/>
      <c r="AT70" s="952"/>
      <c r="AU70" s="950"/>
      <c r="AV70" s="951"/>
      <c r="AW70" s="951"/>
      <c r="AX70" s="951"/>
      <c r="AY70" s="951"/>
      <c r="AZ70" s="1165"/>
      <c r="BA70" s="91"/>
    </row>
    <row r="71" spans="1:53" x14ac:dyDescent="0.25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161"/>
    </row>
    <row r="72" spans="1:53" s="8" customFormat="1" ht="25.5" customHeight="1" x14ac:dyDescent="0.25">
      <c r="A72" s="119"/>
      <c r="B72" s="1084" t="s">
        <v>391</v>
      </c>
      <c r="C72" s="1084"/>
      <c r="D72" s="1084"/>
      <c r="E72" s="1084"/>
      <c r="F72" s="1084"/>
      <c r="G72" s="1084"/>
      <c r="H72" s="1084"/>
      <c r="I72" s="1084"/>
      <c r="J72" s="1084"/>
      <c r="K72" s="1084"/>
      <c r="L72" s="1084"/>
      <c r="M72" s="1084"/>
      <c r="N72" s="1084"/>
      <c r="O72" s="1084"/>
      <c r="P72" s="1084"/>
      <c r="Q72" s="1084"/>
      <c r="R72" s="1084"/>
      <c r="S72" s="1084"/>
      <c r="T72" s="1084"/>
      <c r="U72" s="1084"/>
      <c r="V72" s="1084"/>
      <c r="W72" s="1084"/>
      <c r="X72" s="1084"/>
      <c r="Y72" s="1084"/>
      <c r="Z72" s="1084"/>
      <c r="AA72" s="1084"/>
      <c r="AB72" s="1084"/>
      <c r="AC72" s="1084"/>
      <c r="AD72" s="1084"/>
      <c r="AE72" s="1084"/>
      <c r="AF72" s="1084"/>
      <c r="AG72" s="1084"/>
      <c r="AH72" s="1084"/>
      <c r="AI72" s="1084"/>
      <c r="AJ72" s="1084"/>
      <c r="AK72" s="1084"/>
      <c r="AL72" s="1084"/>
      <c r="AM72" s="1084"/>
      <c r="AN72" s="1084"/>
      <c r="AO72" s="1084"/>
      <c r="AP72" s="1084"/>
      <c r="AQ72" s="1084"/>
      <c r="AR72" s="1084"/>
      <c r="AS72" s="1084"/>
      <c r="AT72" s="1084"/>
      <c r="AU72" s="1084"/>
      <c r="AV72" s="1084"/>
      <c r="AW72" s="1084"/>
      <c r="AX72" s="1084"/>
      <c r="AY72" s="1084"/>
      <c r="AZ72" s="1084"/>
      <c r="BA72" s="91"/>
    </row>
    <row r="73" spans="1:53" s="8" customFormat="1" ht="8.1" customHeight="1" x14ac:dyDescent="0.25">
      <c r="A73" s="119"/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  <c r="AN73" s="119"/>
      <c r="AO73" s="119"/>
      <c r="AP73" s="119"/>
      <c r="AQ73" s="119"/>
      <c r="AR73" s="119"/>
      <c r="AS73" s="119"/>
      <c r="AT73" s="119"/>
      <c r="AU73" s="119"/>
      <c r="AV73" s="119"/>
      <c r="AW73" s="119"/>
      <c r="AX73" s="119"/>
      <c r="AY73" s="119"/>
      <c r="AZ73" s="119"/>
      <c r="BA73" s="91"/>
    </row>
    <row r="74" spans="1:53" s="10" customFormat="1" ht="24.75" customHeight="1" x14ac:dyDescent="0.25">
      <c r="A74" s="118"/>
      <c r="B74" s="870" t="s">
        <v>44</v>
      </c>
      <c r="C74" s="870"/>
      <c r="D74" s="870"/>
      <c r="E74" s="870"/>
      <c r="F74" s="870"/>
      <c r="G74" s="870"/>
      <c r="H74" s="870"/>
      <c r="I74" s="870"/>
      <c r="J74" s="870"/>
      <c r="K74" s="870"/>
      <c r="L74" s="870"/>
      <c r="M74" s="871"/>
      <c r="N74" s="895" t="s">
        <v>33</v>
      </c>
      <c r="O74" s="871"/>
      <c r="P74" s="895" t="s">
        <v>438</v>
      </c>
      <c r="Q74" s="870"/>
      <c r="R74" s="870"/>
      <c r="S74" s="870"/>
      <c r="T74" s="870"/>
      <c r="U74" s="870"/>
      <c r="V74" s="871"/>
      <c r="W74" s="895" t="s">
        <v>62</v>
      </c>
      <c r="X74" s="870"/>
      <c r="Y74" s="870"/>
      <c r="Z74" s="870"/>
      <c r="AA74" s="870"/>
      <c r="AB74" s="871"/>
      <c r="AC74" s="895" t="s">
        <v>63</v>
      </c>
      <c r="AD74" s="870"/>
      <c r="AE74" s="870"/>
      <c r="AF74" s="870"/>
      <c r="AG74" s="870"/>
      <c r="AH74" s="871"/>
      <c r="AI74" s="895" t="s">
        <v>214</v>
      </c>
      <c r="AJ74" s="870"/>
      <c r="AK74" s="870"/>
      <c r="AL74" s="870"/>
      <c r="AM74" s="870"/>
      <c r="AN74" s="871"/>
      <c r="AO74" s="895" t="s">
        <v>40</v>
      </c>
      <c r="AP74" s="870"/>
      <c r="AQ74" s="870"/>
      <c r="AR74" s="870"/>
      <c r="AS74" s="870"/>
      <c r="AT74" s="871"/>
      <c r="AU74" s="895" t="s">
        <v>718</v>
      </c>
      <c r="AV74" s="870"/>
      <c r="AW74" s="870"/>
      <c r="AX74" s="870"/>
      <c r="AY74" s="870"/>
      <c r="AZ74" s="870"/>
      <c r="BA74" s="89"/>
    </row>
    <row r="75" spans="1:53" s="11" customFormat="1" ht="19.5" customHeight="1" x14ac:dyDescent="0.25">
      <c r="A75" s="150"/>
      <c r="B75" s="874"/>
      <c r="C75" s="874"/>
      <c r="D75" s="874"/>
      <c r="E75" s="874"/>
      <c r="F75" s="874"/>
      <c r="G75" s="874"/>
      <c r="H75" s="874"/>
      <c r="I75" s="874"/>
      <c r="J75" s="874"/>
      <c r="K75" s="874"/>
      <c r="L75" s="874"/>
      <c r="M75" s="875"/>
      <c r="N75" s="897"/>
      <c r="O75" s="875"/>
      <c r="P75" s="897"/>
      <c r="Q75" s="874"/>
      <c r="R75" s="874"/>
      <c r="S75" s="874"/>
      <c r="T75" s="874"/>
      <c r="U75" s="874"/>
      <c r="V75" s="875"/>
      <c r="W75" s="897"/>
      <c r="X75" s="874"/>
      <c r="Y75" s="874"/>
      <c r="Z75" s="874"/>
      <c r="AA75" s="874"/>
      <c r="AB75" s="875"/>
      <c r="AC75" s="897"/>
      <c r="AD75" s="874"/>
      <c r="AE75" s="874"/>
      <c r="AF75" s="874"/>
      <c r="AG75" s="874"/>
      <c r="AH75" s="875"/>
      <c r="AI75" s="897"/>
      <c r="AJ75" s="874"/>
      <c r="AK75" s="874"/>
      <c r="AL75" s="874"/>
      <c r="AM75" s="874"/>
      <c r="AN75" s="875"/>
      <c r="AO75" s="897"/>
      <c r="AP75" s="874"/>
      <c r="AQ75" s="874"/>
      <c r="AR75" s="874"/>
      <c r="AS75" s="874"/>
      <c r="AT75" s="875"/>
      <c r="AU75" s="897"/>
      <c r="AV75" s="874"/>
      <c r="AW75" s="874"/>
      <c r="AX75" s="874"/>
      <c r="AY75" s="874"/>
      <c r="AZ75" s="874"/>
      <c r="BA75" s="91"/>
    </row>
    <row r="76" spans="1:53" s="347" customFormat="1" ht="15" customHeight="1" thickBot="1" x14ac:dyDescent="0.25">
      <c r="A76" s="477"/>
      <c r="B76" s="882">
        <v>1</v>
      </c>
      <c r="C76" s="882"/>
      <c r="D76" s="882"/>
      <c r="E76" s="882"/>
      <c r="F76" s="882"/>
      <c r="G76" s="882"/>
      <c r="H76" s="882"/>
      <c r="I76" s="882"/>
      <c r="J76" s="882"/>
      <c r="K76" s="882"/>
      <c r="L76" s="882"/>
      <c r="M76" s="883"/>
      <c r="N76" s="886" t="s">
        <v>36</v>
      </c>
      <c r="O76" s="888"/>
      <c r="P76" s="886" t="s">
        <v>7</v>
      </c>
      <c r="Q76" s="887"/>
      <c r="R76" s="887"/>
      <c r="S76" s="887"/>
      <c r="T76" s="887"/>
      <c r="U76" s="887"/>
      <c r="V76" s="888"/>
      <c r="W76" s="886" t="s">
        <v>8</v>
      </c>
      <c r="X76" s="887"/>
      <c r="Y76" s="887"/>
      <c r="Z76" s="887"/>
      <c r="AA76" s="887"/>
      <c r="AB76" s="888"/>
      <c r="AC76" s="886" t="s">
        <v>9</v>
      </c>
      <c r="AD76" s="887"/>
      <c r="AE76" s="887"/>
      <c r="AF76" s="887"/>
      <c r="AG76" s="887"/>
      <c r="AH76" s="888"/>
      <c r="AI76" s="886" t="s">
        <v>10</v>
      </c>
      <c r="AJ76" s="887"/>
      <c r="AK76" s="887"/>
      <c r="AL76" s="887"/>
      <c r="AM76" s="887"/>
      <c r="AN76" s="888"/>
      <c r="AO76" s="886" t="s">
        <v>11</v>
      </c>
      <c r="AP76" s="887"/>
      <c r="AQ76" s="887"/>
      <c r="AR76" s="887"/>
      <c r="AS76" s="887"/>
      <c r="AT76" s="888"/>
      <c r="AU76" s="886" t="s">
        <v>12</v>
      </c>
      <c r="AV76" s="887"/>
      <c r="AW76" s="887"/>
      <c r="AX76" s="887"/>
      <c r="AY76" s="887"/>
      <c r="AZ76" s="887"/>
      <c r="BA76" s="533"/>
    </row>
    <row r="77" spans="1:53" s="11" customFormat="1" ht="16.5" customHeight="1" x14ac:dyDescent="0.25">
      <c r="A77" s="150"/>
      <c r="B77" s="1450"/>
      <c r="C77" s="1450"/>
      <c r="D77" s="1450"/>
      <c r="E77" s="1450"/>
      <c r="F77" s="1450"/>
      <c r="G77" s="1450"/>
      <c r="H77" s="1450"/>
      <c r="I77" s="1450"/>
      <c r="J77" s="1450"/>
      <c r="K77" s="1450"/>
      <c r="L77" s="1450"/>
      <c r="M77" s="1456"/>
      <c r="N77" s="856" t="s">
        <v>119</v>
      </c>
      <c r="O77" s="972"/>
      <c r="P77" s="1452"/>
      <c r="Q77" s="1453"/>
      <c r="R77" s="1453"/>
      <c r="S77" s="1453"/>
      <c r="T77" s="1453"/>
      <c r="U77" s="1453"/>
      <c r="V77" s="1454"/>
      <c r="W77" s="858"/>
      <c r="X77" s="859"/>
      <c r="Y77" s="859"/>
      <c r="Z77" s="859"/>
      <c r="AA77" s="859"/>
      <c r="AB77" s="860"/>
      <c r="AC77" s="858"/>
      <c r="AD77" s="859"/>
      <c r="AE77" s="859"/>
      <c r="AF77" s="859"/>
      <c r="AG77" s="859"/>
      <c r="AH77" s="860"/>
      <c r="AI77" s="858"/>
      <c r="AJ77" s="859"/>
      <c r="AK77" s="859"/>
      <c r="AL77" s="859"/>
      <c r="AM77" s="859"/>
      <c r="AN77" s="860"/>
      <c r="AO77" s="858"/>
      <c r="AP77" s="859"/>
      <c r="AQ77" s="859"/>
      <c r="AR77" s="859"/>
      <c r="AS77" s="859"/>
      <c r="AT77" s="860"/>
      <c r="AU77" s="858"/>
      <c r="AV77" s="859"/>
      <c r="AW77" s="859"/>
      <c r="AX77" s="859"/>
      <c r="AY77" s="859"/>
      <c r="AZ77" s="861"/>
      <c r="BA77" s="91"/>
    </row>
    <row r="78" spans="1:53" s="8" customFormat="1" ht="15" customHeight="1" x14ac:dyDescent="0.25">
      <c r="A78" s="150"/>
      <c r="B78" s="1450"/>
      <c r="C78" s="1450"/>
      <c r="D78" s="1450"/>
      <c r="E78" s="1450"/>
      <c r="F78" s="1450"/>
      <c r="G78" s="1450"/>
      <c r="H78" s="1450"/>
      <c r="I78" s="1450"/>
      <c r="J78" s="1450"/>
      <c r="K78" s="1450"/>
      <c r="L78" s="1450"/>
      <c r="M78" s="1456"/>
      <c r="N78" s="844"/>
      <c r="O78" s="846"/>
      <c r="P78" s="1455"/>
      <c r="Q78" s="1450"/>
      <c r="R78" s="1450"/>
      <c r="S78" s="1450"/>
      <c r="T78" s="1450"/>
      <c r="U78" s="1450"/>
      <c r="V78" s="1451"/>
      <c r="W78" s="865"/>
      <c r="X78" s="866"/>
      <c r="Y78" s="866"/>
      <c r="Z78" s="866"/>
      <c r="AA78" s="866"/>
      <c r="AB78" s="867"/>
      <c r="AC78" s="865"/>
      <c r="AD78" s="866"/>
      <c r="AE78" s="866"/>
      <c r="AF78" s="866"/>
      <c r="AG78" s="866"/>
      <c r="AH78" s="867"/>
      <c r="AI78" s="865"/>
      <c r="AJ78" s="866"/>
      <c r="AK78" s="866"/>
      <c r="AL78" s="866"/>
      <c r="AM78" s="866"/>
      <c r="AN78" s="867"/>
      <c r="AO78" s="865"/>
      <c r="AP78" s="866"/>
      <c r="AQ78" s="866"/>
      <c r="AR78" s="866"/>
      <c r="AS78" s="866"/>
      <c r="AT78" s="867"/>
      <c r="AU78" s="865"/>
      <c r="AV78" s="866"/>
      <c r="AW78" s="866"/>
      <c r="AX78" s="866"/>
      <c r="AY78" s="866"/>
      <c r="AZ78" s="868"/>
      <c r="BA78" s="91"/>
    </row>
    <row r="79" spans="1:53" s="8" customFormat="1" ht="18" customHeight="1" thickBot="1" x14ac:dyDescent="0.3">
      <c r="A79" s="150"/>
      <c r="B79" s="1463" t="s">
        <v>64</v>
      </c>
      <c r="C79" s="1463"/>
      <c r="D79" s="1463"/>
      <c r="E79" s="1463"/>
      <c r="F79" s="1463"/>
      <c r="G79" s="1463"/>
      <c r="H79" s="1463"/>
      <c r="I79" s="1463"/>
      <c r="J79" s="1463"/>
      <c r="K79" s="1463"/>
      <c r="L79" s="1463"/>
      <c r="M79" s="1464"/>
      <c r="N79" s="795" t="s">
        <v>142</v>
      </c>
      <c r="O79" s="797"/>
      <c r="P79" s="1465"/>
      <c r="Q79" s="1466"/>
      <c r="R79" s="1466"/>
      <c r="S79" s="1466"/>
      <c r="T79" s="1466"/>
      <c r="U79" s="1466"/>
      <c r="V79" s="1467"/>
      <c r="W79" s="950"/>
      <c r="X79" s="951"/>
      <c r="Y79" s="951"/>
      <c r="Z79" s="951"/>
      <c r="AA79" s="951"/>
      <c r="AB79" s="952"/>
      <c r="AC79" s="950"/>
      <c r="AD79" s="951"/>
      <c r="AE79" s="951"/>
      <c r="AF79" s="951"/>
      <c r="AG79" s="951"/>
      <c r="AH79" s="952"/>
      <c r="AI79" s="950"/>
      <c r="AJ79" s="951"/>
      <c r="AK79" s="951"/>
      <c r="AL79" s="951"/>
      <c r="AM79" s="951"/>
      <c r="AN79" s="952"/>
      <c r="AO79" s="950"/>
      <c r="AP79" s="951"/>
      <c r="AQ79" s="951"/>
      <c r="AR79" s="951"/>
      <c r="AS79" s="951"/>
      <c r="AT79" s="952"/>
      <c r="AU79" s="950"/>
      <c r="AV79" s="951"/>
      <c r="AW79" s="951"/>
      <c r="AX79" s="951"/>
      <c r="AY79" s="951"/>
      <c r="AZ79" s="1165"/>
      <c r="BA79" s="91"/>
    </row>
    <row r="80" spans="1:53" x14ac:dyDescent="0.25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161"/>
    </row>
    <row r="81" spans="1:53" s="8" customFormat="1" ht="27" customHeight="1" x14ac:dyDescent="0.25">
      <c r="A81" s="119"/>
      <c r="B81" s="1084" t="s">
        <v>392</v>
      </c>
      <c r="C81" s="1084"/>
      <c r="D81" s="1084"/>
      <c r="E81" s="1084"/>
      <c r="F81" s="1084"/>
      <c r="G81" s="1084"/>
      <c r="H81" s="1084"/>
      <c r="I81" s="1084"/>
      <c r="J81" s="1084"/>
      <c r="K81" s="1084"/>
      <c r="L81" s="1084"/>
      <c r="M81" s="1084"/>
      <c r="N81" s="1084"/>
      <c r="O81" s="1084"/>
      <c r="P81" s="1084"/>
      <c r="Q81" s="1084"/>
      <c r="R81" s="1084"/>
      <c r="S81" s="1084"/>
      <c r="T81" s="1084"/>
      <c r="U81" s="1084"/>
      <c r="V81" s="1084"/>
      <c r="W81" s="1084"/>
      <c r="X81" s="1084"/>
      <c r="Y81" s="1084"/>
      <c r="Z81" s="1084"/>
      <c r="AA81" s="1084"/>
      <c r="AB81" s="1084"/>
      <c r="AC81" s="1084"/>
      <c r="AD81" s="1084"/>
      <c r="AE81" s="1084"/>
      <c r="AF81" s="1084"/>
      <c r="AG81" s="1084"/>
      <c r="AH81" s="1084"/>
      <c r="AI81" s="1084"/>
      <c r="AJ81" s="1084"/>
      <c r="AK81" s="1084"/>
      <c r="AL81" s="1084"/>
      <c r="AM81" s="1084"/>
      <c r="AN81" s="1084"/>
      <c r="AO81" s="1084"/>
      <c r="AP81" s="1084"/>
      <c r="AQ81" s="1084"/>
      <c r="AR81" s="1084"/>
      <c r="AS81" s="1084"/>
      <c r="AT81" s="1084"/>
      <c r="AU81" s="1084"/>
      <c r="AV81" s="1084"/>
      <c r="AW81" s="1084"/>
      <c r="AX81" s="1084"/>
      <c r="AY81" s="1084"/>
      <c r="AZ81" s="1084"/>
      <c r="BA81" s="91"/>
    </row>
    <row r="82" spans="1:53" s="8" customFormat="1" ht="8.1" customHeight="1" x14ac:dyDescent="0.25">
      <c r="A82" s="119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  <c r="AH82" s="119"/>
      <c r="AI82" s="119"/>
      <c r="AJ82" s="119"/>
      <c r="AK82" s="119"/>
      <c r="AL82" s="119"/>
      <c r="AM82" s="119"/>
      <c r="AN82" s="119"/>
      <c r="AO82" s="119"/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91"/>
    </row>
    <row r="83" spans="1:53" s="10" customFormat="1" ht="22.5" customHeight="1" x14ac:dyDescent="0.25">
      <c r="A83" s="118"/>
      <c r="B83" s="870" t="s">
        <v>44</v>
      </c>
      <c r="C83" s="870"/>
      <c r="D83" s="870"/>
      <c r="E83" s="870"/>
      <c r="F83" s="870"/>
      <c r="G83" s="870"/>
      <c r="H83" s="870"/>
      <c r="I83" s="870"/>
      <c r="J83" s="870"/>
      <c r="K83" s="870"/>
      <c r="L83" s="870"/>
      <c r="M83" s="871"/>
      <c r="N83" s="895" t="s">
        <v>33</v>
      </c>
      <c r="O83" s="871"/>
      <c r="P83" s="892" t="s">
        <v>521</v>
      </c>
      <c r="Q83" s="892"/>
      <c r="R83" s="892"/>
      <c r="S83" s="892"/>
      <c r="T83" s="892"/>
      <c r="U83" s="892"/>
      <c r="V83" s="892"/>
      <c r="W83" s="895" t="s">
        <v>62</v>
      </c>
      <c r="X83" s="870"/>
      <c r="Y83" s="870"/>
      <c r="Z83" s="870"/>
      <c r="AA83" s="870"/>
      <c r="AB83" s="871"/>
      <c r="AC83" s="895" t="s">
        <v>63</v>
      </c>
      <c r="AD83" s="870"/>
      <c r="AE83" s="870"/>
      <c r="AF83" s="870"/>
      <c r="AG83" s="870"/>
      <c r="AH83" s="871"/>
      <c r="AI83" s="895" t="s">
        <v>214</v>
      </c>
      <c r="AJ83" s="870"/>
      <c r="AK83" s="870"/>
      <c r="AL83" s="870"/>
      <c r="AM83" s="870"/>
      <c r="AN83" s="871"/>
      <c r="AO83" s="895" t="s">
        <v>40</v>
      </c>
      <c r="AP83" s="870"/>
      <c r="AQ83" s="870"/>
      <c r="AR83" s="870"/>
      <c r="AS83" s="870"/>
      <c r="AT83" s="871"/>
      <c r="AU83" s="895" t="s">
        <v>718</v>
      </c>
      <c r="AV83" s="870"/>
      <c r="AW83" s="870"/>
      <c r="AX83" s="870"/>
      <c r="AY83" s="870"/>
      <c r="AZ83" s="870"/>
      <c r="BA83" s="89"/>
    </row>
    <row r="84" spans="1:53" s="11" customFormat="1" ht="15.75" customHeight="1" x14ac:dyDescent="0.25">
      <c r="A84" s="150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5"/>
      <c r="N84" s="897"/>
      <c r="O84" s="875"/>
      <c r="P84" s="892"/>
      <c r="Q84" s="892"/>
      <c r="R84" s="892"/>
      <c r="S84" s="892"/>
      <c r="T84" s="892"/>
      <c r="U84" s="892"/>
      <c r="V84" s="892"/>
      <c r="W84" s="897"/>
      <c r="X84" s="874"/>
      <c r="Y84" s="874"/>
      <c r="Z84" s="874"/>
      <c r="AA84" s="874"/>
      <c r="AB84" s="875"/>
      <c r="AC84" s="897"/>
      <c r="AD84" s="874"/>
      <c r="AE84" s="874"/>
      <c r="AF84" s="874"/>
      <c r="AG84" s="874"/>
      <c r="AH84" s="875"/>
      <c r="AI84" s="897"/>
      <c r="AJ84" s="874"/>
      <c r="AK84" s="874"/>
      <c r="AL84" s="874"/>
      <c r="AM84" s="874"/>
      <c r="AN84" s="875"/>
      <c r="AO84" s="897"/>
      <c r="AP84" s="874"/>
      <c r="AQ84" s="874"/>
      <c r="AR84" s="874"/>
      <c r="AS84" s="874"/>
      <c r="AT84" s="875"/>
      <c r="AU84" s="897"/>
      <c r="AV84" s="874"/>
      <c r="AW84" s="874"/>
      <c r="AX84" s="874"/>
      <c r="AY84" s="874"/>
      <c r="AZ84" s="874"/>
      <c r="BA84" s="91"/>
    </row>
    <row r="85" spans="1:53" s="347" customFormat="1" ht="11.25" customHeight="1" thickBot="1" x14ac:dyDescent="0.25">
      <c r="A85" s="477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3"/>
      <c r="N85" s="953" t="s">
        <v>36</v>
      </c>
      <c r="O85" s="885"/>
      <c r="P85" s="884" t="s">
        <v>7</v>
      </c>
      <c r="Q85" s="884"/>
      <c r="R85" s="884"/>
      <c r="S85" s="884"/>
      <c r="T85" s="884"/>
      <c r="U85" s="884"/>
      <c r="V85" s="885"/>
      <c r="W85" s="953" t="s">
        <v>8</v>
      </c>
      <c r="X85" s="884"/>
      <c r="Y85" s="884"/>
      <c r="Z85" s="884"/>
      <c r="AA85" s="884"/>
      <c r="AB85" s="885"/>
      <c r="AC85" s="953" t="s">
        <v>9</v>
      </c>
      <c r="AD85" s="884"/>
      <c r="AE85" s="884"/>
      <c r="AF85" s="884"/>
      <c r="AG85" s="884"/>
      <c r="AH85" s="885"/>
      <c r="AI85" s="953" t="s">
        <v>10</v>
      </c>
      <c r="AJ85" s="884"/>
      <c r="AK85" s="884"/>
      <c r="AL85" s="884"/>
      <c r="AM85" s="884"/>
      <c r="AN85" s="885"/>
      <c r="AO85" s="953" t="s">
        <v>11</v>
      </c>
      <c r="AP85" s="884"/>
      <c r="AQ85" s="884"/>
      <c r="AR85" s="884"/>
      <c r="AS85" s="884"/>
      <c r="AT85" s="885"/>
      <c r="AU85" s="953" t="s">
        <v>12</v>
      </c>
      <c r="AV85" s="884"/>
      <c r="AW85" s="884"/>
      <c r="AX85" s="884"/>
      <c r="AY85" s="884"/>
      <c r="AZ85" s="884"/>
      <c r="BA85" s="533"/>
    </row>
    <row r="86" spans="1:53" s="11" customFormat="1" ht="15.75" customHeight="1" x14ac:dyDescent="0.25">
      <c r="A86" s="150"/>
      <c r="B86" s="1450"/>
      <c r="C86" s="1450"/>
      <c r="D86" s="1450"/>
      <c r="E86" s="1450"/>
      <c r="F86" s="1450"/>
      <c r="G86" s="1450"/>
      <c r="H86" s="1450"/>
      <c r="I86" s="1450"/>
      <c r="J86" s="1450"/>
      <c r="K86" s="1450"/>
      <c r="L86" s="1450"/>
      <c r="M86" s="1451"/>
      <c r="N86" s="927" t="s">
        <v>119</v>
      </c>
      <c r="O86" s="929"/>
      <c r="P86" s="1452"/>
      <c r="Q86" s="1453"/>
      <c r="R86" s="1453"/>
      <c r="S86" s="1453"/>
      <c r="T86" s="1453"/>
      <c r="U86" s="1453"/>
      <c r="V86" s="1454"/>
      <c r="W86" s="859"/>
      <c r="X86" s="859"/>
      <c r="Y86" s="859"/>
      <c r="Z86" s="859"/>
      <c r="AA86" s="859"/>
      <c r="AB86" s="860"/>
      <c r="AC86" s="858"/>
      <c r="AD86" s="859"/>
      <c r="AE86" s="859"/>
      <c r="AF86" s="859"/>
      <c r="AG86" s="859"/>
      <c r="AH86" s="860"/>
      <c r="AI86" s="858"/>
      <c r="AJ86" s="859"/>
      <c r="AK86" s="859"/>
      <c r="AL86" s="859"/>
      <c r="AM86" s="859"/>
      <c r="AN86" s="860"/>
      <c r="AO86" s="858"/>
      <c r="AP86" s="859"/>
      <c r="AQ86" s="859"/>
      <c r="AR86" s="859"/>
      <c r="AS86" s="859"/>
      <c r="AT86" s="860"/>
      <c r="AU86" s="858"/>
      <c r="AV86" s="859"/>
      <c r="AW86" s="859"/>
      <c r="AX86" s="859"/>
      <c r="AY86" s="859"/>
      <c r="AZ86" s="861"/>
      <c r="BA86" s="91"/>
    </row>
    <row r="87" spans="1:53" s="8" customFormat="1" ht="16.5" customHeight="1" x14ac:dyDescent="0.25">
      <c r="A87" s="150"/>
      <c r="B87" s="1450"/>
      <c r="C87" s="1450"/>
      <c r="D87" s="1450"/>
      <c r="E87" s="1450"/>
      <c r="F87" s="1450"/>
      <c r="G87" s="1450"/>
      <c r="H87" s="1450"/>
      <c r="I87" s="1450"/>
      <c r="J87" s="1450"/>
      <c r="K87" s="1450"/>
      <c r="L87" s="1450"/>
      <c r="M87" s="1451"/>
      <c r="N87" s="844"/>
      <c r="O87" s="846"/>
      <c r="P87" s="1455"/>
      <c r="Q87" s="1450"/>
      <c r="R87" s="1450"/>
      <c r="S87" s="1450"/>
      <c r="T87" s="1450"/>
      <c r="U87" s="1450"/>
      <c r="V87" s="1451"/>
      <c r="W87" s="867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92"/>
      <c r="AK87" s="892"/>
      <c r="AL87" s="892"/>
      <c r="AM87" s="892"/>
      <c r="AN87" s="892"/>
      <c r="AO87" s="892"/>
      <c r="AP87" s="892"/>
      <c r="AQ87" s="892"/>
      <c r="AR87" s="892"/>
      <c r="AS87" s="892"/>
      <c r="AT87" s="892"/>
      <c r="AU87" s="892"/>
      <c r="AV87" s="892"/>
      <c r="AW87" s="892"/>
      <c r="AX87" s="892"/>
      <c r="AY87" s="892"/>
      <c r="AZ87" s="1006"/>
      <c r="BA87" s="91"/>
    </row>
    <row r="88" spans="1:53" ht="18" customHeight="1" thickBot="1" x14ac:dyDescent="0.3">
      <c r="A88" s="85"/>
      <c r="B88" s="1463" t="s">
        <v>64</v>
      </c>
      <c r="C88" s="1463"/>
      <c r="D88" s="1463"/>
      <c r="E88" s="1463"/>
      <c r="F88" s="1463"/>
      <c r="G88" s="1463"/>
      <c r="H88" s="1463"/>
      <c r="I88" s="1463"/>
      <c r="J88" s="1463"/>
      <c r="K88" s="1463"/>
      <c r="L88" s="1463"/>
      <c r="M88" s="1464"/>
      <c r="N88" s="795" t="s">
        <v>142</v>
      </c>
      <c r="O88" s="797"/>
      <c r="P88" s="1465"/>
      <c r="Q88" s="1466"/>
      <c r="R88" s="1466"/>
      <c r="S88" s="1466"/>
      <c r="T88" s="1466"/>
      <c r="U88" s="1466"/>
      <c r="V88" s="1467"/>
      <c r="W88" s="950"/>
      <c r="X88" s="951"/>
      <c r="Y88" s="951"/>
      <c r="Z88" s="951"/>
      <c r="AA88" s="951"/>
      <c r="AB88" s="952"/>
      <c r="AC88" s="950"/>
      <c r="AD88" s="951"/>
      <c r="AE88" s="951"/>
      <c r="AF88" s="951"/>
      <c r="AG88" s="951"/>
      <c r="AH88" s="952"/>
      <c r="AI88" s="950"/>
      <c r="AJ88" s="951"/>
      <c r="AK88" s="951"/>
      <c r="AL88" s="951"/>
      <c r="AM88" s="951"/>
      <c r="AN88" s="952"/>
      <c r="AO88" s="950"/>
      <c r="AP88" s="951"/>
      <c r="AQ88" s="951"/>
      <c r="AR88" s="951"/>
      <c r="AS88" s="951"/>
      <c r="AT88" s="952"/>
      <c r="AU88" s="950"/>
      <c r="AV88" s="951"/>
      <c r="AW88" s="951"/>
      <c r="AX88" s="951"/>
      <c r="AY88" s="951"/>
      <c r="AZ88" s="1165"/>
    </row>
    <row r="89" spans="1:53" ht="7.5" customHeight="1" x14ac:dyDescent="0.2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85"/>
      <c r="AI89" s="85"/>
      <c r="AJ89" s="85"/>
      <c r="AK89" s="85"/>
      <c r="AL89" s="85"/>
      <c r="AM89" s="85"/>
      <c r="AN89" s="85"/>
      <c r="AO89" s="85"/>
      <c r="AP89" s="85"/>
      <c r="AQ89" s="85"/>
      <c r="AR89" s="85"/>
      <c r="AS89" s="85"/>
      <c r="AT89" s="85"/>
      <c r="AU89" s="85"/>
      <c r="AV89" s="85"/>
      <c r="AW89" s="85"/>
      <c r="AX89" s="85"/>
      <c r="AY89" s="85"/>
      <c r="AZ89" s="85"/>
    </row>
    <row r="90" spans="1:53" ht="15" customHeight="1" x14ac:dyDescent="0.25">
      <c r="A90" s="85"/>
      <c r="B90" s="869" t="s">
        <v>540</v>
      </c>
      <c r="C90" s="869"/>
      <c r="D90" s="869"/>
      <c r="E90" s="869"/>
      <c r="F90" s="869"/>
      <c r="G90" s="869"/>
      <c r="H90" s="869"/>
      <c r="I90" s="869"/>
      <c r="J90" s="869"/>
      <c r="K90" s="869"/>
      <c r="L90" s="869"/>
      <c r="M90" s="869"/>
      <c r="N90" s="869"/>
      <c r="O90" s="869"/>
      <c r="P90" s="869"/>
      <c r="Q90" s="869"/>
      <c r="R90" s="869"/>
      <c r="S90" s="869"/>
      <c r="T90" s="869"/>
      <c r="U90" s="869"/>
      <c r="V90" s="869"/>
      <c r="W90" s="869"/>
      <c r="X90" s="869"/>
      <c r="Y90" s="869"/>
      <c r="Z90" s="869"/>
      <c r="AA90" s="869"/>
      <c r="AB90" s="869"/>
      <c r="AC90" s="869"/>
      <c r="AD90" s="869"/>
      <c r="AE90" s="869"/>
      <c r="AF90" s="869"/>
      <c r="AG90" s="869"/>
      <c r="AH90" s="869"/>
      <c r="AI90" s="869"/>
      <c r="AJ90" s="869"/>
      <c r="AK90" s="869"/>
      <c r="AL90" s="869"/>
      <c r="AM90" s="869"/>
      <c r="AN90" s="869"/>
      <c r="AO90" s="869"/>
      <c r="AP90" s="869"/>
      <c r="AQ90" s="869"/>
      <c r="AR90" s="869"/>
      <c r="AS90" s="869"/>
      <c r="AT90" s="869"/>
      <c r="AU90" s="869"/>
      <c r="AV90" s="869"/>
      <c r="AW90" s="869"/>
      <c r="AX90" s="869"/>
      <c r="AY90" s="869"/>
      <c r="AZ90" s="869"/>
      <c r="BA90" s="433"/>
    </row>
    <row r="91" spans="1:53" ht="7.5" customHeight="1" x14ac:dyDescent="0.25">
      <c r="A91" s="85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2"/>
      <c r="AF91" s="282"/>
      <c r="AG91" s="282"/>
      <c r="AH91" s="282"/>
      <c r="AI91" s="282"/>
      <c r="AJ91" s="282"/>
      <c r="AK91" s="282"/>
      <c r="AL91" s="282"/>
      <c r="AM91" s="282"/>
      <c r="AN91" s="282"/>
      <c r="AO91" s="282"/>
      <c r="AP91" s="282"/>
      <c r="AQ91" s="282"/>
      <c r="AR91" s="282"/>
      <c r="AS91" s="282"/>
      <c r="AT91" s="282"/>
      <c r="AU91" s="282"/>
      <c r="AV91" s="282"/>
      <c r="AW91" s="282"/>
      <c r="AX91" s="282"/>
      <c r="AY91" s="282"/>
      <c r="AZ91" s="282"/>
      <c r="BA91" s="433"/>
    </row>
    <row r="92" spans="1:53" ht="15" customHeight="1" x14ac:dyDescent="0.25">
      <c r="A92" s="85"/>
      <c r="B92" s="867" t="s">
        <v>2</v>
      </c>
      <c r="C92" s="892"/>
      <c r="D92" s="892"/>
      <c r="E92" s="892"/>
      <c r="F92" s="892"/>
      <c r="G92" s="892"/>
      <c r="H92" s="892"/>
      <c r="I92" s="892"/>
      <c r="J92" s="892"/>
      <c r="K92" s="892"/>
      <c r="L92" s="892"/>
      <c r="M92" s="892"/>
      <c r="N92" s="892"/>
      <c r="O92" s="892"/>
      <c r="P92" s="892"/>
      <c r="Q92" s="892"/>
      <c r="R92" s="892"/>
      <c r="S92" s="892"/>
      <c r="T92" s="892"/>
      <c r="U92" s="892"/>
      <c r="V92" s="892"/>
      <c r="W92" s="895" t="s">
        <v>502</v>
      </c>
      <c r="X92" s="870"/>
      <c r="Y92" s="871"/>
      <c r="Z92" s="870" t="s">
        <v>33</v>
      </c>
      <c r="AA92" s="870"/>
      <c r="AB92" s="871"/>
      <c r="AC92" s="865" t="s">
        <v>99</v>
      </c>
      <c r="AD92" s="866"/>
      <c r="AE92" s="866"/>
      <c r="AF92" s="866"/>
      <c r="AG92" s="866"/>
      <c r="AH92" s="866"/>
      <c r="AI92" s="866"/>
      <c r="AJ92" s="866"/>
      <c r="AK92" s="866"/>
      <c r="AL92" s="866"/>
      <c r="AM92" s="866"/>
      <c r="AN92" s="866"/>
      <c r="AO92" s="866"/>
      <c r="AP92" s="866"/>
      <c r="AQ92" s="866"/>
      <c r="AR92" s="866"/>
      <c r="AS92" s="866"/>
      <c r="AT92" s="866"/>
      <c r="AU92" s="866"/>
      <c r="AV92" s="866"/>
      <c r="AW92" s="866"/>
      <c r="AX92" s="866"/>
      <c r="AY92" s="866"/>
      <c r="AZ92" s="866"/>
      <c r="BA92" s="433"/>
    </row>
    <row r="93" spans="1:53" ht="15" customHeight="1" x14ac:dyDescent="0.25">
      <c r="A93" s="85"/>
      <c r="B93" s="867"/>
      <c r="C93" s="892"/>
      <c r="D93" s="892"/>
      <c r="E93" s="892"/>
      <c r="F93" s="892"/>
      <c r="G93" s="892"/>
      <c r="H93" s="892"/>
      <c r="I93" s="892"/>
      <c r="J93" s="892"/>
      <c r="K93" s="892"/>
      <c r="L93" s="892"/>
      <c r="M93" s="892"/>
      <c r="N93" s="892"/>
      <c r="O93" s="892"/>
      <c r="P93" s="892"/>
      <c r="Q93" s="892"/>
      <c r="R93" s="892"/>
      <c r="S93" s="892"/>
      <c r="T93" s="892"/>
      <c r="U93" s="892"/>
      <c r="V93" s="892"/>
      <c r="W93" s="896"/>
      <c r="X93" s="872"/>
      <c r="Y93" s="873"/>
      <c r="Z93" s="872"/>
      <c r="AA93" s="872"/>
      <c r="AB93" s="873"/>
      <c r="AC93" s="895" t="s">
        <v>271</v>
      </c>
      <c r="AD93" s="870"/>
      <c r="AE93" s="870"/>
      <c r="AF93" s="870"/>
      <c r="AG93" s="870"/>
      <c r="AH93" s="870"/>
      <c r="AI93" s="870"/>
      <c r="AJ93" s="871"/>
      <c r="AK93" s="892" t="s">
        <v>6</v>
      </c>
      <c r="AL93" s="892"/>
      <c r="AM93" s="892"/>
      <c r="AN93" s="892"/>
      <c r="AO93" s="892"/>
      <c r="AP93" s="892"/>
      <c r="AQ93" s="892"/>
      <c r="AR93" s="892"/>
      <c r="AS93" s="870" t="s">
        <v>35</v>
      </c>
      <c r="AT93" s="870"/>
      <c r="AU93" s="870"/>
      <c r="AV93" s="870"/>
      <c r="AW93" s="870"/>
      <c r="AX93" s="870"/>
      <c r="AY93" s="870"/>
      <c r="AZ93" s="870"/>
      <c r="BA93" s="433"/>
    </row>
    <row r="94" spans="1:53" ht="26.25" customHeight="1" x14ac:dyDescent="0.25">
      <c r="A94" s="85"/>
      <c r="B94" s="867"/>
      <c r="C94" s="892"/>
      <c r="D94" s="892"/>
      <c r="E94" s="892"/>
      <c r="F94" s="892"/>
      <c r="G94" s="892"/>
      <c r="H94" s="892"/>
      <c r="I94" s="892"/>
      <c r="J94" s="892"/>
      <c r="K94" s="892"/>
      <c r="L94" s="892"/>
      <c r="M94" s="892"/>
      <c r="N94" s="892"/>
      <c r="O94" s="892"/>
      <c r="P94" s="892"/>
      <c r="Q94" s="892"/>
      <c r="R94" s="892"/>
      <c r="S94" s="892"/>
      <c r="T94" s="892"/>
      <c r="U94" s="892"/>
      <c r="V94" s="892"/>
      <c r="W94" s="897"/>
      <c r="X94" s="874"/>
      <c r="Y94" s="875"/>
      <c r="Z94" s="874"/>
      <c r="AA94" s="874"/>
      <c r="AB94" s="875"/>
      <c r="AC94" s="897"/>
      <c r="AD94" s="874"/>
      <c r="AE94" s="874"/>
      <c r="AF94" s="874"/>
      <c r="AG94" s="874"/>
      <c r="AH94" s="874"/>
      <c r="AI94" s="874"/>
      <c r="AJ94" s="875"/>
      <c r="AK94" s="892"/>
      <c r="AL94" s="892"/>
      <c r="AM94" s="892"/>
      <c r="AN94" s="892"/>
      <c r="AO94" s="892"/>
      <c r="AP94" s="892"/>
      <c r="AQ94" s="892"/>
      <c r="AR94" s="892"/>
      <c r="AS94" s="874"/>
      <c r="AT94" s="874"/>
      <c r="AU94" s="874"/>
      <c r="AV94" s="874"/>
      <c r="AW94" s="874"/>
      <c r="AX94" s="874"/>
      <c r="AY94" s="874"/>
      <c r="AZ94" s="874"/>
      <c r="BA94" s="433"/>
    </row>
    <row r="95" spans="1:53" s="349" customFormat="1" ht="11.25" customHeight="1" thickBot="1" x14ac:dyDescent="0.25">
      <c r="A95" s="348"/>
      <c r="B95" s="883">
        <v>1</v>
      </c>
      <c r="C95" s="898"/>
      <c r="D95" s="898"/>
      <c r="E95" s="898"/>
      <c r="F95" s="898"/>
      <c r="G95" s="898"/>
      <c r="H95" s="898"/>
      <c r="I95" s="898"/>
      <c r="J95" s="898"/>
      <c r="K95" s="898"/>
      <c r="L95" s="898"/>
      <c r="M95" s="898"/>
      <c r="N95" s="898"/>
      <c r="O95" s="898"/>
      <c r="P95" s="898"/>
      <c r="Q95" s="898"/>
      <c r="R95" s="898"/>
      <c r="S95" s="898"/>
      <c r="T95" s="898"/>
      <c r="U95" s="898"/>
      <c r="V95" s="898"/>
      <c r="W95" s="953" t="s">
        <v>36</v>
      </c>
      <c r="X95" s="884"/>
      <c r="Y95" s="885"/>
      <c r="Z95" s="884" t="s">
        <v>7</v>
      </c>
      <c r="AA95" s="884"/>
      <c r="AB95" s="885"/>
      <c r="AC95" s="953" t="s">
        <v>8</v>
      </c>
      <c r="AD95" s="884"/>
      <c r="AE95" s="884"/>
      <c r="AF95" s="884"/>
      <c r="AG95" s="884"/>
      <c r="AH95" s="884"/>
      <c r="AI95" s="884"/>
      <c r="AJ95" s="885"/>
      <c r="AK95" s="953" t="s">
        <v>9</v>
      </c>
      <c r="AL95" s="884"/>
      <c r="AM95" s="884"/>
      <c r="AN95" s="884"/>
      <c r="AO95" s="884"/>
      <c r="AP95" s="884"/>
      <c r="AQ95" s="884"/>
      <c r="AR95" s="885"/>
      <c r="AS95" s="953" t="s">
        <v>10</v>
      </c>
      <c r="AT95" s="884"/>
      <c r="AU95" s="884"/>
      <c r="AV95" s="884"/>
      <c r="AW95" s="884"/>
      <c r="AX95" s="884"/>
      <c r="AY95" s="884"/>
      <c r="AZ95" s="884"/>
      <c r="BA95" s="348"/>
    </row>
    <row r="96" spans="1:53" ht="15" customHeight="1" x14ac:dyDescent="0.25">
      <c r="A96" s="85"/>
      <c r="B96" s="968"/>
      <c r="C96" s="969"/>
      <c r="D96" s="969"/>
      <c r="E96" s="969"/>
      <c r="F96" s="969"/>
      <c r="G96" s="969"/>
      <c r="H96" s="969"/>
      <c r="I96" s="969"/>
      <c r="J96" s="969"/>
      <c r="K96" s="969"/>
      <c r="L96" s="969"/>
      <c r="M96" s="969"/>
      <c r="N96" s="969"/>
      <c r="O96" s="969"/>
      <c r="P96" s="969"/>
      <c r="Q96" s="969"/>
      <c r="R96" s="969"/>
      <c r="S96" s="969"/>
      <c r="T96" s="969"/>
      <c r="U96" s="969"/>
      <c r="V96" s="970"/>
      <c r="W96" s="856"/>
      <c r="X96" s="857"/>
      <c r="Y96" s="857"/>
      <c r="Z96" s="971" t="s">
        <v>21</v>
      </c>
      <c r="AA96" s="857"/>
      <c r="AB96" s="972"/>
      <c r="AC96" s="858"/>
      <c r="AD96" s="859"/>
      <c r="AE96" s="859"/>
      <c r="AF96" s="859"/>
      <c r="AG96" s="859"/>
      <c r="AH96" s="859"/>
      <c r="AI96" s="859"/>
      <c r="AJ96" s="860"/>
      <c r="AK96" s="858"/>
      <c r="AL96" s="859"/>
      <c r="AM96" s="859"/>
      <c r="AN96" s="859"/>
      <c r="AO96" s="859"/>
      <c r="AP96" s="859"/>
      <c r="AQ96" s="859"/>
      <c r="AR96" s="860"/>
      <c r="AS96" s="858"/>
      <c r="AT96" s="859"/>
      <c r="AU96" s="859"/>
      <c r="AV96" s="859"/>
      <c r="AW96" s="859"/>
      <c r="AX96" s="859"/>
      <c r="AY96" s="859"/>
      <c r="AZ96" s="861"/>
      <c r="BA96" s="433"/>
    </row>
    <row r="97" spans="1:53" ht="15" customHeight="1" x14ac:dyDescent="0.25">
      <c r="A97" s="85"/>
      <c r="B97" s="867"/>
      <c r="C97" s="892"/>
      <c r="D97" s="892"/>
      <c r="E97" s="892"/>
      <c r="F97" s="892"/>
      <c r="G97" s="892"/>
      <c r="H97" s="892"/>
      <c r="I97" s="892"/>
      <c r="J97" s="892"/>
      <c r="K97" s="892"/>
      <c r="L97" s="892"/>
      <c r="M97" s="892"/>
      <c r="N97" s="892"/>
      <c r="O97" s="892"/>
      <c r="P97" s="892"/>
      <c r="Q97" s="892"/>
      <c r="R97" s="892"/>
      <c r="S97" s="892"/>
      <c r="T97" s="892"/>
      <c r="U97" s="892"/>
      <c r="V97" s="865"/>
      <c r="W97" s="893"/>
      <c r="X97" s="866"/>
      <c r="Y97" s="866"/>
      <c r="Z97" s="894" t="s">
        <v>22</v>
      </c>
      <c r="AA97" s="842"/>
      <c r="AB97" s="843"/>
      <c r="AC97" s="865"/>
      <c r="AD97" s="866"/>
      <c r="AE97" s="866"/>
      <c r="AF97" s="866"/>
      <c r="AG97" s="866"/>
      <c r="AH97" s="866"/>
      <c r="AI97" s="866"/>
      <c r="AJ97" s="867"/>
      <c r="AK97" s="865"/>
      <c r="AL97" s="866"/>
      <c r="AM97" s="866"/>
      <c r="AN97" s="866"/>
      <c r="AO97" s="866"/>
      <c r="AP97" s="866"/>
      <c r="AQ97" s="866"/>
      <c r="AR97" s="867"/>
      <c r="AS97" s="865"/>
      <c r="AT97" s="866"/>
      <c r="AU97" s="866"/>
      <c r="AV97" s="866"/>
      <c r="AW97" s="866"/>
      <c r="AX97" s="866"/>
      <c r="AY97" s="866"/>
      <c r="AZ97" s="868"/>
      <c r="BA97" s="433"/>
    </row>
    <row r="98" spans="1:53" ht="15.75" customHeight="1" thickBot="1" x14ac:dyDescent="0.3">
      <c r="A98" s="85"/>
      <c r="B98" s="968"/>
      <c r="C98" s="969"/>
      <c r="D98" s="969"/>
      <c r="E98" s="969"/>
      <c r="F98" s="969"/>
      <c r="G98" s="969"/>
      <c r="H98" s="969"/>
      <c r="I98" s="969"/>
      <c r="J98" s="969"/>
      <c r="K98" s="969"/>
      <c r="L98" s="969"/>
      <c r="M98" s="969"/>
      <c r="N98" s="969"/>
      <c r="O98" s="969"/>
      <c r="P98" s="969"/>
      <c r="Q98" s="969"/>
      <c r="R98" s="969"/>
      <c r="S98" s="969"/>
      <c r="T98" s="969"/>
      <c r="U98" s="969"/>
      <c r="V98" s="970"/>
      <c r="W98" s="974"/>
      <c r="X98" s="975"/>
      <c r="Y98" s="975"/>
      <c r="Z98" s="976"/>
      <c r="AA98" s="848"/>
      <c r="AB98" s="849"/>
      <c r="AC98" s="850"/>
      <c r="AD98" s="851"/>
      <c r="AE98" s="851"/>
      <c r="AF98" s="851"/>
      <c r="AG98" s="851"/>
      <c r="AH98" s="851"/>
      <c r="AI98" s="851"/>
      <c r="AJ98" s="852"/>
      <c r="AK98" s="850"/>
      <c r="AL98" s="851"/>
      <c r="AM98" s="851"/>
      <c r="AN98" s="851"/>
      <c r="AO98" s="851"/>
      <c r="AP98" s="851"/>
      <c r="AQ98" s="851"/>
      <c r="AR98" s="852"/>
      <c r="AS98" s="850"/>
      <c r="AT98" s="851"/>
      <c r="AU98" s="851"/>
      <c r="AV98" s="851"/>
      <c r="AW98" s="851"/>
      <c r="AX98" s="851"/>
      <c r="AY98" s="851"/>
      <c r="AZ98" s="853"/>
      <c r="BA98" s="433"/>
    </row>
    <row r="99" spans="1:53" ht="9" customHeight="1" x14ac:dyDescent="0.25">
      <c r="A99" s="85"/>
      <c r="B99" s="248"/>
      <c r="C99" s="248"/>
      <c r="D99" s="248"/>
      <c r="E99" s="248"/>
      <c r="F99" s="248"/>
      <c r="G99" s="248"/>
      <c r="H99" s="248"/>
      <c r="I99" s="248"/>
      <c r="J99" s="248"/>
      <c r="K99" s="248"/>
      <c r="L99" s="248"/>
      <c r="M99" s="248"/>
      <c r="N99" s="248"/>
      <c r="O99" s="471"/>
      <c r="P99" s="471"/>
      <c r="Q99" s="248"/>
      <c r="R99" s="248"/>
      <c r="S99" s="248"/>
      <c r="T99" s="248"/>
      <c r="U99" s="248"/>
      <c r="V99" s="472"/>
      <c r="W99" s="472"/>
      <c r="X99" s="472"/>
      <c r="Y99" s="472"/>
      <c r="Z99" s="472"/>
      <c r="AA99" s="472"/>
      <c r="AB99" s="472"/>
      <c r="AC99" s="472"/>
      <c r="AD99" s="472"/>
      <c r="AE99" s="472"/>
      <c r="AF99" s="472"/>
      <c r="AG99" s="472"/>
      <c r="AH99" s="238"/>
      <c r="AI99" s="238"/>
      <c r="AJ99" s="238"/>
      <c r="AK99" s="238"/>
      <c r="AL99" s="238"/>
      <c r="AM99" s="238"/>
      <c r="AN99" s="248"/>
      <c r="AO99" s="248"/>
      <c r="AP99" s="248"/>
      <c r="AQ99" s="248"/>
      <c r="AR99" s="248"/>
      <c r="AS99" s="248"/>
      <c r="AT99" s="248"/>
      <c r="AU99" s="248"/>
      <c r="AV99" s="248"/>
      <c r="AW99" s="248"/>
      <c r="AX99" s="248"/>
      <c r="AY99" s="248"/>
      <c r="AZ99" s="248"/>
      <c r="BA99" s="433"/>
    </row>
    <row r="100" spans="1:53" ht="36" customHeight="1" x14ac:dyDescent="0.25">
      <c r="A100" s="85"/>
      <c r="B100" s="1468" t="s">
        <v>900</v>
      </c>
      <c r="C100" s="1468"/>
      <c r="D100" s="1468"/>
      <c r="E100" s="1468"/>
      <c r="F100" s="1468"/>
      <c r="G100" s="1468"/>
      <c r="H100" s="1468"/>
      <c r="I100" s="1468"/>
      <c r="J100" s="1468"/>
      <c r="K100" s="1468"/>
      <c r="L100" s="1468"/>
      <c r="M100" s="1468"/>
      <c r="N100" s="1468"/>
      <c r="O100" s="1468"/>
      <c r="P100" s="1468"/>
      <c r="Q100" s="1468"/>
      <c r="R100" s="1468"/>
      <c r="S100" s="1468"/>
      <c r="T100" s="1468"/>
      <c r="U100" s="1468"/>
      <c r="V100" s="1468"/>
      <c r="W100" s="1468"/>
      <c r="X100" s="1468"/>
      <c r="Y100" s="1468"/>
      <c r="Z100" s="1468"/>
      <c r="AA100" s="1468"/>
      <c r="AB100" s="1468"/>
      <c r="AC100" s="1468"/>
      <c r="AD100" s="1468"/>
      <c r="AE100" s="1468"/>
      <c r="AF100" s="1468"/>
      <c r="AG100" s="1468"/>
      <c r="AH100" s="1468"/>
      <c r="AI100" s="1468"/>
      <c r="AJ100" s="1468"/>
      <c r="AK100" s="1468"/>
      <c r="AL100" s="1468"/>
      <c r="AM100" s="1468"/>
      <c r="AN100" s="1468"/>
      <c r="AO100" s="1468"/>
      <c r="AP100" s="1468"/>
      <c r="AQ100" s="1468"/>
      <c r="AR100" s="1468"/>
      <c r="AS100" s="1468"/>
      <c r="AT100" s="1468"/>
      <c r="AU100" s="1468"/>
      <c r="AV100" s="1468"/>
      <c r="AW100" s="1468"/>
      <c r="AX100" s="1468"/>
      <c r="AY100" s="1468"/>
      <c r="AZ100" s="1468"/>
      <c r="BA100" s="433"/>
    </row>
    <row r="101" spans="1:53" x14ac:dyDescent="0.25">
      <c r="A101" s="47"/>
      <c r="B101" s="869" t="s">
        <v>541</v>
      </c>
      <c r="C101" s="869"/>
      <c r="D101" s="869"/>
      <c r="E101" s="869"/>
      <c r="F101" s="869"/>
      <c r="G101" s="869"/>
      <c r="H101" s="869"/>
      <c r="I101" s="869"/>
      <c r="J101" s="869"/>
      <c r="K101" s="869"/>
      <c r="L101" s="869"/>
      <c r="M101" s="869"/>
      <c r="N101" s="869"/>
      <c r="O101" s="869"/>
      <c r="P101" s="869"/>
      <c r="Q101" s="869"/>
      <c r="R101" s="869"/>
      <c r="S101" s="869"/>
      <c r="T101" s="869"/>
      <c r="U101" s="869"/>
      <c r="V101" s="869"/>
      <c r="W101" s="869"/>
      <c r="X101" s="869"/>
      <c r="Y101" s="869"/>
      <c r="Z101" s="869"/>
      <c r="AA101" s="869"/>
      <c r="AB101" s="869"/>
      <c r="AC101" s="869"/>
      <c r="AD101" s="869"/>
      <c r="AE101" s="869"/>
      <c r="AF101" s="869"/>
      <c r="AG101" s="869"/>
      <c r="AH101" s="869"/>
      <c r="AI101" s="869"/>
      <c r="AJ101" s="869"/>
      <c r="AK101" s="869"/>
      <c r="AL101" s="869"/>
      <c r="AM101" s="869"/>
      <c r="AN101" s="869"/>
      <c r="AO101" s="869"/>
      <c r="AP101" s="869"/>
      <c r="AQ101" s="869"/>
      <c r="AR101" s="869"/>
      <c r="AS101" s="869"/>
      <c r="AT101" s="869"/>
      <c r="AU101" s="869"/>
      <c r="AV101" s="869"/>
      <c r="AW101" s="869"/>
      <c r="AX101" s="869"/>
      <c r="AY101" s="869"/>
      <c r="AZ101" s="869"/>
    </row>
    <row r="102" spans="1:53" ht="8.25" customHeight="1" x14ac:dyDescent="0.25">
      <c r="A102" s="47"/>
      <c r="B102" s="282"/>
      <c r="C102" s="282"/>
      <c r="D102" s="282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282"/>
      <c r="T102" s="282"/>
      <c r="U102" s="282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282"/>
      <c r="AK102" s="282"/>
      <c r="AL102" s="282"/>
      <c r="AM102" s="282"/>
      <c r="AN102" s="282"/>
      <c r="AO102" s="282"/>
      <c r="AP102" s="282"/>
      <c r="AQ102" s="282"/>
      <c r="AR102" s="282"/>
      <c r="AS102" s="282"/>
      <c r="AT102" s="282"/>
      <c r="AU102" s="282"/>
      <c r="AV102" s="282"/>
      <c r="AW102" s="282"/>
      <c r="AX102" s="282"/>
      <c r="AY102" s="282"/>
      <c r="AZ102" s="282"/>
    </row>
    <row r="103" spans="1:53" x14ac:dyDescent="0.25">
      <c r="A103" s="47"/>
      <c r="B103" s="870" t="s">
        <v>2</v>
      </c>
      <c r="C103" s="870"/>
      <c r="D103" s="870"/>
      <c r="E103" s="870"/>
      <c r="F103" s="870"/>
      <c r="G103" s="870"/>
      <c r="H103" s="870"/>
      <c r="I103" s="870"/>
      <c r="J103" s="870"/>
      <c r="K103" s="870"/>
      <c r="L103" s="870"/>
      <c r="M103" s="870"/>
      <c r="N103" s="870"/>
      <c r="O103" s="870"/>
      <c r="P103" s="870"/>
      <c r="Q103" s="870"/>
      <c r="R103" s="870"/>
      <c r="S103" s="870"/>
      <c r="T103" s="870"/>
      <c r="U103" s="870"/>
      <c r="V103" s="870"/>
      <c r="W103" s="870"/>
      <c r="X103" s="870"/>
      <c r="Y103" s="871"/>
      <c r="Z103" s="870" t="s">
        <v>33</v>
      </c>
      <c r="AA103" s="870"/>
      <c r="AB103" s="871"/>
      <c r="AC103" s="865" t="s">
        <v>99</v>
      </c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</row>
    <row r="104" spans="1:53" x14ac:dyDescent="0.25">
      <c r="A104" s="47"/>
      <c r="B104" s="872"/>
      <c r="C104" s="872"/>
      <c r="D104" s="872"/>
      <c r="E104" s="872"/>
      <c r="F104" s="872"/>
      <c r="G104" s="872"/>
      <c r="H104" s="872"/>
      <c r="I104" s="872"/>
      <c r="J104" s="872"/>
      <c r="K104" s="872"/>
      <c r="L104" s="872"/>
      <c r="M104" s="872"/>
      <c r="N104" s="872"/>
      <c r="O104" s="872"/>
      <c r="P104" s="872"/>
      <c r="Q104" s="872"/>
      <c r="R104" s="872"/>
      <c r="S104" s="872"/>
      <c r="T104" s="872"/>
      <c r="U104" s="872"/>
      <c r="V104" s="872"/>
      <c r="W104" s="872"/>
      <c r="X104" s="872"/>
      <c r="Y104" s="873"/>
      <c r="Z104" s="872"/>
      <c r="AA104" s="872"/>
      <c r="AB104" s="873"/>
      <c r="AC104" s="895" t="s">
        <v>271</v>
      </c>
      <c r="AD104" s="870"/>
      <c r="AE104" s="870"/>
      <c r="AF104" s="870"/>
      <c r="AG104" s="870"/>
      <c r="AH104" s="870"/>
      <c r="AI104" s="870"/>
      <c r="AJ104" s="871"/>
      <c r="AK104" s="892" t="s">
        <v>6</v>
      </c>
      <c r="AL104" s="892"/>
      <c r="AM104" s="892"/>
      <c r="AN104" s="892"/>
      <c r="AO104" s="892"/>
      <c r="AP104" s="892"/>
      <c r="AQ104" s="892"/>
      <c r="AR104" s="892"/>
      <c r="AS104" s="870" t="s">
        <v>35</v>
      </c>
      <c r="AT104" s="870"/>
      <c r="AU104" s="870"/>
      <c r="AV104" s="870"/>
      <c r="AW104" s="870"/>
      <c r="AX104" s="870"/>
      <c r="AY104" s="870"/>
      <c r="AZ104" s="870"/>
    </row>
    <row r="105" spans="1:53" ht="22.5" customHeight="1" x14ac:dyDescent="0.25">
      <c r="A105" s="47"/>
      <c r="B105" s="874"/>
      <c r="C105" s="874"/>
      <c r="D105" s="874"/>
      <c r="E105" s="874"/>
      <c r="F105" s="874"/>
      <c r="G105" s="874"/>
      <c r="H105" s="874"/>
      <c r="I105" s="874"/>
      <c r="J105" s="874"/>
      <c r="K105" s="874"/>
      <c r="L105" s="874"/>
      <c r="M105" s="874"/>
      <c r="N105" s="874"/>
      <c r="O105" s="874"/>
      <c r="P105" s="874"/>
      <c r="Q105" s="874"/>
      <c r="R105" s="874"/>
      <c r="S105" s="874"/>
      <c r="T105" s="874"/>
      <c r="U105" s="874"/>
      <c r="V105" s="874"/>
      <c r="W105" s="874"/>
      <c r="X105" s="874"/>
      <c r="Y105" s="875"/>
      <c r="Z105" s="874"/>
      <c r="AA105" s="874"/>
      <c r="AB105" s="875"/>
      <c r="AC105" s="897"/>
      <c r="AD105" s="874"/>
      <c r="AE105" s="874"/>
      <c r="AF105" s="874"/>
      <c r="AG105" s="874"/>
      <c r="AH105" s="874"/>
      <c r="AI105" s="874"/>
      <c r="AJ105" s="875"/>
      <c r="AK105" s="892"/>
      <c r="AL105" s="892"/>
      <c r="AM105" s="892"/>
      <c r="AN105" s="892"/>
      <c r="AO105" s="892"/>
      <c r="AP105" s="892"/>
      <c r="AQ105" s="892"/>
      <c r="AR105" s="892"/>
      <c r="AS105" s="874"/>
      <c r="AT105" s="874"/>
      <c r="AU105" s="874"/>
      <c r="AV105" s="874"/>
      <c r="AW105" s="874"/>
      <c r="AX105" s="874"/>
      <c r="AY105" s="874"/>
      <c r="AZ105" s="874"/>
    </row>
    <row r="106" spans="1:53" s="349" customFormat="1" ht="11.25" customHeight="1" thickBot="1" x14ac:dyDescent="0.25">
      <c r="A106" s="394"/>
      <c r="B106" s="882">
        <v>1</v>
      </c>
      <c r="C106" s="882"/>
      <c r="D106" s="882"/>
      <c r="E106" s="882"/>
      <c r="F106" s="882"/>
      <c r="G106" s="882"/>
      <c r="H106" s="88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  <c r="S106" s="882"/>
      <c r="T106" s="882"/>
      <c r="U106" s="882"/>
      <c r="V106" s="882"/>
      <c r="W106" s="882"/>
      <c r="X106" s="882"/>
      <c r="Y106" s="883"/>
      <c r="Z106" s="884" t="s">
        <v>7</v>
      </c>
      <c r="AA106" s="884"/>
      <c r="AB106" s="885"/>
      <c r="AC106" s="886" t="s">
        <v>8</v>
      </c>
      <c r="AD106" s="887"/>
      <c r="AE106" s="887"/>
      <c r="AF106" s="887"/>
      <c r="AG106" s="887"/>
      <c r="AH106" s="887"/>
      <c r="AI106" s="887"/>
      <c r="AJ106" s="888"/>
      <c r="AK106" s="886" t="s">
        <v>9</v>
      </c>
      <c r="AL106" s="887"/>
      <c r="AM106" s="887"/>
      <c r="AN106" s="887"/>
      <c r="AO106" s="887"/>
      <c r="AP106" s="887"/>
      <c r="AQ106" s="887"/>
      <c r="AR106" s="888"/>
      <c r="AS106" s="886" t="s">
        <v>10</v>
      </c>
      <c r="AT106" s="887"/>
      <c r="AU106" s="887"/>
      <c r="AV106" s="887"/>
      <c r="AW106" s="887"/>
      <c r="AX106" s="887"/>
      <c r="AY106" s="887"/>
      <c r="AZ106" s="887"/>
      <c r="BA106" s="348"/>
    </row>
    <row r="107" spans="1:53" ht="26.25" customHeight="1" x14ac:dyDescent="0.25">
      <c r="A107" s="47"/>
      <c r="B107" s="854" t="s">
        <v>771</v>
      </c>
      <c r="C107" s="854"/>
      <c r="D107" s="854"/>
      <c r="E107" s="854"/>
      <c r="F107" s="854"/>
      <c r="G107" s="854"/>
      <c r="H107" s="854"/>
      <c r="I107" s="854"/>
      <c r="J107" s="854"/>
      <c r="K107" s="854"/>
      <c r="L107" s="854"/>
      <c r="M107" s="854"/>
      <c r="N107" s="854"/>
      <c r="O107" s="854"/>
      <c r="P107" s="854"/>
      <c r="Q107" s="854"/>
      <c r="R107" s="854"/>
      <c r="S107" s="854"/>
      <c r="T107" s="854"/>
      <c r="U107" s="854"/>
      <c r="V107" s="854"/>
      <c r="W107" s="854"/>
      <c r="X107" s="854"/>
      <c r="Y107" s="855"/>
      <c r="Z107" s="856" t="s">
        <v>21</v>
      </c>
      <c r="AA107" s="857"/>
      <c r="AB107" s="857"/>
      <c r="AC107" s="858"/>
      <c r="AD107" s="859"/>
      <c r="AE107" s="859"/>
      <c r="AF107" s="859"/>
      <c r="AG107" s="859"/>
      <c r="AH107" s="859"/>
      <c r="AI107" s="859"/>
      <c r="AJ107" s="860"/>
      <c r="AK107" s="858"/>
      <c r="AL107" s="859"/>
      <c r="AM107" s="859"/>
      <c r="AN107" s="859"/>
      <c r="AO107" s="859"/>
      <c r="AP107" s="859"/>
      <c r="AQ107" s="859"/>
      <c r="AR107" s="860"/>
      <c r="AS107" s="858"/>
      <c r="AT107" s="859"/>
      <c r="AU107" s="859"/>
      <c r="AV107" s="859"/>
      <c r="AW107" s="859"/>
      <c r="AX107" s="859"/>
      <c r="AY107" s="859"/>
      <c r="AZ107" s="861"/>
    </row>
    <row r="108" spans="1:53" ht="15" customHeight="1" x14ac:dyDescent="0.25">
      <c r="A108" s="47"/>
      <c r="B108" s="839" t="s">
        <v>765</v>
      </c>
      <c r="C108" s="839"/>
      <c r="D108" s="839"/>
      <c r="E108" s="839"/>
      <c r="F108" s="839"/>
      <c r="G108" s="839"/>
      <c r="H108" s="839"/>
      <c r="I108" s="839"/>
      <c r="J108" s="839"/>
      <c r="K108" s="839"/>
      <c r="L108" s="839"/>
      <c r="M108" s="839"/>
      <c r="N108" s="839"/>
      <c r="O108" s="839"/>
      <c r="P108" s="839"/>
      <c r="Q108" s="839"/>
      <c r="R108" s="839"/>
      <c r="S108" s="839"/>
      <c r="T108" s="839"/>
      <c r="U108" s="839"/>
      <c r="V108" s="839"/>
      <c r="W108" s="839"/>
      <c r="X108" s="839"/>
      <c r="Y108" s="840"/>
      <c r="Z108" s="841" t="s">
        <v>22</v>
      </c>
      <c r="AA108" s="842"/>
      <c r="AB108" s="843"/>
      <c r="AC108" s="865"/>
      <c r="AD108" s="866"/>
      <c r="AE108" s="866"/>
      <c r="AF108" s="866"/>
      <c r="AG108" s="866"/>
      <c r="AH108" s="866"/>
      <c r="AI108" s="866"/>
      <c r="AJ108" s="867"/>
      <c r="AK108" s="865"/>
      <c r="AL108" s="866"/>
      <c r="AM108" s="866"/>
      <c r="AN108" s="866"/>
      <c r="AO108" s="866"/>
      <c r="AP108" s="866"/>
      <c r="AQ108" s="866"/>
      <c r="AR108" s="867"/>
      <c r="AS108" s="865"/>
      <c r="AT108" s="866"/>
      <c r="AU108" s="866"/>
      <c r="AV108" s="866"/>
      <c r="AW108" s="866"/>
      <c r="AX108" s="866"/>
      <c r="AY108" s="866"/>
      <c r="AZ108" s="868"/>
    </row>
    <row r="109" spans="1:53" ht="15" customHeight="1" x14ac:dyDescent="0.25">
      <c r="A109" s="47"/>
      <c r="B109" s="839" t="s">
        <v>766</v>
      </c>
      <c r="C109" s="839"/>
      <c r="D109" s="839"/>
      <c r="E109" s="839"/>
      <c r="F109" s="839"/>
      <c r="G109" s="839"/>
      <c r="H109" s="839"/>
      <c r="I109" s="839"/>
      <c r="J109" s="839"/>
      <c r="K109" s="839"/>
      <c r="L109" s="839"/>
      <c r="M109" s="839"/>
      <c r="N109" s="839"/>
      <c r="O109" s="839"/>
      <c r="P109" s="839"/>
      <c r="Q109" s="839"/>
      <c r="R109" s="839"/>
      <c r="S109" s="839"/>
      <c r="T109" s="839"/>
      <c r="U109" s="839"/>
      <c r="V109" s="839"/>
      <c r="W109" s="839"/>
      <c r="X109" s="839"/>
      <c r="Y109" s="840"/>
      <c r="Z109" s="841" t="s">
        <v>23</v>
      </c>
      <c r="AA109" s="842"/>
      <c r="AB109" s="843"/>
      <c r="AC109" s="474"/>
      <c r="AD109" s="473"/>
      <c r="AE109" s="473"/>
      <c r="AF109" s="473"/>
      <c r="AG109" s="473"/>
      <c r="AH109" s="473"/>
      <c r="AI109" s="473"/>
      <c r="AJ109" s="475"/>
      <c r="AK109" s="474"/>
      <c r="AL109" s="473"/>
      <c r="AM109" s="473"/>
      <c r="AN109" s="473"/>
      <c r="AO109" s="473"/>
      <c r="AP109" s="473"/>
      <c r="AQ109" s="473"/>
      <c r="AR109" s="475"/>
      <c r="AS109" s="474"/>
      <c r="AT109" s="473"/>
      <c r="AU109" s="473"/>
      <c r="AV109" s="473"/>
      <c r="AW109" s="473"/>
      <c r="AX109" s="473"/>
      <c r="AY109" s="473"/>
      <c r="AZ109" s="476"/>
    </row>
    <row r="110" spans="1:53" ht="15" customHeight="1" x14ac:dyDescent="0.25">
      <c r="A110" s="47"/>
      <c r="B110" s="839" t="s">
        <v>767</v>
      </c>
      <c r="C110" s="839"/>
      <c r="D110" s="839"/>
      <c r="E110" s="839"/>
      <c r="F110" s="839"/>
      <c r="G110" s="839"/>
      <c r="H110" s="839"/>
      <c r="I110" s="839"/>
      <c r="J110" s="839"/>
      <c r="K110" s="839"/>
      <c r="L110" s="839"/>
      <c r="M110" s="839"/>
      <c r="N110" s="839"/>
      <c r="O110" s="839"/>
      <c r="P110" s="839"/>
      <c r="Q110" s="839"/>
      <c r="R110" s="839"/>
      <c r="S110" s="839"/>
      <c r="T110" s="839"/>
      <c r="U110" s="839"/>
      <c r="V110" s="839"/>
      <c r="W110" s="839"/>
      <c r="X110" s="839"/>
      <c r="Y110" s="840"/>
      <c r="Z110" s="844" t="s">
        <v>460</v>
      </c>
      <c r="AA110" s="845"/>
      <c r="AB110" s="846"/>
      <c r="AC110" s="474"/>
      <c r="AD110" s="473"/>
      <c r="AE110" s="473"/>
      <c r="AF110" s="473"/>
      <c r="AG110" s="473"/>
      <c r="AH110" s="473"/>
      <c r="AI110" s="473"/>
      <c r="AJ110" s="475"/>
      <c r="AK110" s="474"/>
      <c r="AL110" s="473"/>
      <c r="AM110" s="473"/>
      <c r="AN110" s="473"/>
      <c r="AO110" s="473"/>
      <c r="AP110" s="473"/>
      <c r="AQ110" s="473"/>
      <c r="AR110" s="475"/>
      <c r="AS110" s="474"/>
      <c r="AT110" s="473"/>
      <c r="AU110" s="473"/>
      <c r="AV110" s="473"/>
      <c r="AW110" s="473"/>
      <c r="AX110" s="473"/>
      <c r="AY110" s="473"/>
      <c r="AZ110" s="476"/>
    </row>
    <row r="111" spans="1:53" ht="15.75" customHeight="1" thickBot="1" x14ac:dyDescent="0.3">
      <c r="A111" s="47"/>
      <c r="B111" s="839" t="s">
        <v>768</v>
      </c>
      <c r="C111" s="839"/>
      <c r="D111" s="839"/>
      <c r="E111" s="839"/>
      <c r="F111" s="839"/>
      <c r="G111" s="839"/>
      <c r="H111" s="839"/>
      <c r="I111" s="839"/>
      <c r="J111" s="839"/>
      <c r="K111" s="839"/>
      <c r="L111" s="839"/>
      <c r="M111" s="839"/>
      <c r="N111" s="839"/>
      <c r="O111" s="839"/>
      <c r="P111" s="839"/>
      <c r="Q111" s="839"/>
      <c r="R111" s="839"/>
      <c r="S111" s="839"/>
      <c r="T111" s="839"/>
      <c r="U111" s="839"/>
      <c r="V111" s="839"/>
      <c r="W111" s="839"/>
      <c r="X111" s="839"/>
      <c r="Y111" s="840"/>
      <c r="Z111" s="847" t="s">
        <v>461</v>
      </c>
      <c r="AA111" s="848"/>
      <c r="AB111" s="849"/>
      <c r="AC111" s="850"/>
      <c r="AD111" s="851"/>
      <c r="AE111" s="851"/>
      <c r="AF111" s="851"/>
      <c r="AG111" s="851"/>
      <c r="AH111" s="851"/>
      <c r="AI111" s="851"/>
      <c r="AJ111" s="852"/>
      <c r="AK111" s="850"/>
      <c r="AL111" s="851"/>
      <c r="AM111" s="851"/>
      <c r="AN111" s="851"/>
      <c r="AO111" s="851"/>
      <c r="AP111" s="851"/>
      <c r="AQ111" s="851"/>
      <c r="AR111" s="852"/>
      <c r="AS111" s="850"/>
      <c r="AT111" s="851"/>
      <c r="AU111" s="851"/>
      <c r="AV111" s="851"/>
      <c r="AW111" s="851"/>
      <c r="AX111" s="851"/>
      <c r="AY111" s="851"/>
      <c r="AZ111" s="853"/>
    </row>
    <row r="112" spans="1:53" ht="8.25" customHeight="1" x14ac:dyDescent="0.25">
      <c r="A112" s="47"/>
      <c r="B112" s="820"/>
      <c r="C112" s="821"/>
      <c r="D112" s="821"/>
      <c r="E112" s="821"/>
      <c r="F112" s="821"/>
      <c r="G112" s="821"/>
      <c r="H112" s="821"/>
      <c r="I112" s="821"/>
      <c r="J112" s="821"/>
      <c r="K112" s="821"/>
      <c r="L112" s="821"/>
      <c r="M112" s="821"/>
      <c r="N112" s="821"/>
      <c r="O112" s="821"/>
      <c r="P112" s="821"/>
      <c r="Q112" s="821"/>
      <c r="R112" s="821"/>
      <c r="S112" s="821"/>
      <c r="T112" s="821"/>
      <c r="U112" s="821"/>
      <c r="V112" s="821"/>
      <c r="W112" s="821"/>
      <c r="X112" s="821"/>
      <c r="Y112" s="821"/>
      <c r="Z112" s="821"/>
      <c r="AA112" s="821"/>
      <c r="AB112" s="821"/>
      <c r="AC112" s="821"/>
      <c r="AD112" s="821"/>
      <c r="AE112" s="821"/>
      <c r="AF112" s="821"/>
      <c r="AG112" s="821"/>
      <c r="AH112" s="821"/>
      <c r="AI112" s="821"/>
      <c r="AJ112" s="821"/>
      <c r="AK112" s="821"/>
      <c r="AL112" s="821"/>
      <c r="AM112" s="821"/>
      <c r="AN112" s="821"/>
      <c r="AO112" s="821"/>
      <c r="AP112" s="821"/>
      <c r="AQ112" s="821"/>
      <c r="AR112" s="821"/>
      <c r="AS112" s="821"/>
      <c r="AT112" s="821"/>
      <c r="AU112" s="821"/>
      <c r="AV112" s="821"/>
      <c r="AW112" s="821"/>
      <c r="AX112" s="821"/>
      <c r="AY112" s="821"/>
      <c r="AZ112" s="821"/>
    </row>
    <row r="113" spans="1:52" ht="27" customHeight="1" x14ac:dyDescent="0.25">
      <c r="A113" s="47"/>
      <c r="B113" s="1427" t="s">
        <v>901</v>
      </c>
      <c r="C113" s="1427"/>
      <c r="D113" s="1427"/>
      <c r="E113" s="1427"/>
      <c r="F113" s="1427"/>
      <c r="G113" s="1427"/>
      <c r="H113" s="1427"/>
      <c r="I113" s="1427"/>
      <c r="J113" s="1427"/>
      <c r="K113" s="1427"/>
      <c r="L113" s="1427"/>
      <c r="M113" s="1427"/>
      <c r="N113" s="1427"/>
      <c r="O113" s="1427"/>
      <c r="P113" s="1427"/>
      <c r="Q113" s="1427"/>
      <c r="R113" s="1427"/>
      <c r="S113" s="1427"/>
      <c r="T113" s="1427"/>
      <c r="U113" s="1427"/>
      <c r="V113" s="1427"/>
      <c r="W113" s="1427"/>
      <c r="X113" s="1427"/>
      <c r="Y113" s="1427"/>
      <c r="Z113" s="1427"/>
      <c r="AA113" s="1427"/>
      <c r="AB113" s="1427"/>
      <c r="AC113" s="1427"/>
      <c r="AD113" s="1427"/>
      <c r="AE113" s="1427"/>
      <c r="AF113" s="1427"/>
      <c r="AG113" s="1427"/>
      <c r="AH113" s="1427"/>
      <c r="AI113" s="1427"/>
      <c r="AJ113" s="1427"/>
      <c r="AK113" s="1427"/>
      <c r="AL113" s="1427"/>
      <c r="AM113" s="1427"/>
      <c r="AN113" s="1427"/>
      <c r="AO113" s="1427"/>
      <c r="AP113" s="1427"/>
      <c r="AQ113" s="1427"/>
      <c r="AR113" s="1427"/>
      <c r="AS113" s="1427"/>
      <c r="AT113" s="1427"/>
      <c r="AU113" s="1427"/>
      <c r="AV113" s="1427"/>
      <c r="AW113" s="1427"/>
      <c r="AX113" s="1427"/>
      <c r="AY113" s="1427"/>
      <c r="AZ113" s="1427"/>
    </row>
  </sheetData>
  <mergeCells count="400">
    <mergeCell ref="B98:V98"/>
    <mergeCell ref="W98:Y98"/>
    <mergeCell ref="Z98:AB98"/>
    <mergeCell ref="AC98:AJ98"/>
    <mergeCell ref="AK98:AR98"/>
    <mergeCell ref="AS98:AZ98"/>
    <mergeCell ref="B100:AZ100"/>
    <mergeCell ref="B96:V96"/>
    <mergeCell ref="W96:Y96"/>
    <mergeCell ref="Z96:AB96"/>
    <mergeCell ref="AC96:AJ96"/>
    <mergeCell ref="AK96:AR96"/>
    <mergeCell ref="AS96:AZ96"/>
    <mergeCell ref="B97:V97"/>
    <mergeCell ref="W97:Y97"/>
    <mergeCell ref="Z97:AB97"/>
    <mergeCell ref="AC97:AJ97"/>
    <mergeCell ref="AK97:AR97"/>
    <mergeCell ref="AS97:AZ97"/>
    <mergeCell ref="B90:AZ90"/>
    <mergeCell ref="B92:V94"/>
    <mergeCell ref="W92:Y94"/>
    <mergeCell ref="Z92:AB94"/>
    <mergeCell ref="AC92:AZ92"/>
    <mergeCell ref="AC93:AJ94"/>
    <mergeCell ref="AK93:AR94"/>
    <mergeCell ref="AS93:AZ94"/>
    <mergeCell ref="B95:V95"/>
    <mergeCell ref="W95:Y95"/>
    <mergeCell ref="Z95:AB95"/>
    <mergeCell ref="AC95:AJ95"/>
    <mergeCell ref="AK95:AR95"/>
    <mergeCell ref="AS95:AZ95"/>
    <mergeCell ref="B88:M88"/>
    <mergeCell ref="N88:O88"/>
    <mergeCell ref="P88:V88"/>
    <mergeCell ref="W88:AB88"/>
    <mergeCell ref="AC88:AH88"/>
    <mergeCell ref="AI88:AN88"/>
    <mergeCell ref="AO88:AT88"/>
    <mergeCell ref="AU88:AZ88"/>
    <mergeCell ref="B43:M43"/>
    <mergeCell ref="N43:O43"/>
    <mergeCell ref="P43:V43"/>
    <mergeCell ref="W43:AB43"/>
    <mergeCell ref="AC43:AH43"/>
    <mergeCell ref="AI43:AN43"/>
    <mergeCell ref="AO43:AT43"/>
    <mergeCell ref="AU43:AZ43"/>
    <mergeCell ref="B51:M51"/>
    <mergeCell ref="N51:O51"/>
    <mergeCell ref="P51:V51"/>
    <mergeCell ref="W51:AB51"/>
    <mergeCell ref="AC51:AH51"/>
    <mergeCell ref="AI51:AN51"/>
    <mergeCell ref="AO51:AT51"/>
    <mergeCell ref="AU51:AZ51"/>
    <mergeCell ref="B87:M87"/>
    <mergeCell ref="N87:O87"/>
    <mergeCell ref="P87:V87"/>
    <mergeCell ref="W87:AB87"/>
    <mergeCell ref="AC87:AH87"/>
    <mergeCell ref="AI87:AN87"/>
    <mergeCell ref="AO87:AT87"/>
    <mergeCell ref="AU87:AZ87"/>
    <mergeCell ref="B85:M85"/>
    <mergeCell ref="N85:O85"/>
    <mergeCell ref="P85:V85"/>
    <mergeCell ref="W85:AB85"/>
    <mergeCell ref="AC85:AH85"/>
    <mergeCell ref="AI85:AN85"/>
    <mergeCell ref="AO85:AT85"/>
    <mergeCell ref="AU85:AZ85"/>
    <mergeCell ref="B86:M86"/>
    <mergeCell ref="N86:O86"/>
    <mergeCell ref="P86:V86"/>
    <mergeCell ref="W86:AB86"/>
    <mergeCell ref="AC86:AH86"/>
    <mergeCell ref="AI86:AN86"/>
    <mergeCell ref="AO86:AT86"/>
    <mergeCell ref="AU86:AZ86"/>
    <mergeCell ref="B78:M78"/>
    <mergeCell ref="N78:O78"/>
    <mergeCell ref="P78:V78"/>
    <mergeCell ref="W78:AB78"/>
    <mergeCell ref="AC78:AH78"/>
    <mergeCell ref="AI78:AN78"/>
    <mergeCell ref="AO78:AT78"/>
    <mergeCell ref="AU78:AZ78"/>
    <mergeCell ref="B81:AZ81"/>
    <mergeCell ref="B79:M79"/>
    <mergeCell ref="N79:O79"/>
    <mergeCell ref="P79:V79"/>
    <mergeCell ref="W79:AB79"/>
    <mergeCell ref="AC79:AH79"/>
    <mergeCell ref="AI79:AN79"/>
    <mergeCell ref="AO79:AT79"/>
    <mergeCell ref="AU79:AZ79"/>
    <mergeCell ref="B83:M84"/>
    <mergeCell ref="N83:O84"/>
    <mergeCell ref="P83:V84"/>
    <mergeCell ref="W83:AB84"/>
    <mergeCell ref="AC83:AH84"/>
    <mergeCell ref="AI83:AN84"/>
    <mergeCell ref="AO83:AT84"/>
    <mergeCell ref="AU83:AZ84"/>
    <mergeCell ref="B76:M76"/>
    <mergeCell ref="N76:O76"/>
    <mergeCell ref="P76:V76"/>
    <mergeCell ref="W76:AB76"/>
    <mergeCell ref="AC76:AH76"/>
    <mergeCell ref="AI76:AN76"/>
    <mergeCell ref="AO76:AT76"/>
    <mergeCell ref="AU76:AZ76"/>
    <mergeCell ref="B77:M77"/>
    <mergeCell ref="N77:O77"/>
    <mergeCell ref="P77:V77"/>
    <mergeCell ref="W77:AB77"/>
    <mergeCell ref="AC77:AH77"/>
    <mergeCell ref="AI77:AN77"/>
    <mergeCell ref="AO77:AT77"/>
    <mergeCell ref="AU77:AZ77"/>
    <mergeCell ref="B74:M75"/>
    <mergeCell ref="N74:O75"/>
    <mergeCell ref="P74:V75"/>
    <mergeCell ref="W74:AB75"/>
    <mergeCell ref="AC74:AH75"/>
    <mergeCell ref="AI74:AN75"/>
    <mergeCell ref="AO74:AT75"/>
    <mergeCell ref="AU74:AZ75"/>
    <mergeCell ref="B70:M70"/>
    <mergeCell ref="N70:O70"/>
    <mergeCell ref="P70:V70"/>
    <mergeCell ref="W70:AB70"/>
    <mergeCell ref="AC70:AH70"/>
    <mergeCell ref="AI70:AN70"/>
    <mergeCell ref="AO70:AT70"/>
    <mergeCell ref="AU70:AZ70"/>
    <mergeCell ref="B72:AZ72"/>
    <mergeCell ref="B69:M69"/>
    <mergeCell ref="N69:O69"/>
    <mergeCell ref="P69:V69"/>
    <mergeCell ref="B68:M68"/>
    <mergeCell ref="N68:O68"/>
    <mergeCell ref="P68:V68"/>
    <mergeCell ref="W68:AB68"/>
    <mergeCell ref="AC68:AH68"/>
    <mergeCell ref="AI68:AN68"/>
    <mergeCell ref="W69:AB69"/>
    <mergeCell ref="AO68:AT68"/>
    <mergeCell ref="AU68:AZ68"/>
    <mergeCell ref="AK21:AR21"/>
    <mergeCell ref="B62:AZ62"/>
    <mergeCell ref="B63:AZ63"/>
    <mergeCell ref="B65:M66"/>
    <mergeCell ref="N65:O66"/>
    <mergeCell ref="AC69:AH69"/>
    <mergeCell ref="AI69:AN69"/>
    <mergeCell ref="AO69:AT69"/>
    <mergeCell ref="AU69:AZ69"/>
    <mergeCell ref="B67:M67"/>
    <mergeCell ref="N67:O67"/>
    <mergeCell ref="P67:V67"/>
    <mergeCell ref="W67:AB67"/>
    <mergeCell ref="B60:M60"/>
    <mergeCell ref="N60:O60"/>
    <mergeCell ref="P60:V60"/>
    <mergeCell ref="W60:AB60"/>
    <mergeCell ref="AC60:AH60"/>
    <mergeCell ref="AI60:AN60"/>
    <mergeCell ref="AO60:AT60"/>
    <mergeCell ref="AU60:AZ60"/>
    <mergeCell ref="B22:Y22"/>
    <mergeCell ref="AC67:AH67"/>
    <mergeCell ref="AI67:AN67"/>
    <mergeCell ref="AO67:AT67"/>
    <mergeCell ref="AU67:AZ6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C20:AJ20"/>
    <mergeCell ref="AK20:AR20"/>
    <mergeCell ref="AS20:AZ20"/>
    <mergeCell ref="AC29:AJ30"/>
    <mergeCell ref="AK29:AR30"/>
    <mergeCell ref="AS29:AZ30"/>
    <mergeCell ref="B21:Y21"/>
    <mergeCell ref="Z21:AB21"/>
    <mergeCell ref="AC21:AJ21"/>
    <mergeCell ref="AC22:AJ22"/>
    <mergeCell ref="AK22:AR22"/>
    <mergeCell ref="AS22:AZ22"/>
    <mergeCell ref="B23:Y23"/>
    <mergeCell ref="Z23:AB23"/>
    <mergeCell ref="B25:AZ25"/>
    <mergeCell ref="A1:AZ1"/>
    <mergeCell ref="B17:Y17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B20:Y20"/>
    <mergeCell ref="AS15:AZ16"/>
    <mergeCell ref="Z20:AB20"/>
    <mergeCell ref="AS21:AZ21"/>
    <mergeCell ref="Z22:AB22"/>
    <mergeCell ref="AQ3:AU3"/>
    <mergeCell ref="AQ4:AU5"/>
    <mergeCell ref="P42:V42"/>
    <mergeCell ref="Z28:AB30"/>
    <mergeCell ref="AC28:AZ28"/>
    <mergeCell ref="W40:AB40"/>
    <mergeCell ref="B24:W24"/>
    <mergeCell ref="B26:AZ26"/>
    <mergeCell ref="B28:Y30"/>
    <mergeCell ref="B33:Y33"/>
    <mergeCell ref="Z33:AB33"/>
    <mergeCell ref="AC33:AJ33"/>
    <mergeCell ref="AK33:AR33"/>
    <mergeCell ref="AS33:AZ33"/>
    <mergeCell ref="B31:Y31"/>
    <mergeCell ref="Z31:AB31"/>
    <mergeCell ref="AC31:AJ31"/>
    <mergeCell ref="AK31:AR31"/>
    <mergeCell ref="AS31:AZ31"/>
    <mergeCell ref="Z32:AB32"/>
    <mergeCell ref="AC32:AJ32"/>
    <mergeCell ref="AK32:AR32"/>
    <mergeCell ref="AS32:AZ32"/>
    <mergeCell ref="B32:Y32"/>
    <mergeCell ref="P40:V40"/>
    <mergeCell ref="AI38:AN39"/>
    <mergeCell ref="B36:AZ36"/>
    <mergeCell ref="AS34:AZ34"/>
    <mergeCell ref="B34:Y34"/>
    <mergeCell ref="Z34:AB34"/>
    <mergeCell ref="AC34:AJ34"/>
    <mergeCell ref="AK34:AR34"/>
    <mergeCell ref="AC40:AH40"/>
    <mergeCell ref="AI40:AN40"/>
    <mergeCell ref="AO40:AT40"/>
    <mergeCell ref="AU40:AZ40"/>
    <mergeCell ref="B38:M39"/>
    <mergeCell ref="N38:O39"/>
    <mergeCell ref="P38:V39"/>
    <mergeCell ref="W38:AB39"/>
    <mergeCell ref="B35:AZ35"/>
    <mergeCell ref="AC38:AH39"/>
    <mergeCell ref="AU38:AZ39"/>
    <mergeCell ref="B40:M40"/>
    <mergeCell ref="N40:O40"/>
    <mergeCell ref="AO38:AT39"/>
    <mergeCell ref="AU49:AZ49"/>
    <mergeCell ref="B57:M57"/>
    <mergeCell ref="N57:O57"/>
    <mergeCell ref="P57:V57"/>
    <mergeCell ref="W57:AB57"/>
    <mergeCell ref="W50:AB50"/>
    <mergeCell ref="B55:M56"/>
    <mergeCell ref="N55:O56"/>
    <mergeCell ref="P55:V56"/>
    <mergeCell ref="W55:AB56"/>
    <mergeCell ref="B53:AZ53"/>
    <mergeCell ref="B50:M50"/>
    <mergeCell ref="N50:O50"/>
    <mergeCell ref="P50:V50"/>
    <mergeCell ref="AC50:AH50"/>
    <mergeCell ref="AI50:AN50"/>
    <mergeCell ref="AO50:AT50"/>
    <mergeCell ref="AU50:AZ50"/>
    <mergeCell ref="AC55:AH56"/>
    <mergeCell ref="AI55:AN56"/>
    <mergeCell ref="AO55:AT56"/>
    <mergeCell ref="AU55:AZ56"/>
    <mergeCell ref="AC57:AH57"/>
    <mergeCell ref="AI57:AN57"/>
    <mergeCell ref="AO49:AT49"/>
    <mergeCell ref="AO46:AT47"/>
    <mergeCell ref="B48:M48"/>
    <mergeCell ref="N48:O48"/>
    <mergeCell ref="P46:V47"/>
    <mergeCell ref="W46:AB47"/>
    <mergeCell ref="AC46:AH47"/>
    <mergeCell ref="AI46:AN47"/>
    <mergeCell ref="P49:V49"/>
    <mergeCell ref="W49:AB49"/>
    <mergeCell ref="AC49:AH49"/>
    <mergeCell ref="AI49:AN49"/>
    <mergeCell ref="B49:M49"/>
    <mergeCell ref="N49:O49"/>
    <mergeCell ref="N46:O47"/>
    <mergeCell ref="W42:AB42"/>
    <mergeCell ref="AC42:AH42"/>
    <mergeCell ref="AI42:AN42"/>
    <mergeCell ref="AI41:AN41"/>
    <mergeCell ref="P48:V48"/>
    <mergeCell ref="W48:AB48"/>
    <mergeCell ref="AC48:AH48"/>
    <mergeCell ref="AI48:AN48"/>
    <mergeCell ref="B44:AZ44"/>
    <mergeCell ref="AO41:AT41"/>
    <mergeCell ref="AU41:AZ41"/>
    <mergeCell ref="B41:M41"/>
    <mergeCell ref="N41:O41"/>
    <mergeCell ref="P41:V41"/>
    <mergeCell ref="W41:AB41"/>
    <mergeCell ref="AC41:AH41"/>
    <mergeCell ref="AO42:AT42"/>
    <mergeCell ref="AU42:AZ42"/>
    <mergeCell ref="AO48:AT48"/>
    <mergeCell ref="AU48:AZ48"/>
    <mergeCell ref="B46:M47"/>
    <mergeCell ref="AU46:AZ47"/>
    <mergeCell ref="B42:M42"/>
    <mergeCell ref="N42:O42"/>
    <mergeCell ref="B58:M58"/>
    <mergeCell ref="N58:O58"/>
    <mergeCell ref="P58:V58"/>
    <mergeCell ref="W58:AB58"/>
    <mergeCell ref="B59:M59"/>
    <mergeCell ref="N59:O59"/>
    <mergeCell ref="P59:V59"/>
    <mergeCell ref="W59:AB59"/>
    <mergeCell ref="AC59:AH59"/>
    <mergeCell ref="AC65:AH66"/>
    <mergeCell ref="AI65:AN66"/>
    <mergeCell ref="AO65:AT66"/>
    <mergeCell ref="AU65:AZ66"/>
    <mergeCell ref="P65:V66"/>
    <mergeCell ref="W65:AB66"/>
    <mergeCell ref="AU58:AZ58"/>
    <mergeCell ref="AU57:AZ57"/>
    <mergeCell ref="AC58:AH58"/>
    <mergeCell ref="AI58:AN58"/>
    <mergeCell ref="AO58:AT58"/>
    <mergeCell ref="AI59:AN59"/>
    <mergeCell ref="AO59:AT59"/>
    <mergeCell ref="AU59:AZ59"/>
    <mergeCell ref="AO57:AT57"/>
    <mergeCell ref="B101:AZ101"/>
    <mergeCell ref="B103:Y105"/>
    <mergeCell ref="Z103:AB105"/>
    <mergeCell ref="AC103:AZ103"/>
    <mergeCell ref="AC104:AJ105"/>
    <mergeCell ref="AK104:AR105"/>
    <mergeCell ref="AS104:AZ105"/>
    <mergeCell ref="B106:Y106"/>
    <mergeCell ref="Z106:AB106"/>
    <mergeCell ref="AC106:AJ106"/>
    <mergeCell ref="AK106:AR106"/>
    <mergeCell ref="AS106:AZ106"/>
    <mergeCell ref="AK111:AR111"/>
    <mergeCell ref="AS111:AZ111"/>
    <mergeCell ref="B107:Y107"/>
    <mergeCell ref="Z107:AB107"/>
    <mergeCell ref="AC107:AJ107"/>
    <mergeCell ref="AK107:AR107"/>
    <mergeCell ref="AS107:AZ107"/>
    <mergeCell ref="B108:Y108"/>
    <mergeCell ref="Z108:AB108"/>
    <mergeCell ref="AC108:AJ108"/>
    <mergeCell ref="AK108:AR108"/>
    <mergeCell ref="AS108:AZ108"/>
    <mergeCell ref="AQ6:AU6"/>
    <mergeCell ref="AQ7:AU7"/>
    <mergeCell ref="AQ10:AU10"/>
    <mergeCell ref="B112:AZ112"/>
    <mergeCell ref="B113:AZ113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9:Y109"/>
    <mergeCell ref="Z109:AB109"/>
    <mergeCell ref="B110:Y110"/>
    <mergeCell ref="Z110:AB110"/>
    <mergeCell ref="B111:Y111"/>
    <mergeCell ref="Z111:AB111"/>
    <mergeCell ref="AC111:AJ111"/>
  </mergeCells>
  <pageMargins left="0.59055118110236227" right="0.39370078740157483" top="0.70866141732283472" bottom="0.39370078740157483" header="0.31496062992125984" footer="0"/>
  <pageSetup paperSize="9" firstPageNumber="145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52" max="51" man="1"/>
    <brk id="80" max="5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2"/>
  <sheetViews>
    <sheetView showGridLines="0" zoomScaleSheetLayoutView="110" workbookViewId="0">
      <selection activeCell="B78" sqref="B78:AZ78"/>
    </sheetView>
  </sheetViews>
  <sheetFormatPr defaultColWidth="0.85546875" defaultRowHeight="15" x14ac:dyDescent="0.25"/>
  <cols>
    <col min="1" max="1" width="1" style="88" customWidth="1"/>
    <col min="2" max="7" width="2.140625" style="88" customWidth="1"/>
    <col min="8" max="9" width="2.5703125" style="88" customWidth="1"/>
    <col min="10" max="10" width="1.85546875" style="88" customWidth="1"/>
    <col min="11" max="11" width="3.5703125" style="88" customWidth="1"/>
    <col min="12" max="12" width="2.42578125" style="88" customWidth="1"/>
    <col min="13" max="13" width="3.28515625" style="88" customWidth="1"/>
    <col min="14" max="14" width="3.85546875" style="88" customWidth="1"/>
    <col min="15" max="15" width="2.5703125" style="88" customWidth="1"/>
    <col min="16" max="16" width="3.85546875" style="88" customWidth="1"/>
    <col min="17" max="20" width="2.140625" style="88" customWidth="1"/>
    <col min="21" max="22" width="3.85546875" style="88" customWidth="1"/>
    <col min="23" max="23" width="2.5703125" style="88" customWidth="1"/>
    <col min="24" max="24" width="2.140625" style="88" customWidth="1"/>
    <col min="25" max="25" width="2.85546875" style="88" customWidth="1"/>
    <col min="26" max="26" width="1.7109375" style="88" customWidth="1"/>
    <col min="27" max="28" width="3.85546875" style="88" customWidth="1"/>
    <col min="29" max="29" width="2.5703125" style="88" customWidth="1"/>
    <col min="30" max="33" width="2.140625" style="88" customWidth="1"/>
    <col min="34" max="34" width="3.85546875" style="88" customWidth="1"/>
    <col min="35" max="35" width="2.5703125" style="88" customWidth="1"/>
    <col min="36" max="36" width="3.85546875" style="88" customWidth="1"/>
    <col min="37" max="39" width="2.140625" style="88" customWidth="1"/>
    <col min="40" max="40" width="3.85546875" style="88" customWidth="1"/>
    <col min="41" max="41" width="2.5703125" style="88" customWidth="1"/>
    <col min="42" max="42" width="3.85546875" style="88" customWidth="1"/>
    <col min="43" max="46" width="2.140625" style="88" customWidth="1"/>
    <col min="47" max="47" width="2.42578125" style="88" customWidth="1"/>
    <col min="48" max="49" width="3.85546875" style="88" customWidth="1"/>
    <col min="50" max="51" width="2.140625" style="88" customWidth="1"/>
    <col min="52" max="52" width="1.5703125" style="88" customWidth="1"/>
    <col min="53" max="54" width="0.85546875" style="88"/>
    <col min="55" max="16384" width="0.85546875" style="40"/>
  </cols>
  <sheetData>
    <row r="1" spans="1:56" s="24" customFormat="1" ht="50.1" customHeight="1" x14ac:dyDescent="0.25">
      <c r="A1" s="993" t="s">
        <v>542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784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511"/>
      <c r="AS9" s="511"/>
      <c r="AT9" s="511"/>
      <c r="AU9" s="511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524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10" customFormat="1" ht="15" customHeight="1" thickBot="1" x14ac:dyDescent="0.3">
      <c r="A17" s="116"/>
      <c r="B17" s="923">
        <v>1</v>
      </c>
      <c r="C17" s="923"/>
      <c r="D17" s="923"/>
      <c r="E17" s="923"/>
      <c r="F17" s="923"/>
      <c r="G17" s="923"/>
      <c r="H17" s="923"/>
      <c r="I17" s="923"/>
      <c r="J17" s="923"/>
      <c r="K17" s="923"/>
      <c r="L17" s="923"/>
      <c r="M17" s="923"/>
      <c r="N17" s="923"/>
      <c r="O17" s="923"/>
      <c r="P17" s="923"/>
      <c r="Q17" s="923"/>
      <c r="R17" s="923"/>
      <c r="S17" s="923"/>
      <c r="T17" s="923"/>
      <c r="U17" s="923"/>
      <c r="V17" s="923"/>
      <c r="W17" s="923"/>
      <c r="X17" s="923"/>
      <c r="Y17" s="924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  <c r="BA17" s="89"/>
      <c r="BB17" s="89"/>
    </row>
    <row r="18" spans="1:54" s="10" customFormat="1" ht="18" customHeight="1" x14ac:dyDescent="0.2">
      <c r="A18" s="116"/>
      <c r="B18" s="978" t="s">
        <v>281</v>
      </c>
      <c r="C18" s="978"/>
      <c r="D18" s="978"/>
      <c r="E18" s="978"/>
      <c r="F18" s="978"/>
      <c r="G18" s="978"/>
      <c r="H18" s="978"/>
      <c r="I18" s="978"/>
      <c r="J18" s="978"/>
      <c r="K18" s="978"/>
      <c r="L18" s="978"/>
      <c r="M18" s="978"/>
      <c r="N18" s="978"/>
      <c r="O18" s="978"/>
      <c r="P18" s="978"/>
      <c r="Q18" s="978"/>
      <c r="R18" s="978"/>
      <c r="S18" s="978"/>
      <c r="T18" s="978"/>
      <c r="U18" s="978"/>
      <c r="V18" s="978"/>
      <c r="W18" s="978"/>
      <c r="X18" s="978"/>
      <c r="Y18" s="979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978" t="s">
        <v>279</v>
      </c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9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525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30.75" customHeight="1" thickBot="1" x14ac:dyDescent="0.3">
      <c r="A23" s="119"/>
      <c r="B23" s="906" t="s">
        <v>720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249" t="s">
        <v>543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4" s="43" customFormat="1" ht="28.5" customHeight="1" x14ac:dyDescent="0.2">
      <c r="A26" s="318"/>
      <c r="B26" s="957" t="s">
        <v>819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1.5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4.2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20.25" customHeight="1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0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43" customFormat="1" thickBot="1" x14ac:dyDescent="0.25">
      <c r="A31" s="318"/>
      <c r="B31" s="923">
        <v>1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  <c r="S31" s="923"/>
      <c r="T31" s="923"/>
      <c r="U31" s="923"/>
      <c r="V31" s="923"/>
      <c r="W31" s="923"/>
      <c r="X31" s="923"/>
      <c r="Y31" s="924"/>
      <c r="Z31" s="922" t="s">
        <v>36</v>
      </c>
      <c r="AA31" s="923"/>
      <c r="AB31" s="923"/>
      <c r="AC31" s="922" t="s">
        <v>7</v>
      </c>
      <c r="AD31" s="923"/>
      <c r="AE31" s="923"/>
      <c r="AF31" s="923"/>
      <c r="AG31" s="923"/>
      <c r="AH31" s="923"/>
      <c r="AI31" s="923"/>
      <c r="AJ31" s="924"/>
      <c r="AK31" s="922" t="s">
        <v>8</v>
      </c>
      <c r="AL31" s="923"/>
      <c r="AM31" s="923"/>
      <c r="AN31" s="923"/>
      <c r="AO31" s="923"/>
      <c r="AP31" s="923"/>
      <c r="AQ31" s="923"/>
      <c r="AR31" s="924"/>
      <c r="AS31" s="922" t="s">
        <v>9</v>
      </c>
      <c r="AT31" s="923"/>
      <c r="AU31" s="923"/>
      <c r="AV31" s="923"/>
      <c r="AW31" s="923"/>
      <c r="AX31" s="923"/>
      <c r="AY31" s="923"/>
      <c r="AZ31" s="923"/>
      <c r="BA31" s="94"/>
      <c r="BB31" s="94"/>
    </row>
    <row r="32" spans="1:54" s="43" customFormat="1" ht="27.75" customHeight="1" x14ac:dyDescent="0.2">
      <c r="A32" s="318"/>
      <c r="B32" s="906" t="s">
        <v>358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452"/>
      <c r="AD32" s="453"/>
      <c r="AE32" s="453"/>
      <c r="AF32" s="453"/>
      <c r="AG32" s="453"/>
      <c r="AH32" s="453"/>
      <c r="AI32" s="453"/>
      <c r="AJ32" s="454"/>
      <c r="AK32" s="452"/>
      <c r="AL32" s="453"/>
      <c r="AM32" s="453"/>
      <c r="AN32" s="453"/>
      <c r="AO32" s="453"/>
      <c r="AP32" s="453"/>
      <c r="AQ32" s="453"/>
      <c r="AR32" s="454"/>
      <c r="AS32" s="452"/>
      <c r="AT32" s="453"/>
      <c r="AU32" s="453"/>
      <c r="AV32" s="453"/>
      <c r="AW32" s="453"/>
      <c r="AX32" s="453"/>
      <c r="AY32" s="453"/>
      <c r="AZ32" s="455"/>
      <c r="BA32" s="94"/>
      <c r="BB32" s="94"/>
    </row>
    <row r="33" spans="1:60" s="43" customFormat="1" ht="26.25" customHeight="1" x14ac:dyDescent="0.2">
      <c r="A33" s="318"/>
      <c r="B33" s="906" t="s">
        <v>359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122</v>
      </c>
      <c r="AA33" s="845"/>
      <c r="AB33" s="846"/>
      <c r="AC33" s="448"/>
      <c r="AD33" s="449"/>
      <c r="AE33" s="449"/>
      <c r="AF33" s="449"/>
      <c r="AG33" s="449"/>
      <c r="AH33" s="449"/>
      <c r="AI33" s="449"/>
      <c r="AJ33" s="450"/>
      <c r="AK33" s="448"/>
      <c r="AL33" s="449"/>
      <c r="AM33" s="449"/>
      <c r="AN33" s="449"/>
      <c r="AO33" s="449"/>
      <c r="AP33" s="449"/>
      <c r="AQ33" s="449"/>
      <c r="AR33" s="450"/>
      <c r="AS33" s="448"/>
      <c r="AT33" s="449"/>
      <c r="AU33" s="449"/>
      <c r="AV33" s="449"/>
      <c r="AW33" s="449"/>
      <c r="AX33" s="449"/>
      <c r="AY33" s="449"/>
      <c r="AZ33" s="451"/>
      <c r="BA33" s="94"/>
      <c r="BB33" s="94"/>
    </row>
    <row r="34" spans="1:60" s="43" customFormat="1" ht="18" customHeight="1" x14ac:dyDescent="0.2">
      <c r="A34" s="318"/>
      <c r="B34" s="1159" t="s">
        <v>474</v>
      </c>
      <c r="C34" s="1160"/>
      <c r="D34" s="1160"/>
      <c r="E34" s="1160"/>
      <c r="F34" s="1160"/>
      <c r="G34" s="1160"/>
      <c r="H34" s="1160"/>
      <c r="I34" s="1160"/>
      <c r="J34" s="1160"/>
      <c r="K34" s="1160"/>
      <c r="L34" s="1160"/>
      <c r="M34" s="1160"/>
      <c r="N34" s="1160"/>
      <c r="O34" s="1160"/>
      <c r="P34" s="1160"/>
      <c r="Q34" s="1160"/>
      <c r="R34" s="1160"/>
      <c r="S34" s="1160"/>
      <c r="T34" s="1160"/>
      <c r="U34" s="1160"/>
      <c r="V34" s="1160"/>
      <c r="W34" s="1160"/>
      <c r="X34" s="1160"/>
      <c r="Y34" s="1161"/>
      <c r="Z34" s="844" t="s">
        <v>135</v>
      </c>
      <c r="AA34" s="845"/>
      <c r="AB34" s="846"/>
      <c r="AC34" s="448"/>
      <c r="AD34" s="449"/>
      <c r="AE34" s="449"/>
      <c r="AF34" s="449"/>
      <c r="AG34" s="449"/>
      <c r="AH34" s="449"/>
      <c r="AI34" s="449"/>
      <c r="AJ34" s="450"/>
      <c r="AK34" s="448"/>
      <c r="AL34" s="449"/>
      <c r="AM34" s="449"/>
      <c r="AN34" s="449"/>
      <c r="AO34" s="449"/>
      <c r="AP34" s="449"/>
      <c r="AQ34" s="449"/>
      <c r="AR34" s="450"/>
      <c r="AS34" s="448"/>
      <c r="AT34" s="449"/>
      <c r="AU34" s="449"/>
      <c r="AV34" s="449"/>
      <c r="AW34" s="449"/>
      <c r="AX34" s="449"/>
      <c r="AY34" s="449"/>
      <c r="AZ34" s="451"/>
      <c r="BA34" s="94"/>
      <c r="BB34" s="94"/>
    </row>
    <row r="35" spans="1:60" s="43" customFormat="1" ht="18" customHeight="1" x14ac:dyDescent="0.2">
      <c r="A35" s="318"/>
      <c r="B35" s="1159"/>
      <c r="C35" s="1160"/>
      <c r="D35" s="1160"/>
      <c r="E35" s="1160"/>
      <c r="F35" s="1160"/>
      <c r="G35" s="1160"/>
      <c r="H35" s="1160"/>
      <c r="I35" s="1160"/>
      <c r="J35" s="1160"/>
      <c r="K35" s="1160"/>
      <c r="L35" s="1160"/>
      <c r="M35" s="1160"/>
      <c r="N35" s="1160"/>
      <c r="O35" s="1160"/>
      <c r="P35" s="1160"/>
      <c r="Q35" s="1160"/>
      <c r="R35" s="1160"/>
      <c r="S35" s="1160"/>
      <c r="T35" s="1160"/>
      <c r="U35" s="1160"/>
      <c r="V35" s="1160"/>
      <c r="W35" s="1160"/>
      <c r="X35" s="1160"/>
      <c r="Y35" s="1161"/>
      <c r="Z35" s="844"/>
      <c r="AA35" s="845"/>
      <c r="AB35" s="846"/>
      <c r="AC35" s="690"/>
      <c r="AD35" s="691"/>
      <c r="AE35" s="691"/>
      <c r="AF35" s="691"/>
      <c r="AG35" s="691"/>
      <c r="AH35" s="691"/>
      <c r="AI35" s="691"/>
      <c r="AJ35" s="692"/>
      <c r="AK35" s="690"/>
      <c r="AL35" s="691"/>
      <c r="AM35" s="691"/>
      <c r="AN35" s="691"/>
      <c r="AO35" s="691"/>
      <c r="AP35" s="691"/>
      <c r="AQ35" s="691"/>
      <c r="AR35" s="692"/>
      <c r="AS35" s="690"/>
      <c r="AT35" s="691"/>
      <c r="AU35" s="691"/>
      <c r="AV35" s="691"/>
      <c r="AW35" s="691"/>
      <c r="AX35" s="691"/>
      <c r="AY35" s="691"/>
      <c r="AZ35" s="693"/>
      <c r="BA35" s="94"/>
      <c r="BB35" s="94"/>
    </row>
    <row r="36" spans="1:60" s="43" customFormat="1" ht="18" customHeight="1" thickBot="1" x14ac:dyDescent="0.25">
      <c r="A36" s="318"/>
      <c r="B36" s="792" t="s">
        <v>30</v>
      </c>
      <c r="C36" s="793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4"/>
      <c r="Z36" s="795" t="s">
        <v>142</v>
      </c>
      <c r="AA36" s="796"/>
      <c r="AB36" s="797"/>
      <c r="AC36" s="950"/>
      <c r="AD36" s="951"/>
      <c r="AE36" s="951"/>
      <c r="AF36" s="951"/>
      <c r="AG36" s="951"/>
      <c r="AH36" s="951"/>
      <c r="AI36" s="951"/>
      <c r="AJ36" s="952"/>
      <c r="AK36" s="950"/>
      <c r="AL36" s="951"/>
      <c r="AM36" s="951"/>
      <c r="AN36" s="951"/>
      <c r="AO36" s="951"/>
      <c r="AP36" s="951"/>
      <c r="AQ36" s="951"/>
      <c r="AR36" s="952"/>
      <c r="AS36" s="950"/>
      <c r="AT36" s="951"/>
      <c r="AU36" s="951"/>
      <c r="AV36" s="951"/>
      <c r="AW36" s="951"/>
      <c r="AX36" s="951"/>
      <c r="AY36" s="951"/>
      <c r="AZ36" s="1165"/>
      <c r="BA36" s="94"/>
      <c r="BB36" s="94"/>
    </row>
    <row r="37" spans="1:60" s="43" customFormat="1" ht="14.25" x14ac:dyDescent="0.2">
      <c r="A37" s="318"/>
      <c r="B37" s="463"/>
      <c r="C37" s="463"/>
      <c r="D37" s="463"/>
      <c r="E37" s="463"/>
      <c r="F37" s="463"/>
      <c r="G37" s="463"/>
      <c r="H37" s="463"/>
      <c r="I37" s="463"/>
      <c r="J37" s="463"/>
      <c r="K37" s="463"/>
      <c r="L37" s="463"/>
      <c r="M37" s="463"/>
      <c r="N37" s="463"/>
      <c r="O37" s="463"/>
      <c r="P37" s="463"/>
      <c r="Q37" s="463"/>
      <c r="R37" s="463"/>
      <c r="S37" s="463"/>
      <c r="T37" s="463"/>
      <c r="U37" s="463"/>
      <c r="V37" s="463"/>
      <c r="W37" s="463"/>
      <c r="X37" s="463"/>
      <c r="Y37" s="463"/>
      <c r="Z37" s="463"/>
      <c r="AA37" s="463"/>
      <c r="AB37" s="463"/>
      <c r="AC37" s="463"/>
      <c r="AD37" s="463"/>
      <c r="AE37" s="463"/>
      <c r="AF37" s="463"/>
      <c r="AG37" s="463"/>
      <c r="AH37" s="463"/>
      <c r="AI37" s="463"/>
      <c r="AJ37" s="463"/>
      <c r="AK37" s="463"/>
      <c r="AL37" s="463"/>
      <c r="AM37" s="463"/>
      <c r="AN37" s="463"/>
      <c r="AO37" s="463"/>
      <c r="AP37" s="463"/>
      <c r="AQ37" s="463"/>
      <c r="AR37" s="463"/>
      <c r="AS37" s="463"/>
      <c r="AT37" s="463"/>
      <c r="AU37" s="463"/>
      <c r="AV37" s="463"/>
      <c r="AW37" s="463"/>
      <c r="AX37" s="463"/>
      <c r="AY37" s="463"/>
      <c r="AZ37" s="463"/>
      <c r="BA37" s="94"/>
      <c r="BB37" s="94"/>
    </row>
    <row r="38" spans="1:60" ht="16.5" customHeight="1" x14ac:dyDescent="0.25">
      <c r="A38" s="85"/>
      <c r="B38" s="973" t="s">
        <v>410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</row>
    <row r="39" spans="1:60" ht="8.1" customHeight="1" x14ac:dyDescent="0.25">
      <c r="A39" s="85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</row>
    <row r="40" spans="1:60" s="18" customFormat="1" ht="33.75" customHeight="1" x14ac:dyDescent="0.25">
      <c r="A40" s="150"/>
      <c r="B40" s="870" t="s">
        <v>170</v>
      </c>
      <c r="C40" s="870"/>
      <c r="D40" s="870"/>
      <c r="E40" s="870"/>
      <c r="F40" s="870"/>
      <c r="G40" s="870"/>
      <c r="H40" s="892" t="s">
        <v>513</v>
      </c>
      <c r="I40" s="892"/>
      <c r="J40" s="892" t="s">
        <v>357</v>
      </c>
      <c r="K40" s="892"/>
      <c r="L40" s="892"/>
      <c r="M40" s="892"/>
      <c r="N40" s="870" t="s">
        <v>34</v>
      </c>
      <c r="O40" s="870"/>
      <c r="P40" s="870"/>
      <c r="Q40" s="870"/>
      <c r="R40" s="870"/>
      <c r="S40" s="870"/>
      <c r="T40" s="870"/>
      <c r="U40" s="870"/>
      <c r="V40" s="870"/>
      <c r="W40" s="870"/>
      <c r="X40" s="870"/>
      <c r="Y40" s="870"/>
      <c r="Z40" s="870"/>
      <c r="AA40" s="865" t="s">
        <v>65</v>
      </c>
      <c r="AB40" s="866"/>
      <c r="AC40" s="866"/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5" t="s">
        <v>66</v>
      </c>
      <c r="AO40" s="866"/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95"/>
      <c r="BB40" s="95"/>
      <c r="BC40" s="14"/>
      <c r="BD40" s="14"/>
      <c r="BE40" s="14"/>
      <c r="BF40" s="14"/>
      <c r="BG40" s="33"/>
      <c r="BH40" s="33"/>
    </row>
    <row r="41" spans="1:60" s="18" customFormat="1" ht="77.25" customHeight="1" x14ac:dyDescent="0.25">
      <c r="A41" s="150"/>
      <c r="B41" s="874"/>
      <c r="C41" s="874"/>
      <c r="D41" s="874"/>
      <c r="E41" s="874"/>
      <c r="F41" s="874"/>
      <c r="G41" s="874"/>
      <c r="H41" s="892"/>
      <c r="I41" s="892"/>
      <c r="J41" s="892"/>
      <c r="K41" s="892"/>
      <c r="L41" s="892"/>
      <c r="M41" s="892"/>
      <c r="N41" s="866" t="s">
        <v>210</v>
      </c>
      <c r="O41" s="866"/>
      <c r="P41" s="867"/>
      <c r="Q41" s="865" t="s">
        <v>719</v>
      </c>
      <c r="R41" s="866"/>
      <c r="S41" s="866"/>
      <c r="T41" s="867"/>
      <c r="U41" s="865" t="s">
        <v>211</v>
      </c>
      <c r="V41" s="866"/>
      <c r="W41" s="867"/>
      <c r="X41" s="865" t="s">
        <v>218</v>
      </c>
      <c r="Y41" s="866"/>
      <c r="Z41" s="867"/>
      <c r="AA41" s="866" t="s">
        <v>210</v>
      </c>
      <c r="AB41" s="866"/>
      <c r="AC41" s="867"/>
      <c r="AD41" s="865" t="s">
        <v>719</v>
      </c>
      <c r="AE41" s="866"/>
      <c r="AF41" s="866"/>
      <c r="AG41" s="867"/>
      <c r="AH41" s="865" t="s">
        <v>211</v>
      </c>
      <c r="AI41" s="866"/>
      <c r="AJ41" s="867"/>
      <c r="AK41" s="865" t="s">
        <v>218</v>
      </c>
      <c r="AL41" s="866"/>
      <c r="AM41" s="867"/>
      <c r="AN41" s="866" t="s">
        <v>210</v>
      </c>
      <c r="AO41" s="866"/>
      <c r="AP41" s="867"/>
      <c r="AQ41" s="865" t="s">
        <v>719</v>
      </c>
      <c r="AR41" s="866"/>
      <c r="AS41" s="866"/>
      <c r="AT41" s="867"/>
      <c r="AU41" s="865" t="s">
        <v>211</v>
      </c>
      <c r="AV41" s="866"/>
      <c r="AW41" s="867"/>
      <c r="AX41" s="865" t="s">
        <v>218</v>
      </c>
      <c r="AY41" s="866"/>
      <c r="AZ41" s="866"/>
      <c r="BA41" s="110"/>
      <c r="BB41" s="110"/>
      <c r="BC41" s="29"/>
      <c r="BD41" s="14"/>
      <c r="BE41" s="14"/>
      <c r="BF41" s="14"/>
      <c r="BG41" s="33"/>
      <c r="BH41" s="33"/>
    </row>
    <row r="42" spans="1:60" s="18" customFormat="1" ht="15" customHeight="1" thickBot="1" x14ac:dyDescent="0.3">
      <c r="A42" s="150"/>
      <c r="B42" s="915">
        <v>1</v>
      </c>
      <c r="C42" s="915"/>
      <c r="D42" s="915"/>
      <c r="E42" s="915"/>
      <c r="F42" s="915"/>
      <c r="G42" s="915"/>
      <c r="H42" s="1126">
        <v>2</v>
      </c>
      <c r="I42" s="1126"/>
      <c r="J42" s="1126">
        <v>3</v>
      </c>
      <c r="K42" s="1126"/>
      <c r="L42" s="1126"/>
      <c r="M42" s="1126"/>
      <c r="N42" s="1119">
        <v>4</v>
      </c>
      <c r="O42" s="1126"/>
      <c r="P42" s="1126"/>
      <c r="Q42" s="1127">
        <v>5</v>
      </c>
      <c r="R42" s="1127"/>
      <c r="S42" s="1127"/>
      <c r="T42" s="1127"/>
      <c r="U42" s="1127">
        <v>6</v>
      </c>
      <c r="V42" s="1127"/>
      <c r="W42" s="1127"/>
      <c r="X42" s="1127">
        <v>7</v>
      </c>
      <c r="Y42" s="1127"/>
      <c r="Z42" s="1127"/>
      <c r="AA42" s="1127">
        <v>8</v>
      </c>
      <c r="AB42" s="1127"/>
      <c r="AC42" s="1127"/>
      <c r="AD42" s="1127">
        <v>9</v>
      </c>
      <c r="AE42" s="1127"/>
      <c r="AF42" s="1127"/>
      <c r="AG42" s="1127"/>
      <c r="AH42" s="1127">
        <v>10</v>
      </c>
      <c r="AI42" s="1127"/>
      <c r="AJ42" s="1127"/>
      <c r="AK42" s="1127">
        <v>11</v>
      </c>
      <c r="AL42" s="1127"/>
      <c r="AM42" s="1127"/>
      <c r="AN42" s="1127">
        <v>12</v>
      </c>
      <c r="AO42" s="1127"/>
      <c r="AP42" s="1127"/>
      <c r="AQ42" s="1127">
        <v>13</v>
      </c>
      <c r="AR42" s="1127"/>
      <c r="AS42" s="1127"/>
      <c r="AT42" s="1127"/>
      <c r="AU42" s="1127">
        <v>14</v>
      </c>
      <c r="AV42" s="1127"/>
      <c r="AW42" s="1127"/>
      <c r="AX42" s="1127">
        <v>15</v>
      </c>
      <c r="AY42" s="1127"/>
      <c r="AZ42" s="895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x14ac:dyDescent="0.25">
      <c r="A43" s="150"/>
      <c r="B43" s="915"/>
      <c r="C43" s="915"/>
      <c r="D43" s="915"/>
      <c r="E43" s="915"/>
      <c r="F43" s="915"/>
      <c r="G43" s="916"/>
      <c r="H43" s="954" t="s">
        <v>21</v>
      </c>
      <c r="I43" s="955"/>
      <c r="J43" s="1045"/>
      <c r="K43" s="1045"/>
      <c r="L43" s="1045"/>
      <c r="M43" s="1045"/>
      <c r="N43" s="1045"/>
      <c r="O43" s="1045"/>
      <c r="P43" s="1045"/>
      <c r="Q43" s="1046"/>
      <c r="R43" s="1046"/>
      <c r="S43" s="1046"/>
      <c r="T43" s="1046"/>
      <c r="U43" s="1046"/>
      <c r="V43" s="1046"/>
      <c r="W43" s="1046"/>
      <c r="X43" s="1046"/>
      <c r="Y43" s="1046"/>
      <c r="Z43" s="1046"/>
      <c r="AA43" s="1046"/>
      <c r="AB43" s="1046"/>
      <c r="AC43" s="1046"/>
      <c r="AD43" s="1046"/>
      <c r="AE43" s="1046"/>
      <c r="AF43" s="1046"/>
      <c r="AG43" s="1046"/>
      <c r="AH43" s="1046"/>
      <c r="AI43" s="1046"/>
      <c r="AJ43" s="1046"/>
      <c r="AK43" s="1046"/>
      <c r="AL43" s="1046"/>
      <c r="AM43" s="1046"/>
      <c r="AN43" s="1046"/>
      <c r="AO43" s="1046"/>
      <c r="AP43" s="1046"/>
      <c r="AQ43" s="1046"/>
      <c r="AR43" s="1046"/>
      <c r="AS43" s="1046"/>
      <c r="AT43" s="1046"/>
      <c r="AU43" s="1046"/>
      <c r="AV43" s="1046"/>
      <c r="AW43" s="1046"/>
      <c r="AX43" s="1046"/>
      <c r="AY43" s="1046"/>
      <c r="AZ43" s="1047"/>
      <c r="BA43" s="93"/>
      <c r="BB43" s="93"/>
      <c r="BC43" s="32"/>
      <c r="BD43" s="32"/>
      <c r="BE43" s="32"/>
      <c r="BF43" s="32"/>
      <c r="BG43" s="33"/>
      <c r="BH43" s="33"/>
    </row>
    <row r="44" spans="1:60" s="18" customFormat="1" ht="18" customHeight="1" x14ac:dyDescent="0.25">
      <c r="A44" s="150"/>
      <c r="B44" s="915"/>
      <c r="C44" s="915"/>
      <c r="D44" s="915"/>
      <c r="E44" s="915"/>
      <c r="F44" s="915"/>
      <c r="G44" s="916"/>
      <c r="H44" s="917" t="s">
        <v>22</v>
      </c>
      <c r="I44" s="918"/>
      <c r="J44" s="1007"/>
      <c r="K44" s="1007"/>
      <c r="L44" s="1007"/>
      <c r="M44" s="1007"/>
      <c r="N44" s="1007"/>
      <c r="O44" s="1007"/>
      <c r="P44" s="1007"/>
      <c r="Q44" s="892"/>
      <c r="R44" s="892"/>
      <c r="S44" s="892"/>
      <c r="T44" s="892"/>
      <c r="U44" s="892"/>
      <c r="V44" s="892"/>
      <c r="W44" s="892"/>
      <c r="X44" s="892"/>
      <c r="Y44" s="892"/>
      <c r="Z44" s="892"/>
      <c r="AA44" s="892"/>
      <c r="AB44" s="892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  <c r="BA44" s="93"/>
      <c r="BB44" s="93"/>
      <c r="BC44" s="32"/>
      <c r="BD44" s="32"/>
      <c r="BE44" s="32"/>
      <c r="BF44" s="32"/>
      <c r="BG44" s="33"/>
      <c r="BH44" s="33"/>
    </row>
    <row r="45" spans="1:60" s="18" customFormat="1" ht="18" customHeight="1" x14ac:dyDescent="0.25">
      <c r="A45" s="150"/>
      <c r="B45" s="1030"/>
      <c r="C45" s="1030"/>
      <c r="D45" s="1030"/>
      <c r="E45" s="1030"/>
      <c r="F45" s="1030"/>
      <c r="G45" s="1169"/>
      <c r="H45" s="917"/>
      <c r="I45" s="918"/>
      <c r="J45" s="1209"/>
      <c r="K45" s="1209"/>
      <c r="L45" s="1209"/>
      <c r="M45" s="1209"/>
      <c r="N45" s="1080"/>
      <c r="O45" s="1080"/>
      <c r="P45" s="1080"/>
      <c r="Q45" s="1209"/>
      <c r="R45" s="1209"/>
      <c r="S45" s="1209"/>
      <c r="T45" s="1209"/>
      <c r="U45" s="1209"/>
      <c r="V45" s="1209"/>
      <c r="W45" s="1209"/>
      <c r="X45" s="1209"/>
      <c r="Y45" s="1209"/>
      <c r="Z45" s="1209"/>
      <c r="AA45" s="1209"/>
      <c r="AB45" s="1209"/>
      <c r="AC45" s="1209"/>
      <c r="AD45" s="1209"/>
      <c r="AE45" s="1209"/>
      <c r="AF45" s="1209"/>
      <c r="AG45" s="1209"/>
      <c r="AH45" s="1209"/>
      <c r="AI45" s="1209"/>
      <c r="AJ45" s="1209"/>
      <c r="AK45" s="1209"/>
      <c r="AL45" s="1209"/>
      <c r="AM45" s="1209"/>
      <c r="AN45" s="1209"/>
      <c r="AO45" s="1209"/>
      <c r="AP45" s="1209"/>
      <c r="AQ45" s="1209"/>
      <c r="AR45" s="1209"/>
      <c r="AS45" s="1209"/>
      <c r="AT45" s="1209"/>
      <c r="AU45" s="1209"/>
      <c r="AV45" s="1209"/>
      <c r="AW45" s="1209"/>
      <c r="AX45" s="892"/>
      <c r="AY45" s="892"/>
      <c r="AZ45" s="1006"/>
      <c r="BA45" s="93"/>
      <c r="BB45" s="93"/>
      <c r="BC45" s="32"/>
      <c r="BD45" s="32"/>
      <c r="BE45" s="32"/>
      <c r="BF45" s="32"/>
      <c r="BG45" s="33"/>
      <c r="BH45" s="33"/>
    </row>
    <row r="46" spans="1:60" s="18" customFormat="1" ht="18" customHeight="1" thickBot="1" x14ac:dyDescent="0.3">
      <c r="A46" s="150"/>
      <c r="B46" s="1054" t="s">
        <v>756</v>
      </c>
      <c r="C46" s="1054"/>
      <c r="D46" s="1054"/>
      <c r="E46" s="1054"/>
      <c r="F46" s="1054"/>
      <c r="G46" s="1469"/>
      <c r="H46" s="1470" t="s">
        <v>142</v>
      </c>
      <c r="I46" s="1471"/>
      <c r="J46" s="1215" t="s">
        <v>24</v>
      </c>
      <c r="K46" s="1215"/>
      <c r="L46" s="1215"/>
      <c r="M46" s="1215"/>
      <c r="N46" s="1167" t="s">
        <v>24</v>
      </c>
      <c r="O46" s="1167"/>
      <c r="P46" s="1167"/>
      <c r="Q46" s="1215" t="s">
        <v>24</v>
      </c>
      <c r="R46" s="1215"/>
      <c r="S46" s="1215"/>
      <c r="T46" s="1215"/>
      <c r="U46" s="1215" t="s">
        <v>24</v>
      </c>
      <c r="V46" s="1215"/>
      <c r="W46" s="1215"/>
      <c r="X46" s="1215"/>
      <c r="Y46" s="1215"/>
      <c r="Z46" s="1215"/>
      <c r="AA46" s="1215" t="s">
        <v>24</v>
      </c>
      <c r="AB46" s="1215"/>
      <c r="AC46" s="1215"/>
      <c r="AD46" s="1215" t="s">
        <v>24</v>
      </c>
      <c r="AE46" s="1215"/>
      <c r="AF46" s="1215"/>
      <c r="AG46" s="1215"/>
      <c r="AH46" s="1215" t="s">
        <v>24</v>
      </c>
      <c r="AI46" s="1215"/>
      <c r="AJ46" s="1215"/>
      <c r="AK46" s="1215"/>
      <c r="AL46" s="1215"/>
      <c r="AM46" s="1215"/>
      <c r="AN46" s="1215" t="s">
        <v>24</v>
      </c>
      <c r="AO46" s="1215"/>
      <c r="AP46" s="1215"/>
      <c r="AQ46" s="1215" t="s">
        <v>24</v>
      </c>
      <c r="AR46" s="1215"/>
      <c r="AS46" s="1215"/>
      <c r="AT46" s="1215"/>
      <c r="AU46" s="1215" t="s">
        <v>24</v>
      </c>
      <c r="AV46" s="1215"/>
      <c r="AW46" s="1215"/>
      <c r="AX46" s="1168"/>
      <c r="AY46" s="1168"/>
      <c r="AZ46" s="1174"/>
      <c r="BA46" s="111"/>
      <c r="BB46" s="111"/>
      <c r="BC46" s="21"/>
      <c r="BD46" s="21"/>
      <c r="BE46" s="21"/>
      <c r="BF46" s="21"/>
      <c r="BG46" s="33"/>
      <c r="BH46" s="33"/>
    </row>
    <row r="47" spans="1:60" ht="15" customHeight="1" x14ac:dyDescent="0.25">
      <c r="A47" s="85"/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2"/>
      <c r="M47" s="462"/>
      <c r="N47" s="462"/>
      <c r="O47" s="462"/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</row>
    <row r="48" spans="1:60" ht="18" customHeight="1" x14ac:dyDescent="0.25">
      <c r="A48" s="85"/>
      <c r="B48" s="973" t="s">
        <v>411</v>
      </c>
      <c r="C48" s="973"/>
      <c r="D48" s="973"/>
      <c r="E48" s="973"/>
      <c r="F48" s="973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3"/>
      <c r="S48" s="973"/>
      <c r="T48" s="973"/>
      <c r="U48" s="973"/>
      <c r="V48" s="973"/>
      <c r="W48" s="973"/>
      <c r="X48" s="973"/>
      <c r="Y48" s="973"/>
      <c r="Z48" s="973"/>
      <c r="AA48" s="973"/>
      <c r="AB48" s="973"/>
      <c r="AC48" s="973"/>
      <c r="AD48" s="973"/>
      <c r="AE48" s="973"/>
      <c r="AF48" s="973"/>
      <c r="AG48" s="973"/>
      <c r="AH48" s="973"/>
      <c r="AI48" s="973"/>
      <c r="AJ48" s="973"/>
      <c r="AK48" s="973"/>
      <c r="AL48" s="973"/>
      <c r="AM48" s="973"/>
      <c r="AN48" s="973"/>
      <c r="AO48" s="973"/>
      <c r="AP48" s="973"/>
      <c r="AQ48" s="973"/>
      <c r="AR48" s="973"/>
      <c r="AS48" s="973"/>
      <c r="AT48" s="973"/>
      <c r="AU48" s="973"/>
      <c r="AV48" s="973"/>
      <c r="AW48" s="973"/>
      <c r="AX48" s="973"/>
      <c r="AY48" s="973"/>
      <c r="AZ48" s="973"/>
      <c r="BA48" s="188"/>
      <c r="BB48" s="188"/>
    </row>
    <row r="49" spans="1:60" ht="8.1" customHeight="1" x14ac:dyDescent="0.25">
      <c r="A49" s="85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88"/>
      <c r="BB49" s="188"/>
    </row>
    <row r="50" spans="1:60" s="18" customFormat="1" ht="33.75" customHeight="1" x14ac:dyDescent="0.25">
      <c r="A50" s="150"/>
      <c r="B50" s="870" t="s">
        <v>170</v>
      </c>
      <c r="C50" s="870"/>
      <c r="D50" s="870"/>
      <c r="E50" s="870"/>
      <c r="F50" s="870"/>
      <c r="G50" s="870"/>
      <c r="H50" s="892" t="s">
        <v>513</v>
      </c>
      <c r="I50" s="892"/>
      <c r="J50" s="892" t="s">
        <v>360</v>
      </c>
      <c r="K50" s="892"/>
      <c r="L50" s="892"/>
      <c r="M50" s="892"/>
      <c r="N50" s="870" t="s">
        <v>34</v>
      </c>
      <c r="O50" s="870"/>
      <c r="P50" s="870"/>
      <c r="Q50" s="870"/>
      <c r="R50" s="870"/>
      <c r="S50" s="870"/>
      <c r="T50" s="870"/>
      <c r="U50" s="870"/>
      <c r="V50" s="870"/>
      <c r="W50" s="870"/>
      <c r="X50" s="870"/>
      <c r="Y50" s="870"/>
      <c r="Z50" s="870"/>
      <c r="AA50" s="865" t="s">
        <v>65</v>
      </c>
      <c r="AB50" s="866"/>
      <c r="AC50" s="866"/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5" t="s">
        <v>66</v>
      </c>
      <c r="AO50" s="866"/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95"/>
      <c r="BB50" s="95"/>
      <c r="BC50" s="14"/>
      <c r="BD50" s="14"/>
      <c r="BE50" s="14"/>
      <c r="BF50" s="14"/>
      <c r="BG50" s="33"/>
      <c r="BH50" s="33"/>
    </row>
    <row r="51" spans="1:60" s="18" customFormat="1" ht="79.5" customHeight="1" x14ac:dyDescent="0.25">
      <c r="A51" s="150"/>
      <c r="B51" s="874"/>
      <c r="C51" s="874"/>
      <c r="D51" s="874"/>
      <c r="E51" s="874"/>
      <c r="F51" s="874"/>
      <c r="G51" s="874"/>
      <c r="H51" s="892"/>
      <c r="I51" s="892"/>
      <c r="J51" s="892"/>
      <c r="K51" s="892"/>
      <c r="L51" s="892"/>
      <c r="M51" s="892"/>
      <c r="N51" s="866" t="s">
        <v>210</v>
      </c>
      <c r="O51" s="866"/>
      <c r="P51" s="867"/>
      <c r="Q51" s="865" t="s">
        <v>719</v>
      </c>
      <c r="R51" s="866"/>
      <c r="S51" s="866"/>
      <c r="T51" s="867"/>
      <c r="U51" s="865" t="s">
        <v>211</v>
      </c>
      <c r="V51" s="866"/>
      <c r="W51" s="867"/>
      <c r="X51" s="865" t="s">
        <v>218</v>
      </c>
      <c r="Y51" s="866"/>
      <c r="Z51" s="867"/>
      <c r="AA51" s="866" t="s">
        <v>210</v>
      </c>
      <c r="AB51" s="866"/>
      <c r="AC51" s="867"/>
      <c r="AD51" s="865" t="s">
        <v>719</v>
      </c>
      <c r="AE51" s="866"/>
      <c r="AF51" s="866"/>
      <c r="AG51" s="867"/>
      <c r="AH51" s="865" t="s">
        <v>211</v>
      </c>
      <c r="AI51" s="866"/>
      <c r="AJ51" s="867"/>
      <c r="AK51" s="865" t="s">
        <v>218</v>
      </c>
      <c r="AL51" s="866"/>
      <c r="AM51" s="867"/>
      <c r="AN51" s="866" t="s">
        <v>210</v>
      </c>
      <c r="AO51" s="866"/>
      <c r="AP51" s="867"/>
      <c r="AQ51" s="865" t="s">
        <v>719</v>
      </c>
      <c r="AR51" s="866"/>
      <c r="AS51" s="866"/>
      <c r="AT51" s="867"/>
      <c r="AU51" s="865" t="s">
        <v>211</v>
      </c>
      <c r="AV51" s="866"/>
      <c r="AW51" s="867"/>
      <c r="AX51" s="865" t="s">
        <v>218</v>
      </c>
      <c r="AY51" s="866"/>
      <c r="AZ51" s="866"/>
      <c r="BA51" s="110"/>
      <c r="BB51" s="110"/>
      <c r="BC51" s="29"/>
      <c r="BD51" s="14"/>
      <c r="BE51" s="14"/>
      <c r="BF51" s="14"/>
      <c r="BG51" s="33"/>
      <c r="BH51" s="33"/>
    </row>
    <row r="52" spans="1:60" s="353" customFormat="1" ht="15" customHeight="1" thickBot="1" x14ac:dyDescent="0.25">
      <c r="A52" s="477"/>
      <c r="B52" s="958">
        <v>1</v>
      </c>
      <c r="C52" s="958"/>
      <c r="D52" s="958"/>
      <c r="E52" s="958"/>
      <c r="F52" s="958"/>
      <c r="G52" s="958"/>
      <c r="H52" s="1425">
        <v>2</v>
      </c>
      <c r="I52" s="1425"/>
      <c r="J52" s="1425">
        <v>3</v>
      </c>
      <c r="K52" s="1425"/>
      <c r="L52" s="1425"/>
      <c r="M52" s="1425"/>
      <c r="N52" s="961">
        <v>4</v>
      </c>
      <c r="O52" s="1425"/>
      <c r="P52" s="1425"/>
      <c r="Q52" s="1426">
        <v>5</v>
      </c>
      <c r="R52" s="1426"/>
      <c r="S52" s="1426"/>
      <c r="T52" s="1426"/>
      <c r="U52" s="1426">
        <v>6</v>
      </c>
      <c r="V52" s="1426"/>
      <c r="W52" s="1426"/>
      <c r="X52" s="1426">
        <v>7</v>
      </c>
      <c r="Y52" s="1426"/>
      <c r="Z52" s="1426"/>
      <c r="AA52" s="1426">
        <v>8</v>
      </c>
      <c r="AB52" s="1426"/>
      <c r="AC52" s="1426"/>
      <c r="AD52" s="1426">
        <v>9</v>
      </c>
      <c r="AE52" s="1426"/>
      <c r="AF52" s="1426"/>
      <c r="AG52" s="1426"/>
      <c r="AH52" s="1426">
        <v>10</v>
      </c>
      <c r="AI52" s="1426"/>
      <c r="AJ52" s="1426"/>
      <c r="AK52" s="1426">
        <v>11</v>
      </c>
      <c r="AL52" s="1426"/>
      <c r="AM52" s="1426"/>
      <c r="AN52" s="1426">
        <v>12</v>
      </c>
      <c r="AO52" s="1426"/>
      <c r="AP52" s="1426"/>
      <c r="AQ52" s="1426">
        <v>13</v>
      </c>
      <c r="AR52" s="1426"/>
      <c r="AS52" s="1426"/>
      <c r="AT52" s="1426"/>
      <c r="AU52" s="1426">
        <v>14</v>
      </c>
      <c r="AV52" s="1426"/>
      <c r="AW52" s="1426"/>
      <c r="AX52" s="1426">
        <v>15</v>
      </c>
      <c r="AY52" s="1426"/>
      <c r="AZ52" s="962"/>
      <c r="BA52" s="350"/>
      <c r="BB52" s="350"/>
      <c r="BC52" s="351"/>
      <c r="BD52" s="351"/>
      <c r="BE52" s="351"/>
      <c r="BF52" s="351"/>
      <c r="BG52" s="352"/>
      <c r="BH52" s="352"/>
    </row>
    <row r="53" spans="1:60" s="18" customFormat="1" ht="18" customHeight="1" x14ac:dyDescent="0.25">
      <c r="A53" s="150"/>
      <c r="B53" s="915"/>
      <c r="C53" s="915"/>
      <c r="D53" s="915"/>
      <c r="E53" s="915"/>
      <c r="F53" s="915"/>
      <c r="G53" s="916"/>
      <c r="H53" s="954" t="s">
        <v>21</v>
      </c>
      <c r="I53" s="955"/>
      <c r="J53" s="1045"/>
      <c r="K53" s="1045"/>
      <c r="L53" s="1045"/>
      <c r="M53" s="1045"/>
      <c r="N53" s="1045"/>
      <c r="O53" s="1045"/>
      <c r="P53" s="1045"/>
      <c r="Q53" s="1046"/>
      <c r="R53" s="1046"/>
      <c r="S53" s="1046"/>
      <c r="T53" s="1046"/>
      <c r="U53" s="1046"/>
      <c r="V53" s="1046"/>
      <c r="W53" s="1046"/>
      <c r="X53" s="1046"/>
      <c r="Y53" s="1046"/>
      <c r="Z53" s="1046"/>
      <c r="AA53" s="1046"/>
      <c r="AB53" s="1046"/>
      <c r="AC53" s="1046"/>
      <c r="AD53" s="1046"/>
      <c r="AE53" s="1046"/>
      <c r="AF53" s="1046"/>
      <c r="AG53" s="1046"/>
      <c r="AH53" s="1046"/>
      <c r="AI53" s="1046"/>
      <c r="AJ53" s="1046"/>
      <c r="AK53" s="1046"/>
      <c r="AL53" s="1046"/>
      <c r="AM53" s="1046"/>
      <c r="AN53" s="1046"/>
      <c r="AO53" s="1046"/>
      <c r="AP53" s="1046"/>
      <c r="AQ53" s="1046"/>
      <c r="AR53" s="1046"/>
      <c r="AS53" s="1046"/>
      <c r="AT53" s="1046"/>
      <c r="AU53" s="1046"/>
      <c r="AV53" s="1046"/>
      <c r="AW53" s="1046"/>
      <c r="AX53" s="1046"/>
      <c r="AY53" s="1046"/>
      <c r="AZ53" s="1047"/>
      <c r="BA53" s="93"/>
      <c r="BB53" s="93"/>
      <c r="BC53" s="32"/>
      <c r="BD53" s="32"/>
      <c r="BE53" s="32"/>
      <c r="BF53" s="32"/>
      <c r="BG53" s="33"/>
      <c r="BH53" s="33"/>
    </row>
    <row r="54" spans="1:60" s="18" customFormat="1" ht="18" customHeight="1" x14ac:dyDescent="0.25">
      <c r="A54" s="150"/>
      <c r="B54" s="915"/>
      <c r="C54" s="915"/>
      <c r="D54" s="915"/>
      <c r="E54" s="915"/>
      <c r="F54" s="915"/>
      <c r="G54" s="916"/>
      <c r="H54" s="917" t="s">
        <v>22</v>
      </c>
      <c r="I54" s="918"/>
      <c r="J54" s="1007"/>
      <c r="K54" s="1007"/>
      <c r="L54" s="1007"/>
      <c r="M54" s="1007"/>
      <c r="N54" s="1007"/>
      <c r="O54" s="1007"/>
      <c r="P54" s="1007"/>
      <c r="Q54" s="892"/>
      <c r="R54" s="892"/>
      <c r="S54" s="892"/>
      <c r="T54" s="892"/>
      <c r="U54" s="892"/>
      <c r="V54" s="892"/>
      <c r="W54" s="892"/>
      <c r="X54" s="892"/>
      <c r="Y54" s="892"/>
      <c r="Z54" s="892"/>
      <c r="AA54" s="892"/>
      <c r="AB54" s="892"/>
      <c r="AC54" s="892"/>
      <c r="AD54" s="892"/>
      <c r="AE54" s="892"/>
      <c r="AF54" s="892"/>
      <c r="AG54" s="892"/>
      <c r="AH54" s="892"/>
      <c r="AI54" s="892"/>
      <c r="AJ54" s="892"/>
      <c r="AK54" s="892"/>
      <c r="AL54" s="892"/>
      <c r="AM54" s="892"/>
      <c r="AN54" s="892"/>
      <c r="AO54" s="892"/>
      <c r="AP54" s="892"/>
      <c r="AQ54" s="892"/>
      <c r="AR54" s="892"/>
      <c r="AS54" s="892"/>
      <c r="AT54" s="892"/>
      <c r="AU54" s="892"/>
      <c r="AV54" s="892"/>
      <c r="AW54" s="892"/>
      <c r="AX54" s="892"/>
      <c r="AY54" s="892"/>
      <c r="AZ54" s="1006"/>
      <c r="BA54" s="93"/>
      <c r="BB54" s="93"/>
      <c r="BC54" s="32"/>
      <c r="BD54" s="32"/>
      <c r="BE54" s="32"/>
      <c r="BF54" s="32"/>
      <c r="BG54" s="33"/>
      <c r="BH54" s="33"/>
    </row>
    <row r="55" spans="1:60" s="18" customFormat="1" ht="18" customHeight="1" x14ac:dyDescent="0.25">
      <c r="A55" s="150"/>
      <c r="B55" s="1030"/>
      <c r="C55" s="1030"/>
      <c r="D55" s="1030"/>
      <c r="E55" s="1030"/>
      <c r="F55" s="1030"/>
      <c r="G55" s="1169"/>
      <c r="H55" s="917"/>
      <c r="I55" s="918"/>
      <c r="J55" s="1209"/>
      <c r="K55" s="1209"/>
      <c r="L55" s="1209"/>
      <c r="M55" s="1209"/>
      <c r="N55" s="1080"/>
      <c r="O55" s="1080"/>
      <c r="P55" s="1080"/>
      <c r="Q55" s="1209"/>
      <c r="R55" s="1209"/>
      <c r="S55" s="1209"/>
      <c r="T55" s="1209"/>
      <c r="U55" s="1209"/>
      <c r="V55" s="1209"/>
      <c r="W55" s="1209"/>
      <c r="X55" s="1209"/>
      <c r="Y55" s="1209"/>
      <c r="Z55" s="1209"/>
      <c r="AA55" s="1209"/>
      <c r="AB55" s="1209"/>
      <c r="AC55" s="1209"/>
      <c r="AD55" s="1209"/>
      <c r="AE55" s="1209"/>
      <c r="AF55" s="1209"/>
      <c r="AG55" s="1209"/>
      <c r="AH55" s="1209"/>
      <c r="AI55" s="1209"/>
      <c r="AJ55" s="1209"/>
      <c r="AK55" s="1209"/>
      <c r="AL55" s="1209"/>
      <c r="AM55" s="1209"/>
      <c r="AN55" s="1209"/>
      <c r="AO55" s="1209"/>
      <c r="AP55" s="1209"/>
      <c r="AQ55" s="1209"/>
      <c r="AR55" s="1209"/>
      <c r="AS55" s="1209"/>
      <c r="AT55" s="1209"/>
      <c r="AU55" s="1209"/>
      <c r="AV55" s="1209"/>
      <c r="AW55" s="1209"/>
      <c r="AX55" s="892"/>
      <c r="AY55" s="892"/>
      <c r="AZ55" s="1006"/>
      <c r="BA55" s="93"/>
      <c r="BB55" s="93"/>
      <c r="BC55" s="32"/>
      <c r="BD55" s="32"/>
      <c r="BE55" s="32"/>
      <c r="BF55" s="32"/>
      <c r="BG55" s="33"/>
      <c r="BH55" s="33"/>
    </row>
    <row r="56" spans="1:60" s="18" customFormat="1" ht="18" customHeight="1" thickBot="1" x14ac:dyDescent="0.3">
      <c r="A56" s="150"/>
      <c r="B56" s="1054" t="s">
        <v>756</v>
      </c>
      <c r="C56" s="1054"/>
      <c r="D56" s="1054"/>
      <c r="E56" s="1054"/>
      <c r="F56" s="1054"/>
      <c r="G56" s="1469"/>
      <c r="H56" s="1470" t="s">
        <v>142</v>
      </c>
      <c r="I56" s="1471"/>
      <c r="J56" s="1215" t="s">
        <v>24</v>
      </c>
      <c r="K56" s="1215"/>
      <c r="L56" s="1215"/>
      <c r="M56" s="1215"/>
      <c r="N56" s="1167" t="s">
        <v>24</v>
      </c>
      <c r="O56" s="1167"/>
      <c r="P56" s="1167"/>
      <c r="Q56" s="1215" t="s">
        <v>24</v>
      </c>
      <c r="R56" s="1215"/>
      <c r="S56" s="1215"/>
      <c r="T56" s="1215"/>
      <c r="U56" s="1215" t="s">
        <v>24</v>
      </c>
      <c r="V56" s="1215"/>
      <c r="W56" s="1215"/>
      <c r="X56" s="1215"/>
      <c r="Y56" s="1215"/>
      <c r="Z56" s="1215"/>
      <c r="AA56" s="1215" t="s">
        <v>24</v>
      </c>
      <c r="AB56" s="1215"/>
      <c r="AC56" s="1215"/>
      <c r="AD56" s="1215" t="s">
        <v>24</v>
      </c>
      <c r="AE56" s="1215"/>
      <c r="AF56" s="1215"/>
      <c r="AG56" s="1215"/>
      <c r="AH56" s="1215" t="s">
        <v>24</v>
      </c>
      <c r="AI56" s="1215"/>
      <c r="AJ56" s="1215"/>
      <c r="AK56" s="1215"/>
      <c r="AL56" s="1215"/>
      <c r="AM56" s="1215"/>
      <c r="AN56" s="1215" t="s">
        <v>24</v>
      </c>
      <c r="AO56" s="1215"/>
      <c r="AP56" s="1215"/>
      <c r="AQ56" s="1215" t="s">
        <v>24</v>
      </c>
      <c r="AR56" s="1215"/>
      <c r="AS56" s="1215"/>
      <c r="AT56" s="1215"/>
      <c r="AU56" s="1215" t="s">
        <v>24</v>
      </c>
      <c r="AV56" s="1215"/>
      <c r="AW56" s="1215"/>
      <c r="AX56" s="1168"/>
      <c r="AY56" s="1168"/>
      <c r="AZ56" s="1174"/>
      <c r="BA56" s="111"/>
      <c r="BB56" s="111"/>
      <c r="BC56" s="21"/>
      <c r="BD56" s="21"/>
      <c r="BE56" s="21"/>
      <c r="BF56" s="21"/>
      <c r="BG56" s="33"/>
      <c r="BH56" s="33"/>
    </row>
    <row r="57" spans="1:60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</row>
    <row r="58" spans="1:60" ht="15.75" customHeight="1" x14ac:dyDescent="0.25">
      <c r="A58" s="85"/>
      <c r="B58" s="973" t="s">
        <v>412</v>
      </c>
      <c r="C58" s="973"/>
      <c r="D58" s="973"/>
      <c r="E58" s="973"/>
      <c r="F58" s="973"/>
      <c r="G58" s="973"/>
      <c r="H58" s="973"/>
      <c r="I58" s="973"/>
      <c r="J58" s="973"/>
      <c r="K58" s="973"/>
      <c r="L58" s="973"/>
      <c r="M58" s="973"/>
      <c r="N58" s="973"/>
      <c r="O58" s="973"/>
      <c r="P58" s="973"/>
      <c r="Q58" s="973"/>
      <c r="R58" s="973"/>
      <c r="S58" s="973"/>
      <c r="T58" s="973"/>
      <c r="U58" s="973"/>
      <c r="V58" s="973"/>
      <c r="W58" s="973"/>
      <c r="X58" s="973"/>
      <c r="Y58" s="973"/>
      <c r="Z58" s="973"/>
      <c r="AA58" s="973"/>
      <c r="AB58" s="973"/>
      <c r="AC58" s="973"/>
      <c r="AD58" s="973"/>
      <c r="AE58" s="973"/>
      <c r="AF58" s="973"/>
      <c r="AG58" s="973"/>
      <c r="AH58" s="973"/>
      <c r="AI58" s="973"/>
      <c r="AJ58" s="973"/>
      <c r="AK58" s="973"/>
      <c r="AL58" s="973"/>
      <c r="AM58" s="973"/>
      <c r="AN58" s="973"/>
      <c r="AO58" s="973"/>
      <c r="AP58" s="973"/>
      <c r="AQ58" s="973"/>
      <c r="AR58" s="973"/>
      <c r="AS58" s="973"/>
      <c r="AT58" s="973"/>
      <c r="AU58" s="973"/>
      <c r="AV58" s="973"/>
      <c r="AW58" s="973"/>
      <c r="AX58" s="973"/>
      <c r="AY58" s="973"/>
      <c r="AZ58" s="973"/>
      <c r="BA58" s="188"/>
      <c r="BB58" s="188"/>
    </row>
    <row r="59" spans="1:60" ht="8.1" customHeight="1" x14ac:dyDescent="0.25">
      <c r="A59" s="85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  <c r="AN59" s="119"/>
      <c r="AO59" s="119"/>
      <c r="AP59" s="119"/>
      <c r="AQ59" s="119"/>
      <c r="AR59" s="119"/>
      <c r="AS59" s="119"/>
      <c r="AT59" s="119"/>
      <c r="AU59" s="119"/>
      <c r="AV59" s="119"/>
      <c r="AW59" s="119"/>
      <c r="AX59" s="119"/>
      <c r="AY59" s="119"/>
      <c r="AZ59" s="119"/>
      <c r="BA59" s="188"/>
      <c r="BB59" s="188"/>
    </row>
    <row r="60" spans="1:60" s="18" customFormat="1" ht="33.75" customHeight="1" x14ac:dyDescent="0.25">
      <c r="A60" s="150"/>
      <c r="B60" s="870" t="s">
        <v>170</v>
      </c>
      <c r="C60" s="870"/>
      <c r="D60" s="870"/>
      <c r="E60" s="870"/>
      <c r="F60" s="870"/>
      <c r="G60" s="870"/>
      <c r="H60" s="892" t="s">
        <v>513</v>
      </c>
      <c r="I60" s="892"/>
      <c r="J60" s="892" t="s">
        <v>361</v>
      </c>
      <c r="K60" s="892"/>
      <c r="L60" s="892"/>
      <c r="M60" s="892"/>
      <c r="N60" s="870" t="s">
        <v>34</v>
      </c>
      <c r="O60" s="870"/>
      <c r="P60" s="870"/>
      <c r="Q60" s="870"/>
      <c r="R60" s="870"/>
      <c r="S60" s="870"/>
      <c r="T60" s="870"/>
      <c r="U60" s="870"/>
      <c r="V60" s="870"/>
      <c r="W60" s="870"/>
      <c r="X60" s="870"/>
      <c r="Y60" s="870"/>
      <c r="Z60" s="870"/>
      <c r="AA60" s="865" t="s">
        <v>65</v>
      </c>
      <c r="AB60" s="866"/>
      <c r="AC60" s="866"/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5" t="s">
        <v>66</v>
      </c>
      <c r="AO60" s="866"/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95"/>
      <c r="BB60" s="95"/>
      <c r="BC60" s="14"/>
      <c r="BD60" s="14"/>
      <c r="BE60" s="14"/>
      <c r="BF60" s="14"/>
      <c r="BG60" s="33"/>
      <c r="BH60" s="33"/>
    </row>
    <row r="61" spans="1:60" s="18" customFormat="1" ht="83.1" customHeight="1" x14ac:dyDescent="0.25">
      <c r="A61" s="150"/>
      <c r="B61" s="874"/>
      <c r="C61" s="874"/>
      <c r="D61" s="874"/>
      <c r="E61" s="874"/>
      <c r="F61" s="874"/>
      <c r="G61" s="874"/>
      <c r="H61" s="892"/>
      <c r="I61" s="892"/>
      <c r="J61" s="892"/>
      <c r="K61" s="892"/>
      <c r="L61" s="892"/>
      <c r="M61" s="892"/>
      <c r="N61" s="866" t="s">
        <v>210</v>
      </c>
      <c r="O61" s="866"/>
      <c r="P61" s="867"/>
      <c r="Q61" s="865" t="s">
        <v>719</v>
      </c>
      <c r="R61" s="866"/>
      <c r="S61" s="866"/>
      <c r="T61" s="867"/>
      <c r="U61" s="865" t="s">
        <v>211</v>
      </c>
      <c r="V61" s="866"/>
      <c r="W61" s="867"/>
      <c r="X61" s="865" t="s">
        <v>218</v>
      </c>
      <c r="Y61" s="866"/>
      <c r="Z61" s="867"/>
      <c r="AA61" s="866" t="s">
        <v>210</v>
      </c>
      <c r="AB61" s="866"/>
      <c r="AC61" s="867"/>
      <c r="AD61" s="865" t="s">
        <v>719</v>
      </c>
      <c r="AE61" s="866"/>
      <c r="AF61" s="866"/>
      <c r="AG61" s="867"/>
      <c r="AH61" s="865" t="s">
        <v>211</v>
      </c>
      <c r="AI61" s="866"/>
      <c r="AJ61" s="867"/>
      <c r="AK61" s="865" t="s">
        <v>218</v>
      </c>
      <c r="AL61" s="866"/>
      <c r="AM61" s="867"/>
      <c r="AN61" s="866" t="s">
        <v>210</v>
      </c>
      <c r="AO61" s="866"/>
      <c r="AP61" s="867"/>
      <c r="AQ61" s="865" t="s">
        <v>719</v>
      </c>
      <c r="AR61" s="866"/>
      <c r="AS61" s="866"/>
      <c r="AT61" s="867"/>
      <c r="AU61" s="865" t="s">
        <v>211</v>
      </c>
      <c r="AV61" s="866"/>
      <c r="AW61" s="867"/>
      <c r="AX61" s="865" t="s">
        <v>218</v>
      </c>
      <c r="AY61" s="866"/>
      <c r="AZ61" s="866"/>
      <c r="BA61" s="110"/>
      <c r="BB61" s="110"/>
      <c r="BC61" s="29"/>
      <c r="BD61" s="14"/>
      <c r="BE61" s="14"/>
      <c r="BF61" s="14"/>
      <c r="BG61" s="33"/>
      <c r="BH61" s="33"/>
    </row>
    <row r="62" spans="1:60" s="18" customFormat="1" ht="15" customHeight="1" thickBot="1" x14ac:dyDescent="0.3">
      <c r="A62" s="150"/>
      <c r="B62" s="915">
        <v>1</v>
      </c>
      <c r="C62" s="915"/>
      <c r="D62" s="915"/>
      <c r="E62" s="915"/>
      <c r="F62" s="915"/>
      <c r="G62" s="915"/>
      <c r="H62" s="1126">
        <v>2</v>
      </c>
      <c r="I62" s="1126"/>
      <c r="J62" s="1126">
        <v>3</v>
      </c>
      <c r="K62" s="1126"/>
      <c r="L62" s="1126"/>
      <c r="M62" s="1126"/>
      <c r="N62" s="1119">
        <v>4</v>
      </c>
      <c r="O62" s="1126"/>
      <c r="P62" s="1126"/>
      <c r="Q62" s="1127">
        <v>5</v>
      </c>
      <c r="R62" s="1127"/>
      <c r="S62" s="1127"/>
      <c r="T62" s="1127"/>
      <c r="U62" s="1127">
        <v>6</v>
      </c>
      <c r="V62" s="1127"/>
      <c r="W62" s="1127"/>
      <c r="X62" s="1127">
        <v>7</v>
      </c>
      <c r="Y62" s="1127"/>
      <c r="Z62" s="1127"/>
      <c r="AA62" s="1127">
        <v>8</v>
      </c>
      <c r="AB62" s="1127"/>
      <c r="AC62" s="1127"/>
      <c r="AD62" s="1127">
        <v>9</v>
      </c>
      <c r="AE62" s="1127"/>
      <c r="AF62" s="1127"/>
      <c r="AG62" s="1127"/>
      <c r="AH62" s="1127">
        <v>10</v>
      </c>
      <c r="AI62" s="1127"/>
      <c r="AJ62" s="1127"/>
      <c r="AK62" s="1127">
        <v>11</v>
      </c>
      <c r="AL62" s="1127"/>
      <c r="AM62" s="1127"/>
      <c r="AN62" s="1127">
        <v>12</v>
      </c>
      <c r="AO62" s="1127"/>
      <c r="AP62" s="1127"/>
      <c r="AQ62" s="1127">
        <v>13</v>
      </c>
      <c r="AR62" s="1127"/>
      <c r="AS62" s="1127"/>
      <c r="AT62" s="1127"/>
      <c r="AU62" s="1127">
        <v>14</v>
      </c>
      <c r="AV62" s="1127"/>
      <c r="AW62" s="1127"/>
      <c r="AX62" s="1127">
        <v>15</v>
      </c>
      <c r="AY62" s="1127"/>
      <c r="AZ62" s="895"/>
      <c r="BA62" s="93"/>
      <c r="BB62" s="93"/>
      <c r="BC62" s="32"/>
      <c r="BD62" s="32"/>
      <c r="BE62" s="32"/>
      <c r="BF62" s="32"/>
      <c r="BG62" s="33"/>
      <c r="BH62" s="33"/>
    </row>
    <row r="63" spans="1:60" s="18" customFormat="1" ht="18" customHeight="1" x14ac:dyDescent="0.25">
      <c r="A63" s="150"/>
      <c r="B63" s="915"/>
      <c r="C63" s="915"/>
      <c r="D63" s="915"/>
      <c r="E63" s="915"/>
      <c r="F63" s="915"/>
      <c r="G63" s="916"/>
      <c r="H63" s="954" t="s">
        <v>21</v>
      </c>
      <c r="I63" s="955"/>
      <c r="J63" s="1045"/>
      <c r="K63" s="1045"/>
      <c r="L63" s="1045"/>
      <c r="M63" s="1045"/>
      <c r="N63" s="1045"/>
      <c r="O63" s="1045"/>
      <c r="P63" s="1045"/>
      <c r="Q63" s="1046"/>
      <c r="R63" s="1046"/>
      <c r="S63" s="1046"/>
      <c r="T63" s="1046"/>
      <c r="U63" s="1046"/>
      <c r="V63" s="1046"/>
      <c r="W63" s="1046"/>
      <c r="X63" s="1046"/>
      <c r="Y63" s="1046"/>
      <c r="Z63" s="1046"/>
      <c r="AA63" s="1046"/>
      <c r="AB63" s="1046"/>
      <c r="AC63" s="1046"/>
      <c r="AD63" s="1046"/>
      <c r="AE63" s="1046"/>
      <c r="AF63" s="1046"/>
      <c r="AG63" s="1046"/>
      <c r="AH63" s="1046"/>
      <c r="AI63" s="1046"/>
      <c r="AJ63" s="1046"/>
      <c r="AK63" s="1046"/>
      <c r="AL63" s="1046"/>
      <c r="AM63" s="1046"/>
      <c r="AN63" s="1046"/>
      <c r="AO63" s="1046"/>
      <c r="AP63" s="1046"/>
      <c r="AQ63" s="1046"/>
      <c r="AR63" s="1046"/>
      <c r="AS63" s="1046"/>
      <c r="AT63" s="1046"/>
      <c r="AU63" s="1046"/>
      <c r="AV63" s="1046"/>
      <c r="AW63" s="1046"/>
      <c r="AX63" s="1046"/>
      <c r="AY63" s="1046"/>
      <c r="AZ63" s="1047"/>
      <c r="BA63" s="93"/>
      <c r="BB63" s="93"/>
      <c r="BC63" s="32"/>
      <c r="BD63" s="32"/>
      <c r="BE63" s="32"/>
      <c r="BF63" s="32"/>
      <c r="BG63" s="33"/>
      <c r="BH63" s="33"/>
    </row>
    <row r="64" spans="1:60" s="18" customFormat="1" ht="18" customHeight="1" x14ac:dyDescent="0.25">
      <c r="A64" s="150"/>
      <c r="B64" s="915"/>
      <c r="C64" s="915"/>
      <c r="D64" s="915"/>
      <c r="E64" s="915"/>
      <c r="F64" s="915"/>
      <c r="G64" s="916"/>
      <c r="H64" s="917" t="s">
        <v>22</v>
      </c>
      <c r="I64" s="918"/>
      <c r="J64" s="1007"/>
      <c r="K64" s="1007"/>
      <c r="L64" s="1007"/>
      <c r="M64" s="1007"/>
      <c r="N64" s="1007"/>
      <c r="O64" s="1007"/>
      <c r="P64" s="1007"/>
      <c r="Q64" s="892"/>
      <c r="R64" s="892"/>
      <c r="S64" s="892"/>
      <c r="T64" s="892"/>
      <c r="U64" s="892"/>
      <c r="V64" s="892"/>
      <c r="W64" s="892"/>
      <c r="X64" s="892"/>
      <c r="Y64" s="892"/>
      <c r="Z64" s="892"/>
      <c r="AA64" s="892"/>
      <c r="AB64" s="892"/>
      <c r="AC64" s="892"/>
      <c r="AD64" s="892"/>
      <c r="AE64" s="892"/>
      <c r="AF64" s="892"/>
      <c r="AG64" s="892"/>
      <c r="AH64" s="892"/>
      <c r="AI64" s="892"/>
      <c r="AJ64" s="892"/>
      <c r="AK64" s="892"/>
      <c r="AL64" s="892"/>
      <c r="AM64" s="892"/>
      <c r="AN64" s="892"/>
      <c r="AO64" s="892"/>
      <c r="AP64" s="892"/>
      <c r="AQ64" s="892"/>
      <c r="AR64" s="892"/>
      <c r="AS64" s="892"/>
      <c r="AT64" s="892"/>
      <c r="AU64" s="892"/>
      <c r="AV64" s="892"/>
      <c r="AW64" s="892"/>
      <c r="AX64" s="892"/>
      <c r="AY64" s="892"/>
      <c r="AZ64" s="1006"/>
      <c r="BA64" s="93"/>
      <c r="BB64" s="93"/>
      <c r="BC64" s="32"/>
      <c r="BD64" s="32"/>
      <c r="BE64" s="32"/>
      <c r="BF64" s="32"/>
      <c r="BG64" s="33"/>
      <c r="BH64" s="33"/>
    </row>
    <row r="65" spans="1:60" s="18" customFormat="1" ht="18" customHeight="1" x14ac:dyDescent="0.25">
      <c r="A65" s="150"/>
      <c r="B65" s="1030"/>
      <c r="C65" s="1030"/>
      <c r="D65" s="1030"/>
      <c r="E65" s="1030"/>
      <c r="F65" s="1030"/>
      <c r="G65" s="1169"/>
      <c r="H65" s="917"/>
      <c r="I65" s="918"/>
      <c r="J65" s="1209"/>
      <c r="K65" s="1209"/>
      <c r="L65" s="1209"/>
      <c r="M65" s="1209"/>
      <c r="N65" s="1080"/>
      <c r="O65" s="1080"/>
      <c r="P65" s="1080"/>
      <c r="Q65" s="1209"/>
      <c r="R65" s="1209"/>
      <c r="S65" s="1209"/>
      <c r="T65" s="1209"/>
      <c r="U65" s="1209"/>
      <c r="V65" s="1209"/>
      <c r="W65" s="1209"/>
      <c r="X65" s="1209"/>
      <c r="Y65" s="1209"/>
      <c r="Z65" s="1209"/>
      <c r="AA65" s="1209"/>
      <c r="AB65" s="1209"/>
      <c r="AC65" s="1209"/>
      <c r="AD65" s="1209"/>
      <c r="AE65" s="1209"/>
      <c r="AF65" s="1209"/>
      <c r="AG65" s="1209"/>
      <c r="AH65" s="1209"/>
      <c r="AI65" s="1209"/>
      <c r="AJ65" s="1209"/>
      <c r="AK65" s="1209"/>
      <c r="AL65" s="1209"/>
      <c r="AM65" s="1209"/>
      <c r="AN65" s="1209"/>
      <c r="AO65" s="1209"/>
      <c r="AP65" s="1209"/>
      <c r="AQ65" s="1209"/>
      <c r="AR65" s="1209"/>
      <c r="AS65" s="1209"/>
      <c r="AT65" s="1209"/>
      <c r="AU65" s="1209"/>
      <c r="AV65" s="1209"/>
      <c r="AW65" s="1209"/>
      <c r="AX65" s="892"/>
      <c r="AY65" s="892"/>
      <c r="AZ65" s="1006"/>
      <c r="BA65" s="93"/>
      <c r="BB65" s="93"/>
      <c r="BC65" s="32"/>
      <c r="BD65" s="32"/>
      <c r="BE65" s="32"/>
      <c r="BF65" s="32"/>
      <c r="BG65" s="33"/>
      <c r="BH65" s="33"/>
    </row>
    <row r="66" spans="1:60" s="18" customFormat="1" ht="18" customHeight="1" thickBot="1" x14ac:dyDescent="0.3">
      <c r="A66" s="150"/>
      <c r="B66" s="1054" t="s">
        <v>756</v>
      </c>
      <c r="C66" s="1054"/>
      <c r="D66" s="1054"/>
      <c r="E66" s="1054"/>
      <c r="F66" s="1054"/>
      <c r="G66" s="1469"/>
      <c r="H66" s="1470" t="s">
        <v>142</v>
      </c>
      <c r="I66" s="1471"/>
      <c r="J66" s="1215" t="s">
        <v>24</v>
      </c>
      <c r="K66" s="1215"/>
      <c r="L66" s="1215"/>
      <c r="M66" s="1215"/>
      <c r="N66" s="1167" t="s">
        <v>24</v>
      </c>
      <c r="O66" s="1167"/>
      <c r="P66" s="1167"/>
      <c r="Q66" s="1215" t="s">
        <v>24</v>
      </c>
      <c r="R66" s="1215"/>
      <c r="S66" s="1215"/>
      <c r="T66" s="1215"/>
      <c r="U66" s="1215" t="s">
        <v>24</v>
      </c>
      <c r="V66" s="1215"/>
      <c r="W66" s="1215"/>
      <c r="X66" s="1215"/>
      <c r="Y66" s="1215"/>
      <c r="Z66" s="1215"/>
      <c r="AA66" s="1215" t="s">
        <v>24</v>
      </c>
      <c r="AB66" s="1215"/>
      <c r="AC66" s="1215"/>
      <c r="AD66" s="1215" t="s">
        <v>24</v>
      </c>
      <c r="AE66" s="1215"/>
      <c r="AF66" s="1215"/>
      <c r="AG66" s="1215"/>
      <c r="AH66" s="1215" t="s">
        <v>24</v>
      </c>
      <c r="AI66" s="1215"/>
      <c r="AJ66" s="1215"/>
      <c r="AK66" s="1215"/>
      <c r="AL66" s="1215"/>
      <c r="AM66" s="1215"/>
      <c r="AN66" s="1215" t="s">
        <v>24</v>
      </c>
      <c r="AO66" s="1215"/>
      <c r="AP66" s="1215"/>
      <c r="AQ66" s="1215" t="s">
        <v>24</v>
      </c>
      <c r="AR66" s="1215"/>
      <c r="AS66" s="1215"/>
      <c r="AT66" s="1215"/>
      <c r="AU66" s="1215" t="s">
        <v>24</v>
      </c>
      <c r="AV66" s="1215"/>
      <c r="AW66" s="1215"/>
      <c r="AX66" s="1168"/>
      <c r="AY66" s="1168"/>
      <c r="AZ66" s="1174"/>
      <c r="BA66" s="111"/>
      <c r="BB66" s="111"/>
      <c r="BC66" s="21"/>
      <c r="BD66" s="21"/>
      <c r="BE66" s="21"/>
      <c r="BF66" s="21"/>
      <c r="BG66" s="33"/>
      <c r="BH66" s="33"/>
    </row>
    <row r="67" spans="1:60" x14ac:dyDescent="0.25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</row>
    <row r="68" spans="1:60" ht="15" customHeight="1" x14ac:dyDescent="0.25">
      <c r="A68" s="85"/>
      <c r="B68" s="1059" t="s">
        <v>544</v>
      </c>
      <c r="C68" s="1059"/>
      <c r="D68" s="1059"/>
      <c r="E68" s="1059"/>
      <c r="F68" s="1059"/>
      <c r="G68" s="1059"/>
      <c r="H68" s="1059"/>
      <c r="I68" s="1059"/>
      <c r="J68" s="1059"/>
      <c r="K68" s="1059"/>
      <c r="L68" s="1059"/>
      <c r="M68" s="1059"/>
      <c r="N68" s="1059"/>
      <c r="O68" s="1059"/>
      <c r="P68" s="1059"/>
      <c r="Q68" s="1059"/>
      <c r="R68" s="1059"/>
      <c r="S68" s="1059"/>
      <c r="T68" s="1059"/>
      <c r="U68" s="1059"/>
      <c r="V68" s="1059"/>
      <c r="W68" s="1059"/>
      <c r="X68" s="1059"/>
      <c r="Y68" s="1059"/>
      <c r="Z68" s="1059"/>
      <c r="AA68" s="1059"/>
      <c r="AB68" s="1059"/>
      <c r="AC68" s="1059"/>
      <c r="AD68" s="1059"/>
      <c r="AE68" s="1059"/>
      <c r="AF68" s="1059"/>
      <c r="AG68" s="1059"/>
      <c r="AH68" s="1059"/>
      <c r="AI68" s="1059"/>
      <c r="AJ68" s="1059"/>
      <c r="AK68" s="1059"/>
      <c r="AL68" s="1059"/>
      <c r="AM68" s="1059"/>
      <c r="AN68" s="1059"/>
      <c r="AO68" s="1059"/>
      <c r="AP68" s="1059"/>
      <c r="AQ68" s="1059"/>
      <c r="AR68" s="1059"/>
      <c r="AS68" s="1059"/>
      <c r="AT68" s="1059"/>
      <c r="AU68" s="1059"/>
      <c r="AV68" s="1059"/>
      <c r="AW68" s="1059"/>
      <c r="AX68" s="1059"/>
      <c r="AY68" s="1059"/>
      <c r="AZ68" s="1059"/>
      <c r="BA68" s="433"/>
      <c r="BB68" s="433"/>
    </row>
    <row r="69" spans="1:60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  <c r="BA69" s="433"/>
      <c r="BB69" s="433"/>
    </row>
    <row r="70" spans="1:60" ht="1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  <c r="BA70" s="433"/>
      <c r="BB70" s="433"/>
    </row>
    <row r="71" spans="1:60" ht="20.2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  <c r="BA71" s="433"/>
      <c r="BB71" s="433"/>
    </row>
    <row r="72" spans="1:60" ht="20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  <c r="BA72" s="433"/>
      <c r="BB72" s="433"/>
    </row>
    <row r="73" spans="1:60" ht="15.75" thickBot="1" x14ac:dyDescent="0.3">
      <c r="A73" s="85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433"/>
      <c r="BB73" s="433"/>
    </row>
    <row r="74" spans="1:60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  <c r="BA74" s="433"/>
      <c r="BB74" s="433"/>
    </row>
    <row r="75" spans="1:60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  <c r="BA75" s="433"/>
      <c r="BB75" s="433"/>
    </row>
    <row r="76" spans="1:60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  <c r="BA76" s="433"/>
      <c r="BB76" s="433"/>
    </row>
    <row r="77" spans="1:60" ht="15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  <c r="BA77" s="433"/>
      <c r="BB77" s="433"/>
    </row>
    <row r="78" spans="1:60" ht="38.25" customHeight="1" x14ac:dyDescent="0.25">
      <c r="A78" s="85"/>
      <c r="B78" s="1477" t="s">
        <v>898</v>
      </c>
      <c r="C78" s="1477"/>
      <c r="D78" s="1477"/>
      <c r="E78" s="1477"/>
      <c r="F78" s="1477"/>
      <c r="G78" s="1477"/>
      <c r="H78" s="1477"/>
      <c r="I78" s="1477"/>
      <c r="J78" s="1477"/>
      <c r="K78" s="1477"/>
      <c r="L78" s="1477"/>
      <c r="M78" s="1477"/>
      <c r="N78" s="1477"/>
      <c r="O78" s="1477"/>
      <c r="P78" s="1477"/>
      <c r="Q78" s="1477"/>
      <c r="R78" s="1477"/>
      <c r="S78" s="1477"/>
      <c r="T78" s="1477"/>
      <c r="U78" s="1477"/>
      <c r="V78" s="1477"/>
      <c r="W78" s="1477"/>
      <c r="X78" s="1477"/>
      <c r="Y78" s="1477"/>
      <c r="Z78" s="1477"/>
      <c r="AA78" s="1477"/>
      <c r="AB78" s="1477"/>
      <c r="AC78" s="1477"/>
      <c r="AD78" s="1477"/>
      <c r="AE78" s="1477"/>
      <c r="AF78" s="1477"/>
      <c r="AG78" s="1477"/>
      <c r="AH78" s="1477"/>
      <c r="AI78" s="1477"/>
      <c r="AJ78" s="1477"/>
      <c r="AK78" s="1477"/>
      <c r="AL78" s="1477"/>
      <c r="AM78" s="1477"/>
      <c r="AN78" s="1477"/>
      <c r="AO78" s="1477"/>
      <c r="AP78" s="1477"/>
      <c r="AQ78" s="1477"/>
      <c r="AR78" s="1477"/>
      <c r="AS78" s="1477"/>
      <c r="AT78" s="1477"/>
      <c r="AU78" s="1477"/>
      <c r="AV78" s="1477"/>
      <c r="AW78" s="1477"/>
      <c r="AX78" s="1477"/>
      <c r="AY78" s="1477"/>
      <c r="AZ78" s="1477"/>
      <c r="BA78" s="433"/>
      <c r="BB78" s="433"/>
    </row>
    <row r="79" spans="1:60" ht="6.75" customHeight="1" x14ac:dyDescent="0.25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433"/>
      <c r="BB79" s="433"/>
    </row>
    <row r="80" spans="1:60" ht="15" customHeight="1" x14ac:dyDescent="0.25">
      <c r="A80" s="47"/>
      <c r="B80" s="1059" t="s">
        <v>545</v>
      </c>
      <c r="C80" s="1059"/>
      <c r="D80" s="1059"/>
      <c r="E80" s="1059"/>
      <c r="F80" s="1059"/>
      <c r="G80" s="1059"/>
      <c r="H80" s="1059"/>
      <c r="I80" s="1059"/>
      <c r="J80" s="1059"/>
      <c r="K80" s="1059"/>
      <c r="L80" s="1059"/>
      <c r="M80" s="1059"/>
      <c r="N80" s="1059"/>
      <c r="O80" s="1059"/>
      <c r="P80" s="1059"/>
      <c r="Q80" s="1059"/>
      <c r="R80" s="1059"/>
      <c r="S80" s="1059"/>
      <c r="T80" s="1059"/>
      <c r="U80" s="1059"/>
      <c r="V80" s="1059"/>
      <c r="W80" s="1059"/>
      <c r="X80" s="1059"/>
      <c r="Y80" s="1059"/>
      <c r="Z80" s="1059"/>
      <c r="AA80" s="1059"/>
      <c r="AB80" s="1059"/>
      <c r="AC80" s="1059"/>
      <c r="AD80" s="1059"/>
      <c r="AE80" s="1059"/>
      <c r="AF80" s="1059"/>
      <c r="AG80" s="1059"/>
      <c r="AH80" s="1059"/>
      <c r="AI80" s="1059"/>
      <c r="AJ80" s="1059"/>
      <c r="AK80" s="1059"/>
      <c r="AL80" s="1059"/>
      <c r="AM80" s="1059"/>
      <c r="AN80" s="1059"/>
      <c r="AO80" s="1059"/>
      <c r="AP80" s="1059"/>
      <c r="AQ80" s="1059"/>
      <c r="AR80" s="1059"/>
      <c r="AS80" s="1059"/>
      <c r="AT80" s="1059"/>
      <c r="AU80" s="1059"/>
      <c r="AV80" s="1059"/>
      <c r="AW80" s="1059"/>
      <c r="AX80" s="1059"/>
      <c r="AY80" s="1059"/>
      <c r="AZ80" s="1059"/>
      <c r="BA80" s="427"/>
    </row>
    <row r="81" spans="1:53" x14ac:dyDescent="0.25">
      <c r="A81" s="47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427"/>
    </row>
    <row r="82" spans="1:53" x14ac:dyDescent="0.25">
      <c r="A82" s="47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  <c r="BA82" s="427"/>
    </row>
    <row r="83" spans="1:53" x14ac:dyDescent="0.25">
      <c r="A83" s="47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  <c r="BA83" s="427"/>
    </row>
    <row r="84" spans="1:53" ht="26.25" customHeight="1" x14ac:dyDescent="0.25">
      <c r="A84" s="47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  <c r="BA84" s="427"/>
    </row>
    <row r="85" spans="1:53" ht="15.75" thickBot="1" x14ac:dyDescent="0.3">
      <c r="A85" s="47"/>
      <c r="B85" s="1139">
        <v>1</v>
      </c>
      <c r="C85" s="1139"/>
      <c r="D85" s="1139"/>
      <c r="E85" s="1139"/>
      <c r="F85" s="1139"/>
      <c r="G85" s="1139"/>
      <c r="H85" s="1139"/>
      <c r="I85" s="1139"/>
      <c r="J85" s="1139"/>
      <c r="K85" s="1139"/>
      <c r="L85" s="1139"/>
      <c r="M85" s="1139"/>
      <c r="N85" s="1139"/>
      <c r="O85" s="1139"/>
      <c r="P85" s="1139"/>
      <c r="Q85" s="1139"/>
      <c r="R85" s="1139"/>
      <c r="S85" s="1139"/>
      <c r="T85" s="1139"/>
      <c r="U85" s="1139"/>
      <c r="V85" s="1139"/>
      <c r="W85" s="1139"/>
      <c r="X85" s="1139"/>
      <c r="Y85" s="968"/>
      <c r="Z85" s="923" t="s">
        <v>7</v>
      </c>
      <c r="AA85" s="923"/>
      <c r="AB85" s="924"/>
      <c r="AC85" s="1175" t="s">
        <v>8</v>
      </c>
      <c r="AD85" s="975"/>
      <c r="AE85" s="975"/>
      <c r="AF85" s="975"/>
      <c r="AG85" s="975"/>
      <c r="AH85" s="975"/>
      <c r="AI85" s="975"/>
      <c r="AJ85" s="1176"/>
      <c r="AK85" s="1175" t="s">
        <v>9</v>
      </c>
      <c r="AL85" s="975"/>
      <c r="AM85" s="975"/>
      <c r="AN85" s="975"/>
      <c r="AO85" s="975"/>
      <c r="AP85" s="975"/>
      <c r="AQ85" s="975"/>
      <c r="AR85" s="1176"/>
      <c r="AS85" s="1175" t="s">
        <v>10</v>
      </c>
      <c r="AT85" s="975"/>
      <c r="AU85" s="975"/>
      <c r="AV85" s="975"/>
      <c r="AW85" s="975"/>
      <c r="AX85" s="975"/>
      <c r="AY85" s="975"/>
      <c r="AZ85" s="975"/>
      <c r="BA85" s="427"/>
    </row>
    <row r="86" spans="1:53" ht="28.5" customHeight="1" x14ac:dyDescent="0.25">
      <c r="A86" s="47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  <c r="BA86" s="427"/>
    </row>
    <row r="87" spans="1:53" ht="15" customHeight="1" x14ac:dyDescent="0.25">
      <c r="A87" s="47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  <c r="BA87" s="427"/>
    </row>
    <row r="88" spans="1:53" ht="15" customHeight="1" x14ac:dyDescent="0.25">
      <c r="A88" s="47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474"/>
      <c r="AD88" s="473"/>
      <c r="AE88" s="473"/>
      <c r="AF88" s="473"/>
      <c r="AG88" s="473"/>
      <c r="AH88" s="473"/>
      <c r="AI88" s="473"/>
      <c r="AJ88" s="475"/>
      <c r="AK88" s="474"/>
      <c r="AL88" s="473"/>
      <c r="AM88" s="473"/>
      <c r="AN88" s="473"/>
      <c r="AO88" s="473"/>
      <c r="AP88" s="473"/>
      <c r="AQ88" s="473"/>
      <c r="AR88" s="475"/>
      <c r="AS88" s="474"/>
      <c r="AT88" s="473"/>
      <c r="AU88" s="473"/>
      <c r="AV88" s="473"/>
      <c r="AW88" s="473"/>
      <c r="AX88" s="473"/>
      <c r="AY88" s="473"/>
      <c r="AZ88" s="476"/>
      <c r="BA88" s="427"/>
    </row>
    <row r="89" spans="1:53" ht="15" customHeight="1" x14ac:dyDescent="0.25">
      <c r="A89" s="47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474"/>
      <c r="AD89" s="473"/>
      <c r="AE89" s="473"/>
      <c r="AF89" s="473"/>
      <c r="AG89" s="473"/>
      <c r="AH89" s="473"/>
      <c r="AI89" s="473"/>
      <c r="AJ89" s="475"/>
      <c r="AK89" s="474"/>
      <c r="AL89" s="473"/>
      <c r="AM89" s="473"/>
      <c r="AN89" s="473"/>
      <c r="AO89" s="473"/>
      <c r="AP89" s="473"/>
      <c r="AQ89" s="473"/>
      <c r="AR89" s="475"/>
      <c r="AS89" s="474"/>
      <c r="AT89" s="473"/>
      <c r="AU89" s="473"/>
      <c r="AV89" s="473"/>
      <c r="AW89" s="473"/>
      <c r="AX89" s="473"/>
      <c r="AY89" s="473"/>
      <c r="AZ89" s="476"/>
      <c r="BA89" s="427"/>
    </row>
    <row r="90" spans="1:53" ht="15.75" customHeight="1" thickBot="1" x14ac:dyDescent="0.3">
      <c r="A90" s="47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  <c r="BA90" s="427"/>
    </row>
    <row r="91" spans="1:53" ht="7.5" customHeight="1" x14ac:dyDescent="0.25">
      <c r="A91" s="47"/>
      <c r="B91" s="1472"/>
      <c r="C91" s="1473"/>
      <c r="D91" s="1473"/>
      <c r="E91" s="1473"/>
      <c r="F91" s="1473"/>
      <c r="G91" s="1473"/>
      <c r="H91" s="1473"/>
      <c r="I91" s="1473"/>
      <c r="J91" s="1473"/>
      <c r="K91" s="1473"/>
      <c r="L91" s="1473"/>
      <c r="M91" s="1473"/>
      <c r="N91" s="1473"/>
      <c r="O91" s="1473"/>
      <c r="P91" s="1473"/>
      <c r="Q91" s="1473"/>
      <c r="R91" s="1473"/>
      <c r="S91" s="1473"/>
      <c r="T91" s="1473"/>
      <c r="U91" s="1473"/>
      <c r="V91" s="1473"/>
      <c r="W91" s="1473"/>
      <c r="X91" s="1473"/>
      <c r="Y91" s="1473"/>
      <c r="Z91" s="1473"/>
      <c r="AA91" s="1473"/>
      <c r="AB91" s="1473"/>
      <c r="AC91" s="1473"/>
      <c r="AD91" s="1473"/>
      <c r="AE91" s="1473"/>
      <c r="AF91" s="1473"/>
      <c r="AG91" s="1473"/>
      <c r="AH91" s="1473"/>
      <c r="AI91" s="1473"/>
      <c r="AJ91" s="1473"/>
      <c r="AK91" s="1473"/>
      <c r="AL91" s="1473"/>
      <c r="AM91" s="1473"/>
      <c r="AN91" s="1473"/>
      <c r="AO91" s="1473"/>
      <c r="AP91" s="1473"/>
      <c r="AQ91" s="1473"/>
      <c r="AR91" s="1473"/>
      <c r="AS91" s="1473"/>
      <c r="AT91" s="1473"/>
      <c r="AU91" s="1473"/>
      <c r="AV91" s="1473"/>
      <c r="AW91" s="1473"/>
      <c r="AX91" s="1473"/>
      <c r="AY91" s="1473"/>
      <c r="AZ91" s="1473"/>
      <c r="BA91" s="427"/>
    </row>
    <row r="92" spans="1:53" ht="30" customHeight="1" x14ac:dyDescent="0.25">
      <c r="A92" s="47"/>
      <c r="B92" s="1042" t="s">
        <v>899</v>
      </c>
      <c r="C92" s="1042"/>
      <c r="D92" s="1042"/>
      <c r="E92" s="1042"/>
      <c r="F92" s="1042"/>
      <c r="G92" s="1042"/>
      <c r="H92" s="1042"/>
      <c r="I92" s="1042"/>
      <c r="J92" s="1042"/>
      <c r="K92" s="1042"/>
      <c r="L92" s="1042"/>
      <c r="M92" s="1042"/>
      <c r="N92" s="1042"/>
      <c r="O92" s="1042"/>
      <c r="P92" s="1042"/>
      <c r="Q92" s="1042"/>
      <c r="R92" s="1042"/>
      <c r="S92" s="1042"/>
      <c r="T92" s="1042"/>
      <c r="U92" s="1042"/>
      <c r="V92" s="1042"/>
      <c r="W92" s="1042"/>
      <c r="X92" s="1042"/>
      <c r="Y92" s="1042"/>
      <c r="Z92" s="1042"/>
      <c r="AA92" s="1042"/>
      <c r="AB92" s="1042"/>
      <c r="AC92" s="1042"/>
      <c r="AD92" s="1042"/>
      <c r="AE92" s="1042"/>
      <c r="AF92" s="1042"/>
      <c r="AG92" s="1042"/>
      <c r="AH92" s="1042"/>
      <c r="AI92" s="1042"/>
      <c r="AJ92" s="1042"/>
      <c r="AK92" s="1042"/>
      <c r="AL92" s="1042"/>
      <c r="AM92" s="1042"/>
      <c r="AN92" s="1042"/>
      <c r="AO92" s="1042"/>
      <c r="AP92" s="1042"/>
      <c r="AQ92" s="1042"/>
      <c r="AR92" s="1042"/>
      <c r="AS92" s="1042"/>
      <c r="AT92" s="1042"/>
      <c r="AU92" s="1042"/>
      <c r="AV92" s="1042"/>
      <c r="AW92" s="1042"/>
      <c r="AX92" s="1042"/>
      <c r="AY92" s="1042"/>
      <c r="AZ92" s="1042"/>
      <c r="BA92" s="427"/>
    </row>
  </sheetData>
  <mergeCells count="431">
    <mergeCell ref="B76:V76"/>
    <mergeCell ref="W76:Y76"/>
    <mergeCell ref="Z76:AB76"/>
    <mergeCell ref="AC76:AJ76"/>
    <mergeCell ref="AK76:AR76"/>
    <mergeCell ref="AS76:AZ76"/>
    <mergeCell ref="B78:AZ78"/>
    <mergeCell ref="B74:V74"/>
    <mergeCell ref="W74:Y74"/>
    <mergeCell ref="Z74:AB74"/>
    <mergeCell ref="AC74:AJ74"/>
    <mergeCell ref="AK74:AR74"/>
    <mergeCell ref="AS74:AZ74"/>
    <mergeCell ref="B75:V75"/>
    <mergeCell ref="W75:Y75"/>
    <mergeCell ref="Z75:AB75"/>
    <mergeCell ref="AC75:AJ75"/>
    <mergeCell ref="AK75:AR75"/>
    <mergeCell ref="AS75:AZ75"/>
    <mergeCell ref="B68:AZ68"/>
    <mergeCell ref="B70:V72"/>
    <mergeCell ref="W70:Y72"/>
    <mergeCell ref="Z70:AB72"/>
    <mergeCell ref="AC70:AZ70"/>
    <mergeCell ref="AC71:AJ72"/>
    <mergeCell ref="AK71:AR72"/>
    <mergeCell ref="AS71:AZ72"/>
    <mergeCell ref="B73:V73"/>
    <mergeCell ref="W73:Y73"/>
    <mergeCell ref="Z73:AB73"/>
    <mergeCell ref="AC73:AJ73"/>
    <mergeCell ref="AK73:AR73"/>
    <mergeCell ref="AS73:AZ73"/>
    <mergeCell ref="AH66:AJ66"/>
    <mergeCell ref="AK66:AM66"/>
    <mergeCell ref="AN66:AP66"/>
    <mergeCell ref="AQ66:AT66"/>
    <mergeCell ref="AU66:AW66"/>
    <mergeCell ref="AX66:AZ66"/>
    <mergeCell ref="B66:G66"/>
    <mergeCell ref="H66:I66"/>
    <mergeCell ref="J66:M66"/>
    <mergeCell ref="N66:P66"/>
    <mergeCell ref="Q66:T66"/>
    <mergeCell ref="U66:W66"/>
    <mergeCell ref="X66:Z66"/>
    <mergeCell ref="AA66:AC66"/>
    <mergeCell ref="AD66:AG66"/>
    <mergeCell ref="AQ64:AT64"/>
    <mergeCell ref="AU64:AW64"/>
    <mergeCell ref="AX64:AZ64"/>
    <mergeCell ref="B65:G65"/>
    <mergeCell ref="H65:I65"/>
    <mergeCell ref="J65:M65"/>
    <mergeCell ref="N65:P65"/>
    <mergeCell ref="Q65:T65"/>
    <mergeCell ref="U65:W65"/>
    <mergeCell ref="X65:Z65"/>
    <mergeCell ref="AA65:AC65"/>
    <mergeCell ref="AD65:AG65"/>
    <mergeCell ref="AH65:AJ65"/>
    <mergeCell ref="AK65:AM65"/>
    <mergeCell ref="AN65:AP65"/>
    <mergeCell ref="AQ65:AT65"/>
    <mergeCell ref="AU65:AW65"/>
    <mergeCell ref="AX65:AZ65"/>
    <mergeCell ref="B64:G64"/>
    <mergeCell ref="H64:I64"/>
    <mergeCell ref="J64:M64"/>
    <mergeCell ref="X64:Z64"/>
    <mergeCell ref="AA64:AC64"/>
    <mergeCell ref="AD64:AG64"/>
    <mergeCell ref="N62:P62"/>
    <mergeCell ref="Q62:T62"/>
    <mergeCell ref="U62:W62"/>
    <mergeCell ref="N64:P64"/>
    <mergeCell ref="Q64:T64"/>
    <mergeCell ref="U64:W64"/>
    <mergeCell ref="AH62:AJ62"/>
    <mergeCell ref="AK62:AM62"/>
    <mergeCell ref="AN62:AP62"/>
    <mergeCell ref="X62:Z62"/>
    <mergeCell ref="AA62:AC62"/>
    <mergeCell ref="AD62:AG62"/>
    <mergeCell ref="AH64:AJ64"/>
    <mergeCell ref="AK64:AM64"/>
    <mergeCell ref="AN64:AP64"/>
    <mergeCell ref="X63:Z63"/>
    <mergeCell ref="AA63:AC63"/>
    <mergeCell ref="AD63:AG63"/>
    <mergeCell ref="AH63:AJ63"/>
    <mergeCell ref="AK63:AM63"/>
    <mergeCell ref="AN63:AP63"/>
    <mergeCell ref="AX54:AZ54"/>
    <mergeCell ref="AH55:AJ55"/>
    <mergeCell ref="AK55:AM55"/>
    <mergeCell ref="AN55:AP55"/>
    <mergeCell ref="AQ55:AT55"/>
    <mergeCell ref="AU55:AW55"/>
    <mergeCell ref="AX55:AZ55"/>
    <mergeCell ref="B58:AZ58"/>
    <mergeCell ref="B60:G61"/>
    <mergeCell ref="H60:I61"/>
    <mergeCell ref="J60:M61"/>
    <mergeCell ref="N60:Z60"/>
    <mergeCell ref="AA60:AM60"/>
    <mergeCell ref="AN60:AZ60"/>
    <mergeCell ref="N61:P61"/>
    <mergeCell ref="Q61:T61"/>
    <mergeCell ref="U61:W61"/>
    <mergeCell ref="X61:Z61"/>
    <mergeCell ref="AA61:AC61"/>
    <mergeCell ref="AD61:AG61"/>
    <mergeCell ref="AH61:AJ61"/>
    <mergeCell ref="B55:G55"/>
    <mergeCell ref="H55:I55"/>
    <mergeCell ref="J55:M55"/>
    <mergeCell ref="N55:P55"/>
    <mergeCell ref="Q55:T55"/>
    <mergeCell ref="U55:W55"/>
    <mergeCell ref="X55:Z55"/>
    <mergeCell ref="AA55:AC55"/>
    <mergeCell ref="AD55:AG55"/>
    <mergeCell ref="AX53:AZ53"/>
    <mergeCell ref="B52:G52"/>
    <mergeCell ref="H52:I52"/>
    <mergeCell ref="J52:M52"/>
    <mergeCell ref="N52:P52"/>
    <mergeCell ref="Q52:T52"/>
    <mergeCell ref="U52:W52"/>
    <mergeCell ref="J53:M53"/>
    <mergeCell ref="N53:P53"/>
    <mergeCell ref="Q53:T53"/>
    <mergeCell ref="U53:W53"/>
    <mergeCell ref="X53:Z53"/>
    <mergeCell ref="AA53:AC53"/>
    <mergeCell ref="AD53:AG53"/>
    <mergeCell ref="AH53:AJ53"/>
    <mergeCell ref="AK53:AM53"/>
    <mergeCell ref="AX52:AZ52"/>
    <mergeCell ref="B53:G53"/>
    <mergeCell ref="H53:I53"/>
    <mergeCell ref="B33:Y33"/>
    <mergeCell ref="B48:AZ48"/>
    <mergeCell ref="B50:G51"/>
    <mergeCell ref="H50:I51"/>
    <mergeCell ref="J50:M51"/>
    <mergeCell ref="N50:Z50"/>
    <mergeCell ref="AA50:AM50"/>
    <mergeCell ref="AN50:AZ50"/>
    <mergeCell ref="N51:P51"/>
    <mergeCell ref="Q51:T51"/>
    <mergeCell ref="U51:W51"/>
    <mergeCell ref="X51:Z51"/>
    <mergeCell ref="AA51:AC51"/>
    <mergeCell ref="AD51:AG51"/>
    <mergeCell ref="AH51:AJ51"/>
    <mergeCell ref="AK51:AM51"/>
    <mergeCell ref="AN51:AP51"/>
    <mergeCell ref="AQ51:AT51"/>
    <mergeCell ref="AU51:AW51"/>
    <mergeCell ref="AX51:AZ51"/>
    <mergeCell ref="B34:Y34"/>
    <mergeCell ref="Z34:AB34"/>
    <mergeCell ref="Z33:AB33"/>
    <mergeCell ref="B23:Y23"/>
    <mergeCell ref="Z23:AB23"/>
    <mergeCell ref="B12:AS12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A1:AZ1"/>
    <mergeCell ref="B17:Y17"/>
    <mergeCell ref="Z17:AB17"/>
    <mergeCell ref="AC17:AJ17"/>
    <mergeCell ref="AK17:AR17"/>
    <mergeCell ref="AS17:AZ17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AQ10:AU10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25:AZ25"/>
    <mergeCell ref="B32:Y32"/>
    <mergeCell ref="Z32:AB32"/>
    <mergeCell ref="B31:Y31"/>
    <mergeCell ref="Z31:AB31"/>
    <mergeCell ref="AC31:AJ31"/>
    <mergeCell ref="AK31:AR31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6:Y36"/>
    <mergeCell ref="Z36:AB36"/>
    <mergeCell ref="AC36:AJ36"/>
    <mergeCell ref="AK36:AR36"/>
    <mergeCell ref="AK41:AM41"/>
    <mergeCell ref="AN41:AP41"/>
    <mergeCell ref="AQ41:AT41"/>
    <mergeCell ref="AU41:AW41"/>
    <mergeCell ref="AX41:AZ41"/>
    <mergeCell ref="AD41:AG41"/>
    <mergeCell ref="AH41:AJ41"/>
    <mergeCell ref="AS36:AZ36"/>
    <mergeCell ref="AN42:AP42"/>
    <mergeCell ref="B38:AZ38"/>
    <mergeCell ref="B40:G41"/>
    <mergeCell ref="H40:I41"/>
    <mergeCell ref="J40:M41"/>
    <mergeCell ref="N40:Z40"/>
    <mergeCell ref="AA40:AM40"/>
    <mergeCell ref="AN40:AZ40"/>
    <mergeCell ref="N41:P41"/>
    <mergeCell ref="J42:M42"/>
    <mergeCell ref="N42:P42"/>
    <mergeCell ref="Q42:T42"/>
    <mergeCell ref="Q41:T41"/>
    <mergeCell ref="U41:W41"/>
    <mergeCell ref="X41:Z41"/>
    <mergeCell ref="AA41:AC41"/>
    <mergeCell ref="B42:G42"/>
    <mergeCell ref="H42:I42"/>
    <mergeCell ref="X43:Z43"/>
    <mergeCell ref="AA43:AC43"/>
    <mergeCell ref="AQ42:AT42"/>
    <mergeCell ref="AU42:AW42"/>
    <mergeCell ref="AX42:AZ42"/>
    <mergeCell ref="B43:G43"/>
    <mergeCell ref="H43:I43"/>
    <mergeCell ref="J43:M43"/>
    <mergeCell ref="N43:P43"/>
    <mergeCell ref="Q43:T43"/>
    <mergeCell ref="U43:W43"/>
    <mergeCell ref="U42:W42"/>
    <mergeCell ref="X42:Z42"/>
    <mergeCell ref="AA42:AC42"/>
    <mergeCell ref="AD42:AG42"/>
    <mergeCell ref="AH42:AJ42"/>
    <mergeCell ref="AK42:AM42"/>
    <mergeCell ref="AQ43:AT43"/>
    <mergeCell ref="AU43:AW43"/>
    <mergeCell ref="AX43:AZ43"/>
    <mergeCell ref="AD43:AG43"/>
    <mergeCell ref="AH43:AJ43"/>
    <mergeCell ref="AK43:AM43"/>
    <mergeCell ref="AN43:AP43"/>
    <mergeCell ref="AU44:AW44"/>
    <mergeCell ref="AX44:AZ44"/>
    <mergeCell ref="B45:G45"/>
    <mergeCell ref="H45:I45"/>
    <mergeCell ref="J45:M45"/>
    <mergeCell ref="N45:P45"/>
    <mergeCell ref="Q45:T45"/>
    <mergeCell ref="U45:W45"/>
    <mergeCell ref="X45:Z45"/>
    <mergeCell ref="AA45:AC45"/>
    <mergeCell ref="AA44:AC44"/>
    <mergeCell ref="AD44:AG44"/>
    <mergeCell ref="AH44:AJ44"/>
    <mergeCell ref="AK44:AM44"/>
    <mergeCell ref="AN44:AP44"/>
    <mergeCell ref="AQ44:AT44"/>
    <mergeCell ref="B44:G44"/>
    <mergeCell ref="H44:I44"/>
    <mergeCell ref="J44:M44"/>
    <mergeCell ref="N44:P44"/>
    <mergeCell ref="Q44:T44"/>
    <mergeCell ref="U44:W44"/>
    <mergeCell ref="X44:Z44"/>
    <mergeCell ref="AX46:AZ46"/>
    <mergeCell ref="AX45:AZ45"/>
    <mergeCell ref="B46:G46"/>
    <mergeCell ref="H46:I46"/>
    <mergeCell ref="J46:M46"/>
    <mergeCell ref="N46:P46"/>
    <mergeCell ref="Q46:T46"/>
    <mergeCell ref="U46:W46"/>
    <mergeCell ref="X46:Z46"/>
    <mergeCell ref="AA46:AC46"/>
    <mergeCell ref="AD46:AG46"/>
    <mergeCell ref="AD45:AG45"/>
    <mergeCell ref="AH45:AJ45"/>
    <mergeCell ref="AK45:AM45"/>
    <mergeCell ref="AN45:AP45"/>
    <mergeCell ref="AQ45:AT45"/>
    <mergeCell ref="AU45:AW45"/>
    <mergeCell ref="AH46:AJ46"/>
    <mergeCell ref="AK46:AM46"/>
    <mergeCell ref="AN46:AP46"/>
    <mergeCell ref="AQ46:AT46"/>
    <mergeCell ref="AU46:AW46"/>
    <mergeCell ref="X56:Z56"/>
    <mergeCell ref="AX56:AZ56"/>
    <mergeCell ref="AU61:AW61"/>
    <mergeCell ref="AX61:AZ61"/>
    <mergeCell ref="J56:M56"/>
    <mergeCell ref="AQ62:AT62"/>
    <mergeCell ref="AU62:AW62"/>
    <mergeCell ref="AX62:AZ62"/>
    <mergeCell ref="B63:G63"/>
    <mergeCell ref="H63:I63"/>
    <mergeCell ref="J63:M63"/>
    <mergeCell ref="N63:P63"/>
    <mergeCell ref="Q63:T63"/>
    <mergeCell ref="U63:W63"/>
    <mergeCell ref="AK61:AM61"/>
    <mergeCell ref="AN61:AP61"/>
    <mergeCell ref="AQ61:AT61"/>
    <mergeCell ref="AQ56:AT56"/>
    <mergeCell ref="AQ63:AT63"/>
    <mergeCell ref="AU63:AW63"/>
    <mergeCell ref="AX63:AZ63"/>
    <mergeCell ref="B62:G62"/>
    <mergeCell ref="H62:I62"/>
    <mergeCell ref="J62:M62"/>
    <mergeCell ref="AQ52:AT52"/>
    <mergeCell ref="AU52:AW52"/>
    <mergeCell ref="AA56:AC56"/>
    <mergeCell ref="AD56:AG56"/>
    <mergeCell ref="AH56:AJ56"/>
    <mergeCell ref="AK56:AM56"/>
    <mergeCell ref="AQ54:AT54"/>
    <mergeCell ref="AN53:AP53"/>
    <mergeCell ref="AQ53:AT53"/>
    <mergeCell ref="AU53:AW53"/>
    <mergeCell ref="AU54:AW54"/>
    <mergeCell ref="AA54:AC54"/>
    <mergeCell ref="AN52:AP52"/>
    <mergeCell ref="B54:G54"/>
    <mergeCell ref="H54:I54"/>
    <mergeCell ref="J54:M54"/>
    <mergeCell ref="AD54:AG54"/>
    <mergeCell ref="AH54:AJ54"/>
    <mergeCell ref="AK54:AM54"/>
    <mergeCell ref="AN54:AP54"/>
    <mergeCell ref="AN56:AP56"/>
    <mergeCell ref="B91:AZ91"/>
    <mergeCell ref="AU56:AW56"/>
    <mergeCell ref="N54:P54"/>
    <mergeCell ref="Q54:T54"/>
    <mergeCell ref="U54:W54"/>
    <mergeCell ref="X54:Z54"/>
    <mergeCell ref="B80:AZ80"/>
    <mergeCell ref="B82:Y84"/>
    <mergeCell ref="Z82:AB84"/>
    <mergeCell ref="AC82:AZ82"/>
    <mergeCell ref="AC83:AJ84"/>
    <mergeCell ref="AK83:AR84"/>
    <mergeCell ref="AS83:AZ84"/>
    <mergeCell ref="N56:P56"/>
    <mergeCell ref="Q56:T56"/>
    <mergeCell ref="U56:W56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  <mergeCell ref="B35:Y35"/>
    <mergeCell ref="Z35:AB3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85:Y85"/>
    <mergeCell ref="Z85:AB85"/>
    <mergeCell ref="AC85:AJ85"/>
    <mergeCell ref="AK85:AR85"/>
    <mergeCell ref="AS85:AZ85"/>
    <mergeCell ref="B56:G56"/>
    <mergeCell ref="H56:I56"/>
    <mergeCell ref="X52:Z52"/>
    <mergeCell ref="AA52:AC52"/>
    <mergeCell ref="AD52:AG52"/>
    <mergeCell ref="AH52:AJ52"/>
    <mergeCell ref="AK52:AM52"/>
  </mergeCells>
  <pageMargins left="0.59055118110236227" right="0.39370078740157483" top="0.70866141732283472" bottom="0.39370078740157483" header="0.31496062992125984" footer="0"/>
  <pageSetup paperSize="9" firstPageNumber="149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7" max="51" man="1"/>
    <brk id="67" max="5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7"/>
  <sheetViews>
    <sheetView showGridLines="0" zoomScaleSheetLayoutView="120" workbookViewId="0">
      <selection activeCell="B37" sqref="B37"/>
    </sheetView>
  </sheetViews>
  <sheetFormatPr defaultColWidth="0.85546875" defaultRowHeight="15" x14ac:dyDescent="0.25"/>
  <cols>
    <col min="1" max="1" width="2.7109375" style="88" customWidth="1"/>
    <col min="2" max="7" width="2.140625" style="88" customWidth="1"/>
    <col min="8" max="8" width="2.7109375" style="88" customWidth="1"/>
    <col min="9" max="9" width="3.5703125" style="88" customWidth="1"/>
    <col min="10" max="23" width="2.7109375" style="88" customWidth="1"/>
    <col min="24" max="26" width="2.140625" style="88" customWidth="1"/>
    <col min="27" max="36" width="2.7109375" style="88" customWidth="1"/>
    <col min="37" max="39" width="2.140625" style="88" customWidth="1"/>
    <col min="40" max="49" width="2.7109375" style="88" customWidth="1"/>
    <col min="50" max="52" width="2.140625" style="88" customWidth="1"/>
    <col min="53" max="54" width="0.85546875" style="88"/>
    <col min="55" max="56" width="0.85546875" style="40"/>
    <col min="57" max="16384" width="0.85546875" style="31"/>
  </cols>
  <sheetData>
    <row r="1" spans="1:56" s="24" customFormat="1" ht="42.75" customHeight="1" x14ac:dyDescent="0.25">
      <c r="A1" s="993" t="s">
        <v>546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105"/>
      <c r="BB1" s="88"/>
      <c r="BC1" s="40"/>
      <c r="BD1" s="40"/>
    </row>
    <row r="2" spans="1:56" s="26" customFormat="1" ht="15" customHeight="1" thickBot="1" x14ac:dyDescent="0.25">
      <c r="A2" s="457"/>
      <c r="B2" s="457"/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7"/>
      <c r="AH2" s="457"/>
      <c r="AI2" s="457"/>
      <c r="AJ2" s="457"/>
      <c r="AK2" s="457"/>
      <c r="AL2" s="457"/>
      <c r="AM2" s="457"/>
      <c r="AN2" s="457"/>
      <c r="AO2" s="457"/>
      <c r="AP2" s="457"/>
      <c r="AQ2" s="457"/>
      <c r="AR2" s="457"/>
      <c r="AS2" s="457"/>
      <c r="AT2" s="457"/>
      <c r="AU2" s="457"/>
      <c r="AV2" s="823" t="s">
        <v>462</v>
      </c>
      <c r="AW2" s="824"/>
      <c r="AX2" s="824"/>
      <c r="AY2" s="824"/>
      <c r="AZ2" s="825"/>
      <c r="BA2" s="85"/>
      <c r="BB2" s="85"/>
      <c r="BC2" s="4"/>
      <c r="BD2" s="4"/>
    </row>
    <row r="3" spans="1:56" s="24" customFormat="1" ht="15" customHeight="1" x14ac:dyDescent="0.25">
      <c r="A3" s="457"/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57"/>
      <c r="AJ3" s="457"/>
      <c r="AK3" s="457"/>
      <c r="AL3" s="457"/>
      <c r="AM3" s="457"/>
      <c r="AN3" s="457"/>
      <c r="AO3" s="457"/>
      <c r="AP3" s="457"/>
      <c r="AQ3" s="457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06"/>
      <c r="BB3" s="88"/>
      <c r="BC3" s="40"/>
      <c r="BD3" s="40"/>
    </row>
    <row r="4" spans="1:56" s="24" customFormat="1" ht="12.75" customHeight="1" x14ac:dyDescent="0.25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44"/>
      <c r="W4" s="444"/>
      <c r="X4" s="444"/>
      <c r="Y4" s="444"/>
      <c r="Z4" s="444"/>
      <c r="AA4" s="444"/>
      <c r="AB4" s="444"/>
      <c r="AC4" s="444"/>
      <c r="AD4" s="444"/>
      <c r="AE4" s="444"/>
      <c r="AF4" s="444"/>
      <c r="AG4" s="444"/>
      <c r="AH4" s="444"/>
      <c r="AI4" s="457"/>
      <c r="AJ4" s="457"/>
      <c r="AK4" s="457"/>
      <c r="AL4" s="457"/>
      <c r="AM4" s="457"/>
      <c r="AN4" s="457"/>
      <c r="AO4" s="457"/>
      <c r="AP4" s="457"/>
      <c r="AQ4" s="457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86"/>
      <c r="BB4" s="88"/>
      <c r="BC4" s="40"/>
      <c r="BD4" s="40"/>
    </row>
    <row r="5" spans="1:56" s="24" customFormat="1" ht="12.75" customHeight="1" x14ac:dyDescent="0.25">
      <c r="A5" s="457"/>
      <c r="B5" s="457"/>
      <c r="C5" s="457"/>
      <c r="D5" s="457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7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57"/>
      <c r="AJ5" s="457"/>
      <c r="AK5" s="457"/>
      <c r="AL5" s="457"/>
      <c r="AM5" s="457"/>
      <c r="AN5" s="457"/>
      <c r="AO5" s="457"/>
      <c r="AP5" s="457"/>
      <c r="AQ5" s="457"/>
      <c r="AR5" s="784"/>
      <c r="AS5" s="784"/>
      <c r="AT5" s="784"/>
      <c r="AU5" s="949"/>
      <c r="AV5" s="445"/>
      <c r="AW5" s="446"/>
      <c r="AX5" s="446"/>
      <c r="AY5" s="446"/>
      <c r="AZ5" s="447"/>
      <c r="BA5" s="107"/>
      <c r="BB5" s="88"/>
      <c r="BC5" s="40"/>
      <c r="BD5" s="40"/>
    </row>
    <row r="6" spans="1:56" s="26" customFormat="1" ht="15" customHeight="1" x14ac:dyDescent="0.2">
      <c r="A6" s="457"/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7"/>
      <c r="R6" s="457"/>
      <c r="S6" s="457"/>
      <c r="T6" s="457"/>
      <c r="U6" s="457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  <c r="AG6" s="444"/>
      <c r="AH6" s="444"/>
      <c r="AI6" s="457"/>
      <c r="AJ6" s="457"/>
      <c r="AK6" s="457"/>
      <c r="AL6" s="457"/>
      <c r="AM6" s="457"/>
      <c r="AN6" s="457"/>
      <c r="AO6" s="457"/>
      <c r="AP6" s="457"/>
      <c r="AQ6" s="457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87"/>
      <c r="BB6" s="85"/>
      <c r="BC6" s="4"/>
      <c r="BD6" s="4"/>
    </row>
    <row r="7" spans="1:56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87"/>
      <c r="BB7" s="85"/>
      <c r="BC7" s="4"/>
      <c r="BD7" s="4"/>
    </row>
    <row r="8" spans="1:56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510"/>
      <c r="AS8" s="510"/>
      <c r="AT8" s="510"/>
      <c r="AU8" s="510"/>
      <c r="AV8" s="832"/>
      <c r="AW8" s="833"/>
      <c r="AX8" s="833"/>
      <c r="AY8" s="833"/>
      <c r="AZ8" s="834"/>
      <c r="BA8" s="87"/>
      <c r="BB8" s="85"/>
      <c r="BC8" s="4"/>
      <c r="BD8" s="4"/>
    </row>
    <row r="9" spans="1:56" s="26" customFormat="1" ht="15" customHeight="1" x14ac:dyDescent="0.2">
      <c r="A9" s="899"/>
      <c r="B9" s="899"/>
      <c r="C9" s="899"/>
      <c r="D9" s="899"/>
      <c r="E9" s="899"/>
      <c r="F9" s="899"/>
      <c r="G9" s="899"/>
      <c r="H9" s="899"/>
      <c r="I9" s="899"/>
      <c r="J9" s="899"/>
      <c r="K9" s="899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87"/>
      <c r="BB9" s="85"/>
      <c r="BC9" s="4"/>
      <c r="BD9" s="4"/>
    </row>
    <row r="10" spans="1:56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87"/>
      <c r="BB10" s="85"/>
      <c r="BC10" s="4"/>
      <c r="BD10" s="4"/>
    </row>
    <row r="11" spans="1:56" s="24" customFormat="1" ht="15" customHeight="1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8"/>
      <c r="BB11" s="88"/>
      <c r="BC11" s="40"/>
      <c r="BD11" s="40"/>
    </row>
    <row r="12" spans="1:56" s="27" customFormat="1" x14ac:dyDescent="0.25">
      <c r="A12" s="119"/>
      <c r="B12" s="1462" t="s">
        <v>522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  <c r="BC12" s="8"/>
      <c r="BD12" s="8"/>
    </row>
    <row r="13" spans="1:56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  <c r="BC13" s="8"/>
      <c r="BD13" s="8"/>
    </row>
    <row r="14" spans="1:56" s="27" customFormat="1" ht="17.2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  <c r="BC14" s="8"/>
      <c r="BD14" s="8"/>
    </row>
    <row r="15" spans="1:56" s="27" customFormat="1" ht="21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91"/>
      <c r="BB15" s="91"/>
      <c r="BC15" s="8"/>
      <c r="BD15" s="8"/>
    </row>
    <row r="16" spans="1:56" s="27" customFormat="1" ht="24.9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91"/>
      <c r="BB16" s="91"/>
      <c r="BC16" s="8"/>
      <c r="BD16" s="8"/>
    </row>
    <row r="17" spans="1:54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4"/>
      <c r="BB17" s="354"/>
    </row>
    <row r="18" spans="1:54" s="10" customFormat="1" ht="18" customHeight="1" x14ac:dyDescent="0.2">
      <c r="A18" s="116"/>
      <c r="B18" s="1422" t="s">
        <v>281</v>
      </c>
      <c r="C18" s="1422"/>
      <c r="D18" s="1422"/>
      <c r="E18" s="1422"/>
      <c r="F18" s="1422"/>
      <c r="G18" s="1422"/>
      <c r="H18" s="1422"/>
      <c r="I18" s="1422"/>
      <c r="J18" s="1422"/>
      <c r="K18" s="1422"/>
      <c r="L18" s="1422"/>
      <c r="M18" s="1422"/>
      <c r="N18" s="1422"/>
      <c r="O18" s="1422"/>
      <c r="P18" s="1422"/>
      <c r="Q18" s="1422"/>
      <c r="R18" s="1422"/>
      <c r="S18" s="1422"/>
      <c r="T18" s="1422"/>
      <c r="U18" s="1422"/>
      <c r="V18" s="1422"/>
      <c r="W18" s="1422"/>
      <c r="X18" s="1422"/>
      <c r="Y18" s="1423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89"/>
      <c r="BB18" s="89"/>
    </row>
    <row r="19" spans="1:54" s="10" customFormat="1" ht="18" customHeight="1" x14ac:dyDescent="0.2">
      <c r="A19" s="116"/>
      <c r="B19" s="1422" t="s">
        <v>279</v>
      </c>
      <c r="C19" s="1422"/>
      <c r="D19" s="1422"/>
      <c r="E19" s="1422"/>
      <c r="F19" s="1422"/>
      <c r="G19" s="1422"/>
      <c r="H19" s="1422"/>
      <c r="I19" s="1422"/>
      <c r="J19" s="1422"/>
      <c r="K19" s="1422"/>
      <c r="L19" s="1422"/>
      <c r="M19" s="1422"/>
      <c r="N19" s="1422"/>
      <c r="O19" s="1422"/>
      <c r="P19" s="1422"/>
      <c r="Q19" s="1422"/>
      <c r="R19" s="1422"/>
      <c r="S19" s="1422"/>
      <c r="T19" s="1422"/>
      <c r="U19" s="1422"/>
      <c r="V19" s="1422"/>
      <c r="W19" s="1422"/>
      <c r="X19" s="1422"/>
      <c r="Y19" s="1423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89"/>
      <c r="BB19" s="89"/>
    </row>
    <row r="20" spans="1:54" s="11" customFormat="1" ht="18" customHeight="1" x14ac:dyDescent="0.25">
      <c r="A20" s="119"/>
      <c r="B20" s="1474" t="s">
        <v>523</v>
      </c>
      <c r="C20" s="1475"/>
      <c r="D20" s="1475"/>
      <c r="E20" s="1475"/>
      <c r="F20" s="1475"/>
      <c r="G20" s="1475"/>
      <c r="H20" s="1475"/>
      <c r="I20" s="1475"/>
      <c r="J20" s="1475"/>
      <c r="K20" s="1475"/>
      <c r="L20" s="1475"/>
      <c r="M20" s="1475"/>
      <c r="N20" s="1475"/>
      <c r="O20" s="1475"/>
      <c r="P20" s="1475"/>
      <c r="Q20" s="1475"/>
      <c r="R20" s="1475"/>
      <c r="S20" s="1475"/>
      <c r="T20" s="1475"/>
      <c r="U20" s="1475"/>
      <c r="V20" s="1475"/>
      <c r="W20" s="1475"/>
      <c r="X20" s="1475"/>
      <c r="Y20" s="1476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  <c r="BA20" s="91"/>
      <c r="BB20" s="91"/>
    </row>
    <row r="21" spans="1:54" s="11" customFormat="1" ht="18" customHeight="1" x14ac:dyDescent="0.25">
      <c r="A21" s="119"/>
      <c r="B21" s="978" t="s">
        <v>282</v>
      </c>
      <c r="C21" s="978"/>
      <c r="D21" s="978"/>
      <c r="E21" s="978"/>
      <c r="F21" s="978"/>
      <c r="G21" s="978"/>
      <c r="H21" s="978"/>
      <c r="I21" s="978"/>
      <c r="J21" s="978"/>
      <c r="K21" s="978"/>
      <c r="L21" s="978"/>
      <c r="M21" s="978"/>
      <c r="N21" s="978"/>
      <c r="O21" s="978"/>
      <c r="P21" s="978"/>
      <c r="Q21" s="978"/>
      <c r="R21" s="978"/>
      <c r="S21" s="978"/>
      <c r="T21" s="978"/>
      <c r="U21" s="978"/>
      <c r="V21" s="978"/>
      <c r="W21" s="978"/>
      <c r="X21" s="978"/>
      <c r="Y21" s="979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  <c r="BA21" s="91"/>
      <c r="BB21" s="91"/>
    </row>
    <row r="22" spans="1:54" s="11" customFormat="1" ht="18" customHeight="1" x14ac:dyDescent="0.25">
      <c r="A22" s="119"/>
      <c r="B22" s="978" t="s">
        <v>280</v>
      </c>
      <c r="C22" s="978"/>
      <c r="D22" s="978"/>
      <c r="E22" s="978"/>
      <c r="F22" s="978"/>
      <c r="G22" s="978"/>
      <c r="H22" s="978"/>
      <c r="I22" s="978"/>
      <c r="J22" s="978"/>
      <c r="K22" s="978"/>
      <c r="L22" s="978"/>
      <c r="M22" s="978"/>
      <c r="N22" s="978"/>
      <c r="O22" s="978"/>
      <c r="P22" s="978"/>
      <c r="Q22" s="978"/>
      <c r="R22" s="978"/>
      <c r="S22" s="978"/>
      <c r="T22" s="978"/>
      <c r="U22" s="978"/>
      <c r="V22" s="978"/>
      <c r="W22" s="978"/>
      <c r="X22" s="978"/>
      <c r="Y22" s="979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  <c r="BA22" s="91"/>
      <c r="BB22" s="91"/>
    </row>
    <row r="23" spans="1:54" s="11" customFormat="1" ht="28.5" customHeight="1" thickBot="1" x14ac:dyDescent="0.3">
      <c r="A23" s="119"/>
      <c r="B23" s="906" t="s">
        <v>714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458"/>
      <c r="AD23" s="459"/>
      <c r="AE23" s="459"/>
      <c r="AF23" s="459"/>
      <c r="AG23" s="459"/>
      <c r="AH23" s="459"/>
      <c r="AI23" s="459"/>
      <c r="AJ23" s="460"/>
      <c r="AK23" s="458"/>
      <c r="AL23" s="459"/>
      <c r="AM23" s="459"/>
      <c r="AN23" s="459"/>
      <c r="AO23" s="459"/>
      <c r="AP23" s="459"/>
      <c r="AQ23" s="459"/>
      <c r="AR23" s="460"/>
      <c r="AS23" s="458"/>
      <c r="AT23" s="459"/>
      <c r="AU23" s="459"/>
      <c r="AV23" s="459"/>
      <c r="AW23" s="459"/>
      <c r="AX23" s="459"/>
      <c r="AY23" s="459"/>
      <c r="AZ23" s="461"/>
      <c r="BA23" s="91"/>
      <c r="BB23" s="91"/>
    </row>
    <row r="24" spans="1:54" s="8" customFormat="1" x14ac:dyDescent="0.25">
      <c r="A24" s="119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456"/>
      <c r="AD24" s="456"/>
      <c r="AE24" s="456"/>
      <c r="AF24" s="456"/>
      <c r="AG24" s="456"/>
      <c r="AH24" s="456"/>
      <c r="AI24" s="456"/>
      <c r="AJ24" s="456"/>
      <c r="AK24" s="456"/>
      <c r="AL24" s="456"/>
      <c r="AM24" s="456"/>
      <c r="AN24" s="456"/>
      <c r="AO24" s="456"/>
      <c r="AP24" s="456"/>
      <c r="AQ24" s="456"/>
      <c r="AR24" s="456"/>
      <c r="AS24" s="456"/>
      <c r="AT24" s="456"/>
      <c r="AU24" s="456"/>
      <c r="AV24" s="456"/>
      <c r="AW24" s="456"/>
      <c r="AX24" s="456"/>
      <c r="AY24" s="456"/>
      <c r="AZ24" s="456"/>
      <c r="BA24" s="91"/>
      <c r="BB24" s="91"/>
    </row>
    <row r="25" spans="1:54" customFormat="1" x14ac:dyDescent="0.25">
      <c r="A25" s="272"/>
      <c r="B25" s="1480" t="s">
        <v>547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s="43" customFormat="1" ht="18" customHeight="1" x14ac:dyDescent="0.2">
      <c r="A26" s="318"/>
      <c r="B26" s="957" t="s">
        <v>820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  <c r="BA26" s="94"/>
      <c r="BB26" s="94"/>
    </row>
    <row r="27" spans="1:54" s="43" customFormat="1" ht="3" customHeight="1" x14ac:dyDescent="0.2">
      <c r="A27" s="318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94"/>
      <c r="BB27" s="94"/>
    </row>
    <row r="28" spans="1:54" s="43" customFormat="1" ht="15" customHeight="1" x14ac:dyDescent="0.2">
      <c r="A28" s="318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  <c r="BA28" s="94"/>
      <c r="BB28" s="94"/>
    </row>
    <row r="29" spans="1:54" s="43" customFormat="1" ht="14.25" x14ac:dyDescent="0.2">
      <c r="A29" s="318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  <c r="BA29" s="94"/>
      <c r="BB29" s="94"/>
    </row>
    <row r="30" spans="1:54" s="43" customFormat="1" ht="26.25" customHeight="1" x14ac:dyDescent="0.2">
      <c r="A30" s="318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  <c r="BA30" s="94"/>
      <c r="BB30" s="94"/>
    </row>
    <row r="31" spans="1:54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  <c r="BA31" s="600"/>
      <c r="BB31" s="600"/>
    </row>
    <row r="32" spans="1:54" s="43" customFormat="1" ht="18" customHeight="1" x14ac:dyDescent="0.2">
      <c r="A32" s="318"/>
      <c r="B32" s="906"/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119</v>
      </c>
      <c r="AA32" s="928"/>
      <c r="AB32" s="929"/>
      <c r="AC32" s="1481"/>
      <c r="AD32" s="1482"/>
      <c r="AE32" s="1482"/>
      <c r="AF32" s="1482"/>
      <c r="AG32" s="1482"/>
      <c r="AH32" s="1482"/>
      <c r="AI32" s="1482"/>
      <c r="AJ32" s="1483"/>
      <c r="AK32" s="1481"/>
      <c r="AL32" s="1482"/>
      <c r="AM32" s="1482"/>
      <c r="AN32" s="1482"/>
      <c r="AO32" s="1482"/>
      <c r="AP32" s="1482"/>
      <c r="AQ32" s="1482"/>
      <c r="AR32" s="1483"/>
      <c r="AS32" s="1481"/>
      <c r="AT32" s="1482"/>
      <c r="AU32" s="1482"/>
      <c r="AV32" s="1482"/>
      <c r="AW32" s="1482"/>
      <c r="AX32" s="1482"/>
      <c r="AY32" s="1482"/>
      <c r="AZ32" s="1485"/>
      <c r="BA32" s="94"/>
      <c r="BB32" s="94"/>
    </row>
    <row r="33" spans="1:60" s="43" customFormat="1" ht="18" customHeight="1" x14ac:dyDescent="0.2">
      <c r="A33" s="318"/>
      <c r="B33" s="906"/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/>
      <c r="AA33" s="845"/>
      <c r="AB33" s="846"/>
      <c r="AC33" s="970"/>
      <c r="AD33" s="1139"/>
      <c r="AE33" s="1139"/>
      <c r="AF33" s="1139"/>
      <c r="AG33" s="1139"/>
      <c r="AH33" s="1139"/>
      <c r="AI33" s="1139"/>
      <c r="AJ33" s="968"/>
      <c r="AK33" s="970"/>
      <c r="AL33" s="1139"/>
      <c r="AM33" s="1139"/>
      <c r="AN33" s="1139"/>
      <c r="AO33" s="1139"/>
      <c r="AP33" s="1139"/>
      <c r="AQ33" s="1139"/>
      <c r="AR33" s="968"/>
      <c r="AS33" s="970"/>
      <c r="AT33" s="1139"/>
      <c r="AU33" s="1139"/>
      <c r="AV33" s="1139"/>
      <c r="AW33" s="1139"/>
      <c r="AX33" s="1139"/>
      <c r="AY33" s="1139"/>
      <c r="AZ33" s="1484"/>
      <c r="BA33" s="94"/>
      <c r="BB33" s="94"/>
    </row>
    <row r="34" spans="1:60" s="43" customFormat="1" ht="18" customHeight="1" thickBot="1" x14ac:dyDescent="0.25">
      <c r="A34" s="318"/>
      <c r="B34" s="1457" t="s">
        <v>30</v>
      </c>
      <c r="C34" s="1458"/>
      <c r="D34" s="1458"/>
      <c r="E34" s="1458"/>
      <c r="F34" s="1458"/>
      <c r="G34" s="1458"/>
      <c r="H34" s="1458"/>
      <c r="I34" s="1458"/>
      <c r="J34" s="1458"/>
      <c r="K34" s="1458"/>
      <c r="L34" s="1458"/>
      <c r="M34" s="1458"/>
      <c r="N34" s="1458"/>
      <c r="O34" s="1458"/>
      <c r="P34" s="1458"/>
      <c r="Q34" s="1458"/>
      <c r="R34" s="1458"/>
      <c r="S34" s="1458"/>
      <c r="T34" s="1458"/>
      <c r="U34" s="1458"/>
      <c r="V34" s="1458"/>
      <c r="W34" s="1458"/>
      <c r="X34" s="1458"/>
      <c r="Y34" s="1459"/>
      <c r="Z34" s="795" t="s">
        <v>142</v>
      </c>
      <c r="AA34" s="796"/>
      <c r="AB34" s="797"/>
      <c r="AC34" s="950"/>
      <c r="AD34" s="951"/>
      <c r="AE34" s="951"/>
      <c r="AF34" s="951"/>
      <c r="AG34" s="951"/>
      <c r="AH34" s="951"/>
      <c r="AI34" s="951"/>
      <c r="AJ34" s="952"/>
      <c r="AK34" s="950"/>
      <c r="AL34" s="951"/>
      <c r="AM34" s="951"/>
      <c r="AN34" s="951"/>
      <c r="AO34" s="951"/>
      <c r="AP34" s="951"/>
      <c r="AQ34" s="951"/>
      <c r="AR34" s="952"/>
      <c r="AS34" s="950"/>
      <c r="AT34" s="951"/>
      <c r="AU34" s="951"/>
      <c r="AV34" s="951"/>
      <c r="AW34" s="951"/>
      <c r="AX34" s="951"/>
      <c r="AY34" s="951"/>
      <c r="AZ34" s="1165"/>
      <c r="BA34" s="94"/>
      <c r="BB34" s="94"/>
    </row>
    <row r="35" spans="1:60" s="43" customFormat="1" ht="9" customHeight="1" x14ac:dyDescent="0.2">
      <c r="A35" s="318"/>
      <c r="B35" s="463"/>
      <c r="C35" s="463"/>
      <c r="D35" s="463"/>
      <c r="E35" s="463"/>
      <c r="F35" s="463"/>
      <c r="G35" s="463"/>
      <c r="H35" s="463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94"/>
      <c r="BB35" s="94"/>
    </row>
    <row r="36" spans="1:60" s="40" customFormat="1" ht="18" customHeight="1" x14ac:dyDescent="0.25">
      <c r="A36" s="85"/>
      <c r="B36" s="973" t="s">
        <v>821</v>
      </c>
      <c r="C36" s="973"/>
      <c r="D36" s="973"/>
      <c r="E36" s="973"/>
      <c r="F36" s="973"/>
      <c r="G36" s="973"/>
      <c r="H36" s="973"/>
      <c r="I36" s="973"/>
      <c r="J36" s="973"/>
      <c r="K36" s="973"/>
      <c r="L36" s="973"/>
      <c r="M36" s="973"/>
      <c r="N36" s="973"/>
      <c r="O36" s="973"/>
      <c r="P36" s="973"/>
      <c r="Q36" s="973"/>
      <c r="R36" s="973"/>
      <c r="S36" s="973"/>
      <c r="T36" s="973"/>
      <c r="U36" s="973"/>
      <c r="V36" s="973"/>
      <c r="W36" s="973"/>
      <c r="X36" s="973"/>
      <c r="Y36" s="973"/>
      <c r="Z36" s="973"/>
      <c r="AA36" s="973"/>
      <c r="AB36" s="973"/>
      <c r="AC36" s="973"/>
      <c r="AD36" s="973"/>
      <c r="AE36" s="973"/>
      <c r="AF36" s="973"/>
      <c r="AG36" s="973"/>
      <c r="AH36" s="973"/>
      <c r="AI36" s="973"/>
      <c r="AJ36" s="973"/>
      <c r="AK36" s="973"/>
      <c r="AL36" s="973"/>
      <c r="AM36" s="973"/>
      <c r="AN36" s="973"/>
      <c r="AO36" s="973"/>
      <c r="AP36" s="973"/>
      <c r="AQ36" s="973"/>
      <c r="AR36" s="973"/>
      <c r="AS36" s="973"/>
      <c r="AT36" s="973"/>
      <c r="AU36" s="973"/>
      <c r="AV36" s="973"/>
      <c r="AW36" s="973"/>
      <c r="AX36" s="973"/>
      <c r="AY36" s="973"/>
      <c r="AZ36" s="973"/>
      <c r="BA36" s="88"/>
      <c r="BB36" s="88"/>
    </row>
    <row r="37" spans="1:60" ht="8.1" customHeight="1" x14ac:dyDescent="0.25">
      <c r="A37" s="85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</row>
    <row r="38" spans="1:60" s="18" customFormat="1" ht="28.5" customHeight="1" x14ac:dyDescent="0.25">
      <c r="A38" s="150"/>
      <c r="B38" s="870" t="s">
        <v>170</v>
      </c>
      <c r="C38" s="870"/>
      <c r="D38" s="870"/>
      <c r="E38" s="870"/>
      <c r="F38" s="870"/>
      <c r="G38" s="870"/>
      <c r="H38" s="892" t="s">
        <v>3</v>
      </c>
      <c r="I38" s="892"/>
      <c r="J38" s="892" t="s">
        <v>360</v>
      </c>
      <c r="K38" s="892"/>
      <c r="L38" s="892"/>
      <c r="M38" s="892"/>
      <c r="N38" s="870" t="s">
        <v>34</v>
      </c>
      <c r="O38" s="870"/>
      <c r="P38" s="870"/>
      <c r="Q38" s="870"/>
      <c r="R38" s="870"/>
      <c r="S38" s="870"/>
      <c r="T38" s="870"/>
      <c r="U38" s="870"/>
      <c r="V38" s="870"/>
      <c r="W38" s="870"/>
      <c r="X38" s="870"/>
      <c r="Y38" s="870"/>
      <c r="Z38" s="870"/>
      <c r="AA38" s="865" t="s">
        <v>65</v>
      </c>
      <c r="AB38" s="866"/>
      <c r="AC38" s="866"/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5" t="s">
        <v>66</v>
      </c>
      <c r="AO38" s="866"/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95"/>
      <c r="BB38" s="95"/>
      <c r="BC38" s="14"/>
      <c r="BD38" s="14"/>
      <c r="BE38" s="14"/>
      <c r="BF38" s="14"/>
      <c r="BG38" s="33"/>
      <c r="BH38" s="33"/>
    </row>
    <row r="39" spans="1:60" s="18" customFormat="1" ht="66" customHeight="1" x14ac:dyDescent="0.25">
      <c r="A39" s="150"/>
      <c r="B39" s="874"/>
      <c r="C39" s="874"/>
      <c r="D39" s="874"/>
      <c r="E39" s="874"/>
      <c r="F39" s="874"/>
      <c r="G39" s="874"/>
      <c r="H39" s="892"/>
      <c r="I39" s="892"/>
      <c r="J39" s="892"/>
      <c r="K39" s="892"/>
      <c r="L39" s="892"/>
      <c r="M39" s="892"/>
      <c r="N39" s="866" t="s">
        <v>210</v>
      </c>
      <c r="O39" s="866"/>
      <c r="P39" s="867"/>
      <c r="Q39" s="865" t="s">
        <v>217</v>
      </c>
      <c r="R39" s="866"/>
      <c r="S39" s="866"/>
      <c r="T39" s="867"/>
      <c r="U39" s="865" t="s">
        <v>721</v>
      </c>
      <c r="V39" s="866"/>
      <c r="W39" s="867"/>
      <c r="X39" s="865" t="s">
        <v>218</v>
      </c>
      <c r="Y39" s="866"/>
      <c r="Z39" s="867"/>
      <c r="AA39" s="866" t="s">
        <v>210</v>
      </c>
      <c r="AB39" s="866"/>
      <c r="AC39" s="867"/>
      <c r="AD39" s="865" t="s">
        <v>217</v>
      </c>
      <c r="AE39" s="866"/>
      <c r="AF39" s="866"/>
      <c r="AG39" s="867"/>
      <c r="AH39" s="865" t="s">
        <v>721</v>
      </c>
      <c r="AI39" s="866"/>
      <c r="AJ39" s="867"/>
      <c r="AK39" s="865" t="s">
        <v>218</v>
      </c>
      <c r="AL39" s="866"/>
      <c r="AM39" s="867"/>
      <c r="AN39" s="866" t="s">
        <v>210</v>
      </c>
      <c r="AO39" s="866"/>
      <c r="AP39" s="867"/>
      <c r="AQ39" s="865" t="s">
        <v>217</v>
      </c>
      <c r="AR39" s="866"/>
      <c r="AS39" s="866"/>
      <c r="AT39" s="867"/>
      <c r="AU39" s="865" t="s">
        <v>721</v>
      </c>
      <c r="AV39" s="866"/>
      <c r="AW39" s="867"/>
      <c r="AX39" s="865" t="s">
        <v>218</v>
      </c>
      <c r="AY39" s="866"/>
      <c r="AZ39" s="866"/>
      <c r="BA39" s="110"/>
      <c r="BB39" s="110"/>
      <c r="BC39" s="29"/>
      <c r="BD39" s="14"/>
      <c r="BE39" s="14"/>
      <c r="BF39" s="14"/>
      <c r="BG39" s="33"/>
      <c r="BH39" s="33"/>
    </row>
    <row r="40" spans="1:60" s="353" customFormat="1" ht="15" customHeight="1" thickBot="1" x14ac:dyDescent="0.25">
      <c r="A40" s="477"/>
      <c r="B40" s="958">
        <v>1</v>
      </c>
      <c r="C40" s="958"/>
      <c r="D40" s="958"/>
      <c r="E40" s="958"/>
      <c r="F40" s="958"/>
      <c r="G40" s="958"/>
      <c r="H40" s="1425">
        <v>2</v>
      </c>
      <c r="I40" s="1425"/>
      <c r="J40" s="1425">
        <v>3</v>
      </c>
      <c r="K40" s="1425"/>
      <c r="L40" s="1425"/>
      <c r="M40" s="1425"/>
      <c r="N40" s="961">
        <v>4</v>
      </c>
      <c r="O40" s="1425"/>
      <c r="P40" s="1425"/>
      <c r="Q40" s="1426">
        <v>5</v>
      </c>
      <c r="R40" s="1426"/>
      <c r="S40" s="1426"/>
      <c r="T40" s="1426"/>
      <c r="U40" s="1426">
        <v>6</v>
      </c>
      <c r="V40" s="1426"/>
      <c r="W40" s="1426"/>
      <c r="X40" s="1426">
        <v>7</v>
      </c>
      <c r="Y40" s="1426"/>
      <c r="Z40" s="1426"/>
      <c r="AA40" s="1426">
        <v>8</v>
      </c>
      <c r="AB40" s="1426"/>
      <c r="AC40" s="1426"/>
      <c r="AD40" s="1426">
        <v>9</v>
      </c>
      <c r="AE40" s="1426"/>
      <c r="AF40" s="1426"/>
      <c r="AG40" s="1426"/>
      <c r="AH40" s="1426">
        <v>10</v>
      </c>
      <c r="AI40" s="1426"/>
      <c r="AJ40" s="1426"/>
      <c r="AK40" s="1426">
        <v>11</v>
      </c>
      <c r="AL40" s="1426"/>
      <c r="AM40" s="1426"/>
      <c r="AN40" s="1426">
        <v>12</v>
      </c>
      <c r="AO40" s="1426"/>
      <c r="AP40" s="1426"/>
      <c r="AQ40" s="1426">
        <v>13</v>
      </c>
      <c r="AR40" s="1426"/>
      <c r="AS40" s="1426"/>
      <c r="AT40" s="1426"/>
      <c r="AU40" s="1426">
        <v>14</v>
      </c>
      <c r="AV40" s="1426"/>
      <c r="AW40" s="1426"/>
      <c r="AX40" s="1426">
        <v>15</v>
      </c>
      <c r="AY40" s="1426"/>
      <c r="AZ40" s="962"/>
      <c r="BA40" s="350"/>
      <c r="BB40" s="350"/>
      <c r="BC40" s="351"/>
      <c r="BD40" s="351"/>
      <c r="BE40" s="351"/>
      <c r="BF40" s="351"/>
      <c r="BG40" s="352"/>
      <c r="BH40" s="352"/>
    </row>
    <row r="41" spans="1:60" s="18" customFormat="1" ht="18" customHeight="1" x14ac:dyDescent="0.25">
      <c r="A41" s="150"/>
      <c r="B41" s="1030"/>
      <c r="C41" s="1030"/>
      <c r="D41" s="1030"/>
      <c r="E41" s="1030"/>
      <c r="F41" s="1030"/>
      <c r="G41" s="1169"/>
      <c r="H41" s="954" t="s">
        <v>119</v>
      </c>
      <c r="I41" s="955"/>
      <c r="J41" s="1045"/>
      <c r="K41" s="1045"/>
      <c r="L41" s="1045"/>
      <c r="M41" s="1045"/>
      <c r="N41" s="1045"/>
      <c r="O41" s="1045"/>
      <c r="P41" s="1045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046"/>
      <c r="AL41" s="1046"/>
      <c r="AM41" s="1046"/>
      <c r="AN41" s="1046"/>
      <c r="AO41" s="1046"/>
      <c r="AP41" s="1046"/>
      <c r="AQ41" s="1046"/>
      <c r="AR41" s="1046"/>
      <c r="AS41" s="1046"/>
      <c r="AT41" s="1046"/>
      <c r="AU41" s="1046"/>
      <c r="AV41" s="1046"/>
      <c r="AW41" s="1046"/>
      <c r="AX41" s="1046"/>
      <c r="AY41" s="1046"/>
      <c r="AZ41" s="1047"/>
      <c r="BA41" s="93"/>
      <c r="BB41" s="93"/>
      <c r="BC41" s="32"/>
      <c r="BD41" s="32"/>
      <c r="BE41" s="32"/>
      <c r="BF41" s="32"/>
      <c r="BG41" s="33"/>
      <c r="BH41" s="33"/>
    </row>
    <row r="42" spans="1:60" s="18" customFormat="1" ht="18" customHeight="1" x14ac:dyDescent="0.25">
      <c r="A42" s="150"/>
      <c r="B42" s="1030"/>
      <c r="C42" s="1030"/>
      <c r="D42" s="1030"/>
      <c r="E42" s="1030"/>
      <c r="F42" s="1030"/>
      <c r="G42" s="1169"/>
      <c r="H42" s="917"/>
      <c r="I42" s="918"/>
      <c r="J42" s="1007"/>
      <c r="K42" s="1007"/>
      <c r="L42" s="1007"/>
      <c r="M42" s="1007"/>
      <c r="N42" s="1007"/>
      <c r="O42" s="1007"/>
      <c r="P42" s="1007"/>
      <c r="Q42" s="892"/>
      <c r="R42" s="892"/>
      <c r="S42" s="892"/>
      <c r="T42" s="892"/>
      <c r="U42" s="892"/>
      <c r="V42" s="892"/>
      <c r="W42" s="892"/>
      <c r="X42" s="892"/>
      <c r="Y42" s="892"/>
      <c r="Z42" s="892"/>
      <c r="AA42" s="892"/>
      <c r="AB42" s="892"/>
      <c r="AC42" s="892"/>
      <c r="AD42" s="892"/>
      <c r="AE42" s="892"/>
      <c r="AF42" s="892"/>
      <c r="AG42" s="892"/>
      <c r="AH42" s="892"/>
      <c r="AI42" s="892"/>
      <c r="AJ42" s="892"/>
      <c r="AK42" s="892"/>
      <c r="AL42" s="892"/>
      <c r="AM42" s="892"/>
      <c r="AN42" s="892"/>
      <c r="AO42" s="892"/>
      <c r="AP42" s="892"/>
      <c r="AQ42" s="892"/>
      <c r="AR42" s="892"/>
      <c r="AS42" s="892"/>
      <c r="AT42" s="892"/>
      <c r="AU42" s="892"/>
      <c r="AV42" s="892"/>
      <c r="AW42" s="892"/>
      <c r="AX42" s="892"/>
      <c r="AY42" s="892"/>
      <c r="AZ42" s="1006"/>
      <c r="BA42" s="93"/>
      <c r="BB42" s="93"/>
      <c r="BC42" s="32"/>
      <c r="BD42" s="32"/>
      <c r="BE42" s="32"/>
      <c r="BF42" s="32"/>
      <c r="BG42" s="33"/>
      <c r="BH42" s="33"/>
    </row>
    <row r="43" spans="1:60" s="18" customFormat="1" ht="18" customHeight="1" thickBot="1" x14ac:dyDescent="0.3">
      <c r="A43" s="150"/>
      <c r="B43" s="911" t="s">
        <v>756</v>
      </c>
      <c r="C43" s="911"/>
      <c r="D43" s="911"/>
      <c r="E43" s="911"/>
      <c r="F43" s="911"/>
      <c r="G43" s="912"/>
      <c r="H43" s="1229" t="s">
        <v>142</v>
      </c>
      <c r="I43" s="1230"/>
      <c r="J43" s="1044" t="s">
        <v>24</v>
      </c>
      <c r="K43" s="1044"/>
      <c r="L43" s="1044"/>
      <c r="M43" s="1044"/>
      <c r="N43" s="1057" t="s">
        <v>24</v>
      </c>
      <c r="O43" s="1057"/>
      <c r="P43" s="1057"/>
      <c r="Q43" s="1044" t="s">
        <v>24</v>
      </c>
      <c r="R43" s="1044"/>
      <c r="S43" s="1044"/>
      <c r="T43" s="1044"/>
      <c r="U43" s="1044" t="s">
        <v>24</v>
      </c>
      <c r="V43" s="1044"/>
      <c r="W43" s="1044"/>
      <c r="X43" s="1044"/>
      <c r="Y43" s="1044"/>
      <c r="Z43" s="1044"/>
      <c r="AA43" s="1044" t="s">
        <v>24</v>
      </c>
      <c r="AB43" s="1044"/>
      <c r="AC43" s="1044"/>
      <c r="AD43" s="1044" t="s">
        <v>24</v>
      </c>
      <c r="AE43" s="1044"/>
      <c r="AF43" s="1044"/>
      <c r="AG43" s="1044"/>
      <c r="AH43" s="1044" t="s">
        <v>24</v>
      </c>
      <c r="AI43" s="1044"/>
      <c r="AJ43" s="1044"/>
      <c r="AK43" s="1044"/>
      <c r="AL43" s="1044"/>
      <c r="AM43" s="1044"/>
      <c r="AN43" s="1044" t="s">
        <v>24</v>
      </c>
      <c r="AO43" s="1044"/>
      <c r="AP43" s="1044"/>
      <c r="AQ43" s="1044" t="s">
        <v>24</v>
      </c>
      <c r="AR43" s="1044"/>
      <c r="AS43" s="1044"/>
      <c r="AT43" s="1044"/>
      <c r="AU43" s="1044" t="s">
        <v>24</v>
      </c>
      <c r="AV43" s="1044"/>
      <c r="AW43" s="1044"/>
      <c r="AX43" s="1003"/>
      <c r="AY43" s="1003"/>
      <c r="AZ43" s="1004"/>
      <c r="BA43" s="111"/>
      <c r="BB43" s="111"/>
      <c r="BC43" s="21"/>
      <c r="BD43" s="21"/>
      <c r="BE43" s="21"/>
      <c r="BF43" s="21"/>
      <c r="BG43" s="33"/>
      <c r="BH43" s="33"/>
    </row>
    <row r="44" spans="1:60" s="18" customFormat="1" ht="18" customHeight="1" x14ac:dyDescent="0.25">
      <c r="A44" s="150"/>
      <c r="B44" s="466"/>
      <c r="C44" s="466"/>
      <c r="D44" s="466"/>
      <c r="E44" s="466"/>
      <c r="F44" s="466"/>
      <c r="G44" s="466"/>
      <c r="H44" s="328"/>
      <c r="I44" s="328"/>
      <c r="J44" s="465"/>
      <c r="K44" s="465"/>
      <c r="L44" s="465"/>
      <c r="M44" s="465"/>
      <c r="N44" s="183"/>
      <c r="O44" s="183"/>
      <c r="P44" s="183"/>
      <c r="Q44" s="465"/>
      <c r="R44" s="465"/>
      <c r="S44" s="465"/>
      <c r="T44" s="465"/>
      <c r="U44" s="465"/>
      <c r="V44" s="465"/>
      <c r="W44" s="465"/>
      <c r="X44" s="465"/>
      <c r="Y44" s="465"/>
      <c r="Z44" s="465"/>
      <c r="AA44" s="465"/>
      <c r="AB44" s="465"/>
      <c r="AC44" s="465"/>
      <c r="AD44" s="465"/>
      <c r="AE44" s="465"/>
      <c r="AF44" s="465"/>
      <c r="AG44" s="465"/>
      <c r="AH44" s="465"/>
      <c r="AI44" s="465"/>
      <c r="AJ44" s="465"/>
      <c r="AK44" s="465"/>
      <c r="AL44" s="465"/>
      <c r="AM44" s="465"/>
      <c r="AN44" s="465"/>
      <c r="AO44" s="465"/>
      <c r="AP44" s="465"/>
      <c r="AQ44" s="465"/>
      <c r="AR44" s="465"/>
      <c r="AS44" s="465"/>
      <c r="AT44" s="465"/>
      <c r="AU44" s="465"/>
      <c r="AV44" s="465"/>
      <c r="AW44" s="465"/>
      <c r="AX44" s="456"/>
      <c r="AY44" s="456"/>
      <c r="AZ44" s="456"/>
      <c r="BA44" s="111"/>
      <c r="BB44" s="111"/>
      <c r="BC44" s="21"/>
      <c r="BD44" s="21"/>
      <c r="BE44" s="21"/>
      <c r="BF44" s="21"/>
      <c r="BG44" s="33"/>
      <c r="BH44" s="33"/>
    </row>
    <row r="45" spans="1:60" s="18" customFormat="1" ht="18" customHeight="1" x14ac:dyDescent="0.25">
      <c r="A45" s="85"/>
      <c r="B45" s="869" t="s">
        <v>548</v>
      </c>
      <c r="C45" s="869"/>
      <c r="D45" s="869"/>
      <c r="E45" s="869"/>
      <c r="F45" s="869"/>
      <c r="G45" s="869"/>
      <c r="H45" s="869"/>
      <c r="I45" s="869"/>
      <c r="J45" s="869"/>
      <c r="K45" s="869"/>
      <c r="L45" s="869"/>
      <c r="M45" s="869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69"/>
      <c r="Y45" s="869"/>
      <c r="Z45" s="869"/>
      <c r="AA45" s="869"/>
      <c r="AB45" s="869"/>
      <c r="AC45" s="869"/>
      <c r="AD45" s="869"/>
      <c r="AE45" s="869"/>
      <c r="AF45" s="869"/>
      <c r="AG45" s="869"/>
      <c r="AH45" s="869"/>
      <c r="AI45" s="869"/>
      <c r="AJ45" s="869"/>
      <c r="AK45" s="869"/>
      <c r="AL45" s="869"/>
      <c r="AM45" s="869"/>
      <c r="AN45" s="869"/>
      <c r="AO45" s="869"/>
      <c r="AP45" s="869"/>
      <c r="AQ45" s="869"/>
      <c r="AR45" s="869"/>
      <c r="AS45" s="869"/>
      <c r="AT45" s="869"/>
      <c r="AU45" s="869"/>
      <c r="AV45" s="869"/>
      <c r="AW45" s="869"/>
      <c r="AX45" s="869"/>
      <c r="AY45" s="869"/>
      <c r="AZ45" s="869"/>
      <c r="BA45" s="111"/>
      <c r="BB45" s="111"/>
      <c r="BC45" s="21"/>
      <c r="BD45" s="21"/>
      <c r="BE45" s="21"/>
      <c r="BF45" s="21"/>
      <c r="BG45" s="33"/>
      <c r="BH45" s="33"/>
    </row>
    <row r="46" spans="1:60" s="18" customFormat="1" ht="12" customHeight="1" x14ac:dyDescent="0.25">
      <c r="A46" s="85"/>
      <c r="B46" s="282"/>
      <c r="C46" s="282"/>
      <c r="D46" s="282"/>
      <c r="E46" s="282"/>
      <c r="F46" s="282"/>
      <c r="G46" s="282"/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282"/>
      <c r="Z46" s="282"/>
      <c r="AA46" s="282"/>
      <c r="AB46" s="282"/>
      <c r="AC46" s="282"/>
      <c r="AD46" s="282"/>
      <c r="AE46" s="282"/>
      <c r="AF46" s="282"/>
      <c r="AG46" s="282"/>
      <c r="AH46" s="282"/>
      <c r="AI46" s="282"/>
      <c r="AJ46" s="282"/>
      <c r="AK46" s="282"/>
      <c r="AL46" s="282"/>
      <c r="AM46" s="282"/>
      <c r="AN46" s="282"/>
      <c r="AO46" s="282"/>
      <c r="AP46" s="282"/>
      <c r="AQ46" s="282"/>
      <c r="AR46" s="282"/>
      <c r="AS46" s="282"/>
      <c r="AT46" s="282"/>
      <c r="AU46" s="282"/>
      <c r="AV46" s="282"/>
      <c r="AW46" s="282"/>
      <c r="AX46" s="282"/>
      <c r="AY46" s="282"/>
      <c r="AZ46" s="282"/>
      <c r="BA46" s="111"/>
      <c r="BB46" s="111"/>
      <c r="BC46" s="21"/>
      <c r="BD46" s="21"/>
      <c r="BE46" s="21"/>
      <c r="BF46" s="21"/>
      <c r="BG46" s="33"/>
      <c r="BH46" s="33"/>
    </row>
    <row r="47" spans="1:60" s="18" customFormat="1" ht="18" customHeight="1" x14ac:dyDescent="0.25">
      <c r="A47" s="85"/>
      <c r="B47" s="867" t="s">
        <v>2</v>
      </c>
      <c r="C47" s="892"/>
      <c r="D47" s="892"/>
      <c r="E47" s="892"/>
      <c r="F47" s="892"/>
      <c r="G47" s="892"/>
      <c r="H47" s="892"/>
      <c r="I47" s="892"/>
      <c r="J47" s="892"/>
      <c r="K47" s="892"/>
      <c r="L47" s="892"/>
      <c r="M47" s="892"/>
      <c r="N47" s="892"/>
      <c r="O47" s="892"/>
      <c r="P47" s="892"/>
      <c r="Q47" s="892"/>
      <c r="R47" s="892"/>
      <c r="S47" s="892"/>
      <c r="T47" s="892"/>
      <c r="U47" s="892"/>
      <c r="V47" s="892"/>
      <c r="W47" s="895" t="s">
        <v>502</v>
      </c>
      <c r="X47" s="870"/>
      <c r="Y47" s="871"/>
      <c r="Z47" s="870" t="s">
        <v>33</v>
      </c>
      <c r="AA47" s="870"/>
      <c r="AB47" s="871"/>
      <c r="AC47" s="865" t="s">
        <v>99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6"/>
      <c r="AO47" s="866"/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  <c r="BA47" s="111"/>
      <c r="BB47" s="111"/>
      <c r="BC47" s="21"/>
      <c r="BD47" s="21"/>
      <c r="BE47" s="21"/>
      <c r="BF47" s="21"/>
      <c r="BG47" s="33"/>
      <c r="BH47" s="33"/>
    </row>
    <row r="48" spans="1:60" s="18" customFormat="1" ht="18" customHeight="1" x14ac:dyDescent="0.25">
      <c r="A48" s="85"/>
      <c r="B48" s="867"/>
      <c r="C48" s="892"/>
      <c r="D48" s="892"/>
      <c r="E48" s="892"/>
      <c r="F48" s="892"/>
      <c r="G48" s="892"/>
      <c r="H48" s="892"/>
      <c r="I48" s="892"/>
      <c r="J48" s="892"/>
      <c r="K48" s="892"/>
      <c r="L48" s="892"/>
      <c r="M48" s="892"/>
      <c r="N48" s="892"/>
      <c r="O48" s="892"/>
      <c r="P48" s="892"/>
      <c r="Q48" s="892"/>
      <c r="R48" s="892"/>
      <c r="S48" s="892"/>
      <c r="T48" s="892"/>
      <c r="U48" s="892"/>
      <c r="V48" s="892"/>
      <c r="W48" s="896"/>
      <c r="X48" s="872"/>
      <c r="Y48" s="873"/>
      <c r="Z48" s="872"/>
      <c r="AA48" s="872"/>
      <c r="AB48" s="873"/>
      <c r="AC48" s="895" t="s">
        <v>271</v>
      </c>
      <c r="AD48" s="870"/>
      <c r="AE48" s="870"/>
      <c r="AF48" s="870"/>
      <c r="AG48" s="870"/>
      <c r="AH48" s="870"/>
      <c r="AI48" s="870"/>
      <c r="AJ48" s="871"/>
      <c r="AK48" s="892" t="s">
        <v>6</v>
      </c>
      <c r="AL48" s="892"/>
      <c r="AM48" s="892"/>
      <c r="AN48" s="892"/>
      <c r="AO48" s="892"/>
      <c r="AP48" s="892"/>
      <c r="AQ48" s="892"/>
      <c r="AR48" s="892"/>
      <c r="AS48" s="870" t="s">
        <v>35</v>
      </c>
      <c r="AT48" s="870"/>
      <c r="AU48" s="870"/>
      <c r="AV48" s="870"/>
      <c r="AW48" s="870"/>
      <c r="AX48" s="870"/>
      <c r="AY48" s="870"/>
      <c r="AZ48" s="870"/>
      <c r="BA48" s="111"/>
      <c r="BB48" s="111"/>
      <c r="BC48" s="21"/>
      <c r="BD48" s="21"/>
      <c r="BE48" s="21"/>
      <c r="BF48" s="21"/>
      <c r="BG48" s="33"/>
      <c r="BH48" s="33"/>
    </row>
    <row r="49" spans="1:60" s="18" customFormat="1" ht="18" customHeight="1" x14ac:dyDescent="0.25">
      <c r="A49" s="85"/>
      <c r="B49" s="867"/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7"/>
      <c r="X49" s="874"/>
      <c r="Y49" s="875"/>
      <c r="Z49" s="874"/>
      <c r="AA49" s="874"/>
      <c r="AB49" s="875"/>
      <c r="AC49" s="897"/>
      <c r="AD49" s="874"/>
      <c r="AE49" s="874"/>
      <c r="AF49" s="874"/>
      <c r="AG49" s="874"/>
      <c r="AH49" s="874"/>
      <c r="AI49" s="874"/>
      <c r="AJ49" s="875"/>
      <c r="AK49" s="892"/>
      <c r="AL49" s="892"/>
      <c r="AM49" s="892"/>
      <c r="AN49" s="892"/>
      <c r="AO49" s="892"/>
      <c r="AP49" s="892"/>
      <c r="AQ49" s="892"/>
      <c r="AR49" s="892"/>
      <c r="AS49" s="874"/>
      <c r="AT49" s="874"/>
      <c r="AU49" s="874"/>
      <c r="AV49" s="874"/>
      <c r="AW49" s="874"/>
      <c r="AX49" s="874"/>
      <c r="AY49" s="874"/>
      <c r="AZ49" s="874"/>
      <c r="BA49" s="111"/>
      <c r="BB49" s="111"/>
      <c r="BC49" s="21"/>
      <c r="BD49" s="21"/>
      <c r="BE49" s="21"/>
      <c r="BF49" s="21"/>
      <c r="BG49" s="33"/>
      <c r="BH49" s="33"/>
    </row>
    <row r="50" spans="1:60" s="18" customFormat="1" ht="18" customHeight="1" thickBot="1" x14ac:dyDescent="0.3">
      <c r="A50" s="85"/>
      <c r="B50" s="883">
        <v>1</v>
      </c>
      <c r="C50" s="898"/>
      <c r="D50" s="898"/>
      <c r="E50" s="898"/>
      <c r="F50" s="898"/>
      <c r="G50" s="898"/>
      <c r="H50" s="898"/>
      <c r="I50" s="898"/>
      <c r="J50" s="898"/>
      <c r="K50" s="898"/>
      <c r="L50" s="898"/>
      <c r="M50" s="898"/>
      <c r="N50" s="898"/>
      <c r="O50" s="898"/>
      <c r="P50" s="898"/>
      <c r="Q50" s="898"/>
      <c r="R50" s="898"/>
      <c r="S50" s="898"/>
      <c r="T50" s="898"/>
      <c r="U50" s="898"/>
      <c r="V50" s="898"/>
      <c r="W50" s="953" t="s">
        <v>36</v>
      </c>
      <c r="X50" s="884"/>
      <c r="Y50" s="885"/>
      <c r="Z50" s="884" t="s">
        <v>7</v>
      </c>
      <c r="AA50" s="884"/>
      <c r="AB50" s="885"/>
      <c r="AC50" s="953" t="s">
        <v>8</v>
      </c>
      <c r="AD50" s="884"/>
      <c r="AE50" s="884"/>
      <c r="AF50" s="884"/>
      <c r="AG50" s="884"/>
      <c r="AH50" s="884"/>
      <c r="AI50" s="884"/>
      <c r="AJ50" s="885"/>
      <c r="AK50" s="953" t="s">
        <v>9</v>
      </c>
      <c r="AL50" s="884"/>
      <c r="AM50" s="884"/>
      <c r="AN50" s="884"/>
      <c r="AO50" s="884"/>
      <c r="AP50" s="884"/>
      <c r="AQ50" s="884"/>
      <c r="AR50" s="885"/>
      <c r="AS50" s="953" t="s">
        <v>10</v>
      </c>
      <c r="AT50" s="884"/>
      <c r="AU50" s="884"/>
      <c r="AV50" s="884"/>
      <c r="AW50" s="884"/>
      <c r="AX50" s="884"/>
      <c r="AY50" s="884"/>
      <c r="AZ50" s="884"/>
      <c r="BA50" s="111"/>
      <c r="BB50" s="111"/>
      <c r="BC50" s="21"/>
      <c r="BD50" s="21"/>
      <c r="BE50" s="21"/>
      <c r="BF50" s="21"/>
      <c r="BG50" s="33"/>
      <c r="BH50" s="33"/>
    </row>
    <row r="51" spans="1:60" s="18" customFormat="1" ht="18" customHeight="1" x14ac:dyDescent="0.25">
      <c r="A51" s="85"/>
      <c r="B51" s="968"/>
      <c r="C51" s="969"/>
      <c r="D51" s="969"/>
      <c r="E51" s="969"/>
      <c r="F51" s="969"/>
      <c r="G51" s="969"/>
      <c r="H51" s="969"/>
      <c r="I51" s="969"/>
      <c r="J51" s="969"/>
      <c r="K51" s="969"/>
      <c r="L51" s="969"/>
      <c r="M51" s="969"/>
      <c r="N51" s="969"/>
      <c r="O51" s="969"/>
      <c r="P51" s="969"/>
      <c r="Q51" s="969"/>
      <c r="R51" s="969"/>
      <c r="S51" s="969"/>
      <c r="T51" s="969"/>
      <c r="U51" s="969"/>
      <c r="V51" s="970"/>
      <c r="W51" s="856"/>
      <c r="X51" s="857"/>
      <c r="Y51" s="857"/>
      <c r="Z51" s="971" t="s">
        <v>21</v>
      </c>
      <c r="AA51" s="857"/>
      <c r="AB51" s="972"/>
      <c r="AC51" s="858"/>
      <c r="AD51" s="859"/>
      <c r="AE51" s="859"/>
      <c r="AF51" s="859"/>
      <c r="AG51" s="859"/>
      <c r="AH51" s="859"/>
      <c r="AI51" s="859"/>
      <c r="AJ51" s="860"/>
      <c r="AK51" s="858"/>
      <c r="AL51" s="859"/>
      <c r="AM51" s="859"/>
      <c r="AN51" s="859"/>
      <c r="AO51" s="859"/>
      <c r="AP51" s="859"/>
      <c r="AQ51" s="859"/>
      <c r="AR51" s="860"/>
      <c r="AS51" s="858"/>
      <c r="AT51" s="859"/>
      <c r="AU51" s="859"/>
      <c r="AV51" s="859"/>
      <c r="AW51" s="859"/>
      <c r="AX51" s="859"/>
      <c r="AY51" s="859"/>
      <c r="AZ51" s="861"/>
      <c r="BA51" s="111"/>
      <c r="BB51" s="111"/>
      <c r="BC51" s="21"/>
      <c r="BD51" s="21"/>
      <c r="BE51" s="21"/>
      <c r="BF51" s="21"/>
      <c r="BG51" s="33"/>
      <c r="BH51" s="33"/>
    </row>
    <row r="52" spans="1:60" s="18" customFormat="1" ht="18" customHeight="1" x14ac:dyDescent="0.25">
      <c r="A52" s="85"/>
      <c r="B52" s="867"/>
      <c r="C52" s="892"/>
      <c r="D52" s="892"/>
      <c r="E52" s="892"/>
      <c r="F52" s="892"/>
      <c r="G52" s="892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65"/>
      <c r="W52" s="893"/>
      <c r="X52" s="866"/>
      <c r="Y52" s="866"/>
      <c r="Z52" s="894" t="s">
        <v>22</v>
      </c>
      <c r="AA52" s="842"/>
      <c r="AB52" s="843"/>
      <c r="AC52" s="865"/>
      <c r="AD52" s="866"/>
      <c r="AE52" s="866"/>
      <c r="AF52" s="866"/>
      <c r="AG52" s="866"/>
      <c r="AH52" s="866"/>
      <c r="AI52" s="866"/>
      <c r="AJ52" s="867"/>
      <c r="AK52" s="865"/>
      <c r="AL52" s="866"/>
      <c r="AM52" s="866"/>
      <c r="AN52" s="866"/>
      <c r="AO52" s="866"/>
      <c r="AP52" s="866"/>
      <c r="AQ52" s="866"/>
      <c r="AR52" s="867"/>
      <c r="AS52" s="865"/>
      <c r="AT52" s="866"/>
      <c r="AU52" s="866"/>
      <c r="AV52" s="866"/>
      <c r="AW52" s="866"/>
      <c r="AX52" s="866"/>
      <c r="AY52" s="866"/>
      <c r="AZ52" s="868"/>
      <c r="BA52" s="111"/>
      <c r="BB52" s="111"/>
      <c r="BC52" s="21"/>
      <c r="BD52" s="21"/>
      <c r="BE52" s="21"/>
      <c r="BF52" s="21"/>
      <c r="BG52" s="33"/>
      <c r="BH52" s="33"/>
    </row>
    <row r="53" spans="1:60" s="18" customFormat="1" ht="18" customHeight="1" thickBot="1" x14ac:dyDescent="0.3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974"/>
      <c r="X53" s="975"/>
      <c r="Y53" s="975"/>
      <c r="Z53" s="976"/>
      <c r="AA53" s="848"/>
      <c r="AB53" s="849"/>
      <c r="AC53" s="850"/>
      <c r="AD53" s="851"/>
      <c r="AE53" s="851"/>
      <c r="AF53" s="851"/>
      <c r="AG53" s="851"/>
      <c r="AH53" s="851"/>
      <c r="AI53" s="851"/>
      <c r="AJ53" s="852"/>
      <c r="AK53" s="850"/>
      <c r="AL53" s="851"/>
      <c r="AM53" s="851"/>
      <c r="AN53" s="851"/>
      <c r="AO53" s="851"/>
      <c r="AP53" s="851"/>
      <c r="AQ53" s="851"/>
      <c r="AR53" s="852"/>
      <c r="AS53" s="850"/>
      <c r="AT53" s="851"/>
      <c r="AU53" s="851"/>
      <c r="AV53" s="851"/>
      <c r="AW53" s="851"/>
      <c r="AX53" s="851"/>
      <c r="AY53" s="851"/>
      <c r="AZ53" s="853"/>
      <c r="BA53" s="111"/>
      <c r="BB53" s="111"/>
      <c r="BC53" s="21"/>
      <c r="BD53" s="21"/>
      <c r="BE53" s="21"/>
      <c r="BF53" s="21"/>
      <c r="BG53" s="33"/>
      <c r="BH53" s="33"/>
    </row>
    <row r="54" spans="1:60" s="18" customFormat="1" ht="45.75" customHeight="1" x14ac:dyDescent="0.25">
      <c r="A54" s="85"/>
      <c r="B54" s="1486" t="s">
        <v>645</v>
      </c>
      <c r="C54" s="1487"/>
      <c r="D54" s="1487"/>
      <c r="E54" s="1487"/>
      <c r="F54" s="1487"/>
      <c r="G54" s="1487"/>
      <c r="H54" s="1487"/>
      <c r="I54" s="1487"/>
      <c r="J54" s="1487"/>
      <c r="K54" s="1487"/>
      <c r="L54" s="1487"/>
      <c r="M54" s="1487"/>
      <c r="N54" s="1487"/>
      <c r="O54" s="1487"/>
      <c r="P54" s="1487"/>
      <c r="Q54" s="1487"/>
      <c r="R54" s="1487"/>
      <c r="S54" s="1487"/>
      <c r="T54" s="1487"/>
      <c r="U54" s="1487"/>
      <c r="V54" s="1487"/>
      <c r="W54" s="1488"/>
      <c r="X54" s="1488"/>
      <c r="Y54" s="1488"/>
      <c r="Z54" s="1488"/>
      <c r="AA54" s="1488"/>
      <c r="AB54" s="1488"/>
      <c r="AC54" s="1488"/>
      <c r="AD54" s="1488"/>
      <c r="AE54" s="1488"/>
      <c r="AF54" s="1488"/>
      <c r="AG54" s="1488"/>
      <c r="AH54" s="1488"/>
      <c r="AI54" s="1488"/>
      <c r="AJ54" s="1488"/>
      <c r="AK54" s="1488"/>
      <c r="AL54" s="1488"/>
      <c r="AM54" s="1488"/>
      <c r="AN54" s="1488"/>
      <c r="AO54" s="1488"/>
      <c r="AP54" s="1488"/>
      <c r="AQ54" s="1488"/>
      <c r="AR54" s="1488"/>
      <c r="AS54" s="1488"/>
      <c r="AT54" s="1488"/>
      <c r="AU54" s="1488"/>
      <c r="AV54" s="1488"/>
      <c r="AW54" s="1488"/>
      <c r="AX54" s="1488"/>
      <c r="AY54" s="1488"/>
      <c r="AZ54" s="1488"/>
      <c r="BA54" s="111"/>
      <c r="BB54" s="111"/>
      <c r="BC54" s="21"/>
      <c r="BD54" s="21"/>
      <c r="BE54" s="21"/>
      <c r="BF54" s="21"/>
      <c r="BG54" s="33"/>
      <c r="BH54" s="33"/>
    </row>
    <row r="55" spans="1:60" s="8" customFormat="1" ht="15" customHeight="1" x14ac:dyDescent="0.25">
      <c r="A55" s="47"/>
      <c r="B55" s="869" t="s">
        <v>549</v>
      </c>
      <c r="C55" s="869"/>
      <c r="D55" s="869"/>
      <c r="E55" s="869"/>
      <c r="F55" s="869"/>
      <c r="G55" s="869"/>
      <c r="H55" s="869"/>
      <c r="I55" s="869"/>
      <c r="J55" s="869"/>
      <c r="K55" s="869"/>
      <c r="L55" s="869"/>
      <c r="M55" s="869"/>
      <c r="N55" s="869"/>
      <c r="O55" s="869"/>
      <c r="P55" s="869"/>
      <c r="Q55" s="869"/>
      <c r="R55" s="869"/>
      <c r="S55" s="869"/>
      <c r="T55" s="869"/>
      <c r="U55" s="869"/>
      <c r="V55" s="869"/>
      <c r="W55" s="869"/>
      <c r="X55" s="869"/>
      <c r="Y55" s="869"/>
      <c r="Z55" s="869"/>
      <c r="AA55" s="869"/>
      <c r="AB55" s="869"/>
      <c r="AC55" s="869"/>
      <c r="AD55" s="869"/>
      <c r="AE55" s="869"/>
      <c r="AF55" s="869"/>
      <c r="AG55" s="869"/>
      <c r="AH55" s="869"/>
      <c r="AI55" s="869"/>
      <c r="AJ55" s="869"/>
      <c r="AK55" s="869"/>
      <c r="AL55" s="869"/>
      <c r="AM55" s="869"/>
      <c r="AN55" s="869"/>
      <c r="AO55" s="869"/>
      <c r="AP55" s="869"/>
      <c r="AQ55" s="869"/>
      <c r="AR55" s="869"/>
      <c r="AS55" s="869"/>
      <c r="AT55" s="869"/>
      <c r="AU55" s="869"/>
      <c r="AV55" s="869"/>
      <c r="AW55" s="869"/>
      <c r="AX55" s="869"/>
      <c r="AY55" s="869"/>
      <c r="AZ55" s="869"/>
      <c r="BA55" s="99"/>
      <c r="BB55" s="91"/>
    </row>
    <row r="56" spans="1:60" x14ac:dyDescent="0.25">
      <c r="A56" s="47"/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  <c r="Q56" s="282"/>
      <c r="R56" s="282"/>
      <c r="S56" s="282"/>
      <c r="T56" s="282"/>
      <c r="U56" s="282"/>
      <c r="V56" s="282"/>
      <c r="W56" s="282"/>
      <c r="X56" s="282"/>
      <c r="Y56" s="282"/>
      <c r="Z56" s="282"/>
      <c r="AA56" s="282"/>
      <c r="AB56" s="282"/>
      <c r="AC56" s="282"/>
      <c r="AD56" s="282"/>
      <c r="AE56" s="282"/>
      <c r="AF56" s="282"/>
      <c r="AG56" s="282"/>
      <c r="AH56" s="282"/>
      <c r="AI56" s="282"/>
      <c r="AJ56" s="282"/>
      <c r="AK56" s="282"/>
      <c r="AL56" s="282"/>
      <c r="AM56" s="282"/>
      <c r="AN56" s="282"/>
      <c r="AO56" s="282"/>
      <c r="AP56" s="282"/>
      <c r="AQ56" s="282"/>
      <c r="AR56" s="282"/>
      <c r="AS56" s="282"/>
      <c r="AT56" s="282"/>
      <c r="AU56" s="282"/>
      <c r="AV56" s="282"/>
      <c r="AW56" s="282"/>
      <c r="AX56" s="282"/>
      <c r="AY56" s="282"/>
      <c r="AZ56" s="282"/>
    </row>
    <row r="57" spans="1:60" x14ac:dyDescent="0.25">
      <c r="A57" s="47"/>
      <c r="B57" s="870" t="s">
        <v>2</v>
      </c>
      <c r="C57" s="870"/>
      <c r="D57" s="870"/>
      <c r="E57" s="870"/>
      <c r="F57" s="870"/>
      <c r="G57" s="870"/>
      <c r="H57" s="870"/>
      <c r="I57" s="870"/>
      <c r="J57" s="870"/>
      <c r="K57" s="870"/>
      <c r="L57" s="870"/>
      <c r="M57" s="870"/>
      <c r="N57" s="870"/>
      <c r="O57" s="870"/>
      <c r="P57" s="870"/>
      <c r="Q57" s="870"/>
      <c r="R57" s="870"/>
      <c r="S57" s="870"/>
      <c r="T57" s="870"/>
      <c r="U57" s="870"/>
      <c r="V57" s="870"/>
      <c r="W57" s="870"/>
      <c r="X57" s="870"/>
      <c r="Y57" s="871"/>
      <c r="Z57" s="870" t="s">
        <v>33</v>
      </c>
      <c r="AA57" s="870"/>
      <c r="AB57" s="871"/>
      <c r="AC57" s="865" t="s">
        <v>99</v>
      </c>
      <c r="AD57" s="866"/>
      <c r="AE57" s="866"/>
      <c r="AF57" s="866"/>
      <c r="AG57" s="866"/>
      <c r="AH57" s="866"/>
      <c r="AI57" s="866"/>
      <c r="AJ57" s="866"/>
      <c r="AK57" s="866"/>
      <c r="AL57" s="866"/>
      <c r="AM57" s="866"/>
      <c r="AN57" s="866"/>
      <c r="AO57" s="866"/>
      <c r="AP57" s="866"/>
      <c r="AQ57" s="866"/>
      <c r="AR57" s="866"/>
      <c r="AS57" s="866"/>
      <c r="AT57" s="866"/>
      <c r="AU57" s="866"/>
      <c r="AV57" s="866"/>
      <c r="AW57" s="866"/>
      <c r="AX57" s="866"/>
      <c r="AY57" s="866"/>
      <c r="AZ57" s="866"/>
    </row>
    <row r="58" spans="1:60" ht="18.75" customHeight="1" x14ac:dyDescent="0.25">
      <c r="A58" s="47"/>
      <c r="B58" s="872"/>
      <c r="C58" s="872"/>
      <c r="D58" s="872"/>
      <c r="E58" s="872"/>
      <c r="F58" s="872"/>
      <c r="G58" s="872"/>
      <c r="H58" s="872"/>
      <c r="I58" s="872"/>
      <c r="J58" s="872"/>
      <c r="K58" s="872"/>
      <c r="L58" s="872"/>
      <c r="M58" s="872"/>
      <c r="N58" s="872"/>
      <c r="O58" s="872"/>
      <c r="P58" s="872"/>
      <c r="Q58" s="872"/>
      <c r="R58" s="872"/>
      <c r="S58" s="872"/>
      <c r="T58" s="872"/>
      <c r="U58" s="872"/>
      <c r="V58" s="872"/>
      <c r="W58" s="872"/>
      <c r="X58" s="872"/>
      <c r="Y58" s="873"/>
      <c r="Z58" s="872"/>
      <c r="AA58" s="872"/>
      <c r="AB58" s="873"/>
      <c r="AC58" s="895" t="s">
        <v>271</v>
      </c>
      <c r="AD58" s="870"/>
      <c r="AE58" s="870"/>
      <c r="AF58" s="870"/>
      <c r="AG58" s="870"/>
      <c r="AH58" s="870"/>
      <c r="AI58" s="870"/>
      <c r="AJ58" s="871"/>
      <c r="AK58" s="892" t="s">
        <v>6</v>
      </c>
      <c r="AL58" s="892"/>
      <c r="AM58" s="892"/>
      <c r="AN58" s="892"/>
      <c r="AO58" s="892"/>
      <c r="AP58" s="892"/>
      <c r="AQ58" s="892"/>
      <c r="AR58" s="892"/>
      <c r="AS58" s="870" t="s">
        <v>35</v>
      </c>
      <c r="AT58" s="870"/>
      <c r="AU58" s="870"/>
      <c r="AV58" s="870"/>
      <c r="AW58" s="870"/>
      <c r="AX58" s="870"/>
      <c r="AY58" s="870"/>
      <c r="AZ58" s="870"/>
    </row>
    <row r="59" spans="1:60" ht="18.75" customHeight="1" x14ac:dyDescent="0.25">
      <c r="A59" s="47"/>
      <c r="B59" s="874"/>
      <c r="C59" s="874"/>
      <c r="D59" s="874"/>
      <c r="E59" s="874"/>
      <c r="F59" s="874"/>
      <c r="G59" s="874"/>
      <c r="H59" s="874"/>
      <c r="I59" s="874"/>
      <c r="J59" s="874"/>
      <c r="K59" s="874"/>
      <c r="L59" s="874"/>
      <c r="M59" s="874"/>
      <c r="N59" s="874"/>
      <c r="O59" s="874"/>
      <c r="P59" s="874"/>
      <c r="Q59" s="874"/>
      <c r="R59" s="874"/>
      <c r="S59" s="874"/>
      <c r="T59" s="874"/>
      <c r="U59" s="874"/>
      <c r="V59" s="874"/>
      <c r="W59" s="874"/>
      <c r="X59" s="874"/>
      <c r="Y59" s="875"/>
      <c r="Z59" s="874"/>
      <c r="AA59" s="874"/>
      <c r="AB59" s="875"/>
      <c r="AC59" s="897"/>
      <c r="AD59" s="874"/>
      <c r="AE59" s="874"/>
      <c r="AF59" s="874"/>
      <c r="AG59" s="874"/>
      <c r="AH59" s="874"/>
      <c r="AI59" s="874"/>
      <c r="AJ59" s="875"/>
      <c r="AK59" s="892"/>
      <c r="AL59" s="892"/>
      <c r="AM59" s="892"/>
      <c r="AN59" s="892"/>
      <c r="AO59" s="892"/>
      <c r="AP59" s="892"/>
      <c r="AQ59" s="892"/>
      <c r="AR59" s="892"/>
      <c r="AS59" s="874"/>
      <c r="AT59" s="874"/>
      <c r="AU59" s="874"/>
      <c r="AV59" s="874"/>
      <c r="AW59" s="874"/>
      <c r="AX59" s="874"/>
      <c r="AY59" s="874"/>
      <c r="AZ59" s="874"/>
    </row>
    <row r="60" spans="1:60" ht="15.75" thickBot="1" x14ac:dyDescent="0.3">
      <c r="A60" s="47"/>
      <c r="B60" s="1139">
        <v>1</v>
      </c>
      <c r="C60" s="1139"/>
      <c r="D60" s="1139"/>
      <c r="E60" s="1139"/>
      <c r="F60" s="1139"/>
      <c r="G60" s="1139"/>
      <c r="H60" s="1139"/>
      <c r="I60" s="1139"/>
      <c r="J60" s="1139"/>
      <c r="K60" s="1139"/>
      <c r="L60" s="1139"/>
      <c r="M60" s="1139"/>
      <c r="N60" s="1139"/>
      <c r="O60" s="1139"/>
      <c r="P60" s="1139"/>
      <c r="Q60" s="1139"/>
      <c r="R60" s="1139"/>
      <c r="S60" s="1139"/>
      <c r="T60" s="1139"/>
      <c r="U60" s="1139"/>
      <c r="V60" s="1139"/>
      <c r="W60" s="1139"/>
      <c r="X60" s="1139"/>
      <c r="Y60" s="968"/>
      <c r="Z60" s="923" t="s">
        <v>7</v>
      </c>
      <c r="AA60" s="923"/>
      <c r="AB60" s="924"/>
      <c r="AC60" s="1175" t="s">
        <v>8</v>
      </c>
      <c r="AD60" s="975"/>
      <c r="AE60" s="975"/>
      <c r="AF60" s="975"/>
      <c r="AG60" s="975"/>
      <c r="AH60" s="975"/>
      <c r="AI60" s="975"/>
      <c r="AJ60" s="1176"/>
      <c r="AK60" s="1175" t="s">
        <v>9</v>
      </c>
      <c r="AL60" s="975"/>
      <c r="AM60" s="975"/>
      <c r="AN60" s="975"/>
      <c r="AO60" s="975"/>
      <c r="AP60" s="975"/>
      <c r="AQ60" s="975"/>
      <c r="AR60" s="1176"/>
      <c r="AS60" s="1175" t="s">
        <v>10</v>
      </c>
      <c r="AT60" s="975"/>
      <c r="AU60" s="975"/>
      <c r="AV60" s="975"/>
      <c r="AW60" s="975"/>
      <c r="AX60" s="975"/>
      <c r="AY60" s="975"/>
      <c r="AZ60" s="975"/>
    </row>
    <row r="61" spans="1:60" ht="27.75" customHeight="1" x14ac:dyDescent="0.25">
      <c r="A61" s="47"/>
      <c r="B61" s="854" t="s">
        <v>771</v>
      </c>
      <c r="C61" s="854"/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54"/>
      <c r="O61" s="854"/>
      <c r="P61" s="854"/>
      <c r="Q61" s="854"/>
      <c r="R61" s="854"/>
      <c r="S61" s="854"/>
      <c r="T61" s="854"/>
      <c r="U61" s="854"/>
      <c r="V61" s="854"/>
      <c r="W61" s="854"/>
      <c r="X61" s="854"/>
      <c r="Y61" s="855"/>
      <c r="Z61" s="856" t="s">
        <v>21</v>
      </c>
      <c r="AA61" s="857"/>
      <c r="AB61" s="857"/>
      <c r="AC61" s="858"/>
      <c r="AD61" s="859"/>
      <c r="AE61" s="859"/>
      <c r="AF61" s="859"/>
      <c r="AG61" s="859"/>
      <c r="AH61" s="859"/>
      <c r="AI61" s="859"/>
      <c r="AJ61" s="860"/>
      <c r="AK61" s="858"/>
      <c r="AL61" s="859"/>
      <c r="AM61" s="859"/>
      <c r="AN61" s="859"/>
      <c r="AO61" s="859"/>
      <c r="AP61" s="859"/>
      <c r="AQ61" s="859"/>
      <c r="AR61" s="860"/>
      <c r="AS61" s="858"/>
      <c r="AT61" s="859"/>
      <c r="AU61" s="859"/>
      <c r="AV61" s="859"/>
      <c r="AW61" s="859"/>
      <c r="AX61" s="859"/>
      <c r="AY61" s="859"/>
      <c r="AZ61" s="861"/>
    </row>
    <row r="62" spans="1:60" ht="15" customHeight="1" x14ac:dyDescent="0.25">
      <c r="A62" s="47"/>
      <c r="B62" s="839" t="s">
        <v>765</v>
      </c>
      <c r="C62" s="839"/>
      <c r="D62" s="839"/>
      <c r="E62" s="839"/>
      <c r="F62" s="839"/>
      <c r="G62" s="839"/>
      <c r="H62" s="839"/>
      <c r="I62" s="839"/>
      <c r="J62" s="839"/>
      <c r="K62" s="839"/>
      <c r="L62" s="839"/>
      <c r="M62" s="839"/>
      <c r="N62" s="839"/>
      <c r="O62" s="839"/>
      <c r="P62" s="839"/>
      <c r="Q62" s="839"/>
      <c r="R62" s="839"/>
      <c r="S62" s="839"/>
      <c r="T62" s="839"/>
      <c r="U62" s="839"/>
      <c r="V62" s="839"/>
      <c r="W62" s="839"/>
      <c r="X62" s="839"/>
      <c r="Y62" s="840"/>
      <c r="Z62" s="841" t="s">
        <v>22</v>
      </c>
      <c r="AA62" s="842"/>
      <c r="AB62" s="843"/>
      <c r="AC62" s="865"/>
      <c r="AD62" s="866"/>
      <c r="AE62" s="866"/>
      <c r="AF62" s="866"/>
      <c r="AG62" s="866"/>
      <c r="AH62" s="866"/>
      <c r="AI62" s="866"/>
      <c r="AJ62" s="867"/>
      <c r="AK62" s="865"/>
      <c r="AL62" s="866"/>
      <c r="AM62" s="866"/>
      <c r="AN62" s="866"/>
      <c r="AO62" s="866"/>
      <c r="AP62" s="866"/>
      <c r="AQ62" s="866"/>
      <c r="AR62" s="867"/>
      <c r="AS62" s="865"/>
      <c r="AT62" s="866"/>
      <c r="AU62" s="866"/>
      <c r="AV62" s="866"/>
      <c r="AW62" s="866"/>
      <c r="AX62" s="866"/>
      <c r="AY62" s="866"/>
      <c r="AZ62" s="868"/>
    </row>
    <row r="63" spans="1:60" ht="15" customHeight="1" x14ac:dyDescent="0.25">
      <c r="A63" s="47"/>
      <c r="B63" s="839" t="s">
        <v>766</v>
      </c>
      <c r="C63" s="839"/>
      <c r="D63" s="839"/>
      <c r="E63" s="839"/>
      <c r="F63" s="839"/>
      <c r="G63" s="839"/>
      <c r="H63" s="839"/>
      <c r="I63" s="839"/>
      <c r="J63" s="839"/>
      <c r="K63" s="839"/>
      <c r="L63" s="839"/>
      <c r="M63" s="839"/>
      <c r="N63" s="839"/>
      <c r="O63" s="839"/>
      <c r="P63" s="839"/>
      <c r="Q63" s="839"/>
      <c r="R63" s="839"/>
      <c r="S63" s="839"/>
      <c r="T63" s="839"/>
      <c r="U63" s="839"/>
      <c r="V63" s="839"/>
      <c r="W63" s="839"/>
      <c r="X63" s="839"/>
      <c r="Y63" s="840"/>
      <c r="Z63" s="841" t="s">
        <v>23</v>
      </c>
      <c r="AA63" s="842"/>
      <c r="AB63" s="843"/>
      <c r="AC63" s="662"/>
      <c r="AD63" s="658"/>
      <c r="AE63" s="658"/>
      <c r="AF63" s="658"/>
      <c r="AG63" s="658"/>
      <c r="AH63" s="658"/>
      <c r="AI63" s="658"/>
      <c r="AJ63" s="659"/>
      <c r="AK63" s="662"/>
      <c r="AL63" s="658"/>
      <c r="AM63" s="658"/>
      <c r="AN63" s="658"/>
      <c r="AO63" s="658"/>
      <c r="AP63" s="658"/>
      <c r="AQ63" s="658"/>
      <c r="AR63" s="659"/>
      <c r="AS63" s="662"/>
      <c r="AT63" s="658"/>
      <c r="AU63" s="658"/>
      <c r="AV63" s="658"/>
      <c r="AW63" s="658"/>
      <c r="AX63" s="658"/>
      <c r="AY63" s="658"/>
      <c r="AZ63" s="664"/>
    </row>
    <row r="64" spans="1:60" ht="15" customHeight="1" x14ac:dyDescent="0.25">
      <c r="A64" s="47"/>
      <c r="B64" s="839" t="s">
        <v>767</v>
      </c>
      <c r="C64" s="839"/>
      <c r="D64" s="839"/>
      <c r="E64" s="839"/>
      <c r="F64" s="839"/>
      <c r="G64" s="839"/>
      <c r="H64" s="839"/>
      <c r="I64" s="839"/>
      <c r="J64" s="839"/>
      <c r="K64" s="839"/>
      <c r="L64" s="839"/>
      <c r="M64" s="839"/>
      <c r="N64" s="839"/>
      <c r="O64" s="839"/>
      <c r="P64" s="839"/>
      <c r="Q64" s="839"/>
      <c r="R64" s="839"/>
      <c r="S64" s="839"/>
      <c r="T64" s="839"/>
      <c r="U64" s="839"/>
      <c r="V64" s="839"/>
      <c r="W64" s="839"/>
      <c r="X64" s="839"/>
      <c r="Y64" s="840"/>
      <c r="Z64" s="844" t="s">
        <v>460</v>
      </c>
      <c r="AA64" s="845"/>
      <c r="AB64" s="846"/>
      <c r="AC64" s="662"/>
      <c r="AD64" s="658"/>
      <c r="AE64" s="658"/>
      <c r="AF64" s="658"/>
      <c r="AG64" s="658"/>
      <c r="AH64" s="658"/>
      <c r="AI64" s="658"/>
      <c r="AJ64" s="659"/>
      <c r="AK64" s="662"/>
      <c r="AL64" s="658"/>
      <c r="AM64" s="658"/>
      <c r="AN64" s="658"/>
      <c r="AO64" s="658"/>
      <c r="AP64" s="658"/>
      <c r="AQ64" s="658"/>
      <c r="AR64" s="659"/>
      <c r="AS64" s="662"/>
      <c r="AT64" s="658"/>
      <c r="AU64" s="658"/>
      <c r="AV64" s="658"/>
      <c r="AW64" s="658"/>
      <c r="AX64" s="658"/>
      <c r="AY64" s="658"/>
      <c r="AZ64" s="664"/>
    </row>
    <row r="65" spans="1:52" ht="15.75" customHeight="1" thickBot="1" x14ac:dyDescent="0.3">
      <c r="A65" s="47"/>
      <c r="B65" s="839" t="s">
        <v>768</v>
      </c>
      <c r="C65" s="839"/>
      <c r="D65" s="839"/>
      <c r="E65" s="839"/>
      <c r="F65" s="839"/>
      <c r="G65" s="839"/>
      <c r="H65" s="839"/>
      <c r="I65" s="839"/>
      <c r="J65" s="839"/>
      <c r="K65" s="839"/>
      <c r="L65" s="839"/>
      <c r="M65" s="839"/>
      <c r="N65" s="839"/>
      <c r="O65" s="839"/>
      <c r="P65" s="839"/>
      <c r="Q65" s="839"/>
      <c r="R65" s="839"/>
      <c r="S65" s="839"/>
      <c r="T65" s="839"/>
      <c r="U65" s="839"/>
      <c r="V65" s="839"/>
      <c r="W65" s="839"/>
      <c r="X65" s="839"/>
      <c r="Y65" s="840"/>
      <c r="Z65" s="847" t="s">
        <v>461</v>
      </c>
      <c r="AA65" s="848"/>
      <c r="AB65" s="849"/>
      <c r="AC65" s="850"/>
      <c r="AD65" s="851"/>
      <c r="AE65" s="851"/>
      <c r="AF65" s="851"/>
      <c r="AG65" s="851"/>
      <c r="AH65" s="851"/>
      <c r="AI65" s="851"/>
      <c r="AJ65" s="852"/>
      <c r="AK65" s="850"/>
      <c r="AL65" s="851"/>
      <c r="AM65" s="851"/>
      <c r="AN65" s="851"/>
      <c r="AO65" s="851"/>
      <c r="AP65" s="851"/>
      <c r="AQ65" s="851"/>
      <c r="AR65" s="852"/>
      <c r="AS65" s="850"/>
      <c r="AT65" s="851"/>
      <c r="AU65" s="851"/>
      <c r="AV65" s="851"/>
      <c r="AW65" s="851"/>
      <c r="AX65" s="851"/>
      <c r="AY65" s="851"/>
      <c r="AZ65" s="853"/>
    </row>
    <row r="66" spans="1:52" ht="6" customHeight="1" x14ac:dyDescent="0.25">
      <c r="A66" s="47"/>
      <c r="B66" s="820"/>
      <c r="C66" s="821"/>
      <c r="D66" s="821"/>
      <c r="E66" s="821"/>
      <c r="F66" s="821"/>
      <c r="G66" s="821"/>
      <c r="H66" s="821"/>
      <c r="I66" s="821"/>
      <c r="J66" s="821"/>
      <c r="K66" s="821"/>
      <c r="L66" s="821"/>
      <c r="M66" s="821"/>
      <c r="N66" s="821"/>
      <c r="O66" s="821"/>
      <c r="P66" s="821"/>
      <c r="Q66" s="821"/>
      <c r="R66" s="821"/>
      <c r="S66" s="821"/>
      <c r="T66" s="821"/>
      <c r="U66" s="821"/>
      <c r="V66" s="821"/>
      <c r="W66" s="821"/>
      <c r="X66" s="821"/>
      <c r="Y66" s="821"/>
      <c r="Z66" s="821"/>
      <c r="AA66" s="821"/>
      <c r="AB66" s="821"/>
      <c r="AC66" s="821"/>
      <c r="AD66" s="821"/>
      <c r="AE66" s="821"/>
      <c r="AF66" s="821"/>
      <c r="AG66" s="821"/>
      <c r="AH66" s="821"/>
      <c r="AI66" s="821"/>
      <c r="AJ66" s="821"/>
      <c r="AK66" s="821"/>
      <c r="AL66" s="821"/>
      <c r="AM66" s="821"/>
      <c r="AN66" s="821"/>
      <c r="AO66" s="821"/>
      <c r="AP66" s="821"/>
      <c r="AQ66" s="821"/>
      <c r="AR66" s="821"/>
      <c r="AS66" s="821"/>
      <c r="AT66" s="821"/>
      <c r="AU66" s="821"/>
      <c r="AV66" s="821"/>
      <c r="AW66" s="821"/>
      <c r="AX66" s="821"/>
      <c r="AY66" s="821"/>
      <c r="AZ66" s="821"/>
    </row>
    <row r="67" spans="1:52" ht="27.75" customHeight="1" x14ac:dyDescent="0.25">
      <c r="A67" s="47"/>
      <c r="B67" s="1478" t="s">
        <v>646</v>
      </c>
      <c r="C67" s="1479"/>
      <c r="D67" s="1479"/>
      <c r="E67" s="1479"/>
      <c r="F67" s="1479"/>
      <c r="G67" s="1479"/>
      <c r="H67" s="1479"/>
      <c r="I67" s="1479"/>
      <c r="J67" s="1479"/>
      <c r="K67" s="1479"/>
      <c r="L67" s="1479"/>
      <c r="M67" s="1479"/>
      <c r="N67" s="1479"/>
      <c r="O67" s="1479"/>
      <c r="P67" s="1479"/>
      <c r="Q67" s="1479"/>
      <c r="R67" s="1479"/>
      <c r="S67" s="1479"/>
      <c r="T67" s="1479"/>
      <c r="U67" s="1479"/>
      <c r="V67" s="1479"/>
      <c r="W67" s="1479"/>
      <c r="X67" s="1479"/>
      <c r="Y67" s="1479"/>
      <c r="Z67" s="1479"/>
      <c r="AA67" s="1479"/>
      <c r="AB67" s="1479"/>
      <c r="AC67" s="1479"/>
      <c r="AD67" s="1479"/>
      <c r="AE67" s="1479"/>
      <c r="AF67" s="1479"/>
      <c r="AG67" s="1479"/>
      <c r="AH67" s="1479"/>
      <c r="AI67" s="1479"/>
      <c r="AJ67" s="1479"/>
      <c r="AK67" s="1479"/>
      <c r="AL67" s="1479"/>
      <c r="AM67" s="1479"/>
      <c r="AN67" s="1479"/>
      <c r="AO67" s="1479"/>
      <c r="AP67" s="1479"/>
      <c r="AQ67" s="1479"/>
      <c r="AR67" s="1479"/>
      <c r="AS67" s="1479"/>
      <c r="AT67" s="1479"/>
      <c r="AU67" s="1479"/>
      <c r="AV67" s="1479"/>
      <c r="AW67" s="1479"/>
      <c r="AX67" s="1479"/>
      <c r="AY67" s="1479"/>
      <c r="AZ67" s="1479"/>
    </row>
  </sheetData>
  <mergeCells count="230">
    <mergeCell ref="B53:V53"/>
    <mergeCell ref="W53:Y53"/>
    <mergeCell ref="Z53:AB53"/>
    <mergeCell ref="AC53:AJ53"/>
    <mergeCell ref="AK53:AR53"/>
    <mergeCell ref="AS53:AZ53"/>
    <mergeCell ref="B54:AZ54"/>
    <mergeCell ref="B51:V51"/>
    <mergeCell ref="W51:Y51"/>
    <mergeCell ref="Z51:AB51"/>
    <mergeCell ref="AC51:AJ51"/>
    <mergeCell ref="AK51:AR51"/>
    <mergeCell ref="AS51:AZ51"/>
    <mergeCell ref="B52:V52"/>
    <mergeCell ref="W52:Y52"/>
    <mergeCell ref="Z52:AB52"/>
    <mergeCell ref="AC52:AJ52"/>
    <mergeCell ref="AK52:AR52"/>
    <mergeCell ref="AS52:AZ52"/>
    <mergeCell ref="B47:V49"/>
    <mergeCell ref="W47:Y49"/>
    <mergeCell ref="Z47:AB49"/>
    <mergeCell ref="AC47:AZ47"/>
    <mergeCell ref="AC48:AJ49"/>
    <mergeCell ref="AK48:AR49"/>
    <mergeCell ref="AS48:AZ49"/>
    <mergeCell ref="B50:V50"/>
    <mergeCell ref="W50:Y50"/>
    <mergeCell ref="Z50:AB50"/>
    <mergeCell ref="AC50:AJ50"/>
    <mergeCell ref="AK50:AR50"/>
    <mergeCell ref="AS50:AZ50"/>
    <mergeCell ref="H42:I42"/>
    <mergeCell ref="J42:M42"/>
    <mergeCell ref="N38:Z38"/>
    <mergeCell ref="AA38:AM38"/>
    <mergeCell ref="AN38:AZ38"/>
    <mergeCell ref="N39:P39"/>
    <mergeCell ref="X39:Z39"/>
    <mergeCell ref="H38:I39"/>
    <mergeCell ref="B45:AZ45"/>
    <mergeCell ref="X41:Z41"/>
    <mergeCell ref="AU41:AW41"/>
    <mergeCell ref="AX41:AZ41"/>
    <mergeCell ref="AN40:AP40"/>
    <mergeCell ref="AQ40:AT40"/>
    <mergeCell ref="AU40:AW40"/>
    <mergeCell ref="AX40:AZ40"/>
    <mergeCell ref="U42:W42"/>
    <mergeCell ref="X42:Z42"/>
    <mergeCell ref="AU42:AW42"/>
    <mergeCell ref="AX42:AZ42"/>
    <mergeCell ref="B41:G41"/>
    <mergeCell ref="N41:P41"/>
    <mergeCell ref="H41:I41"/>
    <mergeCell ref="J41:M41"/>
    <mergeCell ref="B33:Y33"/>
    <mergeCell ref="AC32:AJ32"/>
    <mergeCell ref="AK32:AR32"/>
    <mergeCell ref="AC33:AJ33"/>
    <mergeCell ref="AK33:AR33"/>
    <mergeCell ref="AS33:AZ33"/>
    <mergeCell ref="Z33:AB33"/>
    <mergeCell ref="AS32:AZ32"/>
    <mergeCell ref="AH39:AJ39"/>
    <mergeCell ref="AK39:AM39"/>
    <mergeCell ref="AX39:AZ39"/>
    <mergeCell ref="B38:G39"/>
    <mergeCell ref="AA39:AC39"/>
    <mergeCell ref="AD39:AG39"/>
    <mergeCell ref="Q39:T39"/>
    <mergeCell ref="U39:W39"/>
    <mergeCell ref="J38:M39"/>
    <mergeCell ref="B32:Y32"/>
    <mergeCell ref="Z32:AB32"/>
    <mergeCell ref="AS31:AZ31"/>
    <mergeCell ref="B28:Y30"/>
    <mergeCell ref="Z28:AB30"/>
    <mergeCell ref="Z22:AB22"/>
    <mergeCell ref="AC22:AJ22"/>
    <mergeCell ref="AK22:AR22"/>
    <mergeCell ref="B20:Y20"/>
    <mergeCell ref="AK20:AR20"/>
    <mergeCell ref="AS20:AZ20"/>
    <mergeCell ref="Z20:AB20"/>
    <mergeCell ref="AC20:AJ20"/>
    <mergeCell ref="AS22:AZ22"/>
    <mergeCell ref="B23:Y23"/>
    <mergeCell ref="Z23:AB23"/>
    <mergeCell ref="B25:AZ25"/>
    <mergeCell ref="AC28:AZ28"/>
    <mergeCell ref="B26:AZ26"/>
    <mergeCell ref="B21:Y21"/>
    <mergeCell ref="Z21:AB21"/>
    <mergeCell ref="B22:Y22"/>
    <mergeCell ref="AC21:AJ21"/>
    <mergeCell ref="AK21:AR21"/>
    <mergeCell ref="AS21:AZ21"/>
    <mergeCell ref="AQ41:AT41"/>
    <mergeCell ref="AQ42:AT42"/>
    <mergeCell ref="B36:AZ36"/>
    <mergeCell ref="B40:G40"/>
    <mergeCell ref="N40:P40"/>
    <mergeCell ref="Q40:T40"/>
    <mergeCell ref="U40:W40"/>
    <mergeCell ref="X40:Z40"/>
    <mergeCell ref="AA40:AC40"/>
    <mergeCell ref="AD40:AG40"/>
    <mergeCell ref="AH40:AJ40"/>
    <mergeCell ref="AK40:AM40"/>
    <mergeCell ref="H40:I40"/>
    <mergeCell ref="J40:M40"/>
    <mergeCell ref="U41:W41"/>
    <mergeCell ref="AA41:AC41"/>
    <mergeCell ref="AH42:AJ42"/>
    <mergeCell ref="AK42:AM42"/>
    <mergeCell ref="AK41:AM41"/>
    <mergeCell ref="AN41:AP41"/>
    <mergeCell ref="Q41:T41"/>
    <mergeCell ref="AD41:AG41"/>
    <mergeCell ref="AH41:AJ41"/>
    <mergeCell ref="AN42:AP42"/>
    <mergeCell ref="H43:I43"/>
    <mergeCell ref="J43:M43"/>
    <mergeCell ref="N43:P43"/>
    <mergeCell ref="Q43:T43"/>
    <mergeCell ref="AK43:AM43"/>
    <mergeCell ref="AN43:AP43"/>
    <mergeCell ref="U43:W43"/>
    <mergeCell ref="X43:Z43"/>
    <mergeCell ref="AA43:AC43"/>
    <mergeCell ref="AD43:AG43"/>
    <mergeCell ref="AH43:AJ43"/>
    <mergeCell ref="AU43:AW43"/>
    <mergeCell ref="AX43:AZ43"/>
    <mergeCell ref="B42:G42"/>
    <mergeCell ref="N42:P42"/>
    <mergeCell ref="Q42:T42"/>
    <mergeCell ref="AA42:AC42"/>
    <mergeCell ref="AD42:AG42"/>
    <mergeCell ref="AC29:AJ30"/>
    <mergeCell ref="AK29:AR30"/>
    <mergeCell ref="AS29:AZ30"/>
    <mergeCell ref="AU39:AW39"/>
    <mergeCell ref="B31:Y31"/>
    <mergeCell ref="Z31:AB31"/>
    <mergeCell ref="AC31:AJ31"/>
    <mergeCell ref="AK31:AR31"/>
    <mergeCell ref="B34:Y34"/>
    <mergeCell ref="Z34:AB34"/>
    <mergeCell ref="AC34:AJ34"/>
    <mergeCell ref="AK34:AR34"/>
    <mergeCell ref="AS34:AZ34"/>
    <mergeCell ref="AQ43:AT43"/>
    <mergeCell ref="AN39:AP39"/>
    <mergeCell ref="AQ39:AT39"/>
    <mergeCell ref="B43:G43"/>
    <mergeCell ref="A10:K10"/>
    <mergeCell ref="AV10:AZ10"/>
    <mergeCell ref="A1:AZ1"/>
    <mergeCell ref="AC15:AJ16"/>
    <mergeCell ref="AK15:AR16"/>
    <mergeCell ref="AS15:AZ16"/>
    <mergeCell ref="AC17:AJ17"/>
    <mergeCell ref="AK17:AR17"/>
    <mergeCell ref="AS17:AZ17"/>
    <mergeCell ref="B17:Y17"/>
    <mergeCell ref="Z17:AB17"/>
    <mergeCell ref="B12:AS12"/>
    <mergeCell ref="B14:Y16"/>
    <mergeCell ref="Z14:AB16"/>
    <mergeCell ref="AC14:AZ14"/>
    <mergeCell ref="AR10:AU10"/>
    <mergeCell ref="B19:Y19"/>
    <mergeCell ref="Z19:AB19"/>
    <mergeCell ref="AC19:AJ19"/>
    <mergeCell ref="AK19:AR19"/>
    <mergeCell ref="AS19:AZ19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B18:Y18"/>
    <mergeCell ref="Z18:AB18"/>
    <mergeCell ref="AC18:AJ18"/>
    <mergeCell ref="AK18:AR18"/>
    <mergeCell ref="AS18:AZ18"/>
    <mergeCell ref="A8:K8"/>
    <mergeCell ref="AV8:AZ8"/>
    <mergeCell ref="A9:K9"/>
    <mergeCell ref="L9:AQ9"/>
    <mergeCell ref="B60:Y60"/>
    <mergeCell ref="Z60:AB60"/>
    <mergeCell ref="AC60:AJ60"/>
    <mergeCell ref="AK60:AR60"/>
    <mergeCell ref="AS60:AZ60"/>
    <mergeCell ref="B55:AZ55"/>
    <mergeCell ref="B57:Y59"/>
    <mergeCell ref="Z57:AB59"/>
    <mergeCell ref="AC57:AZ57"/>
    <mergeCell ref="AC58:AJ59"/>
    <mergeCell ref="AK58:AR59"/>
    <mergeCell ref="AS58:AZ59"/>
    <mergeCell ref="B61:Y61"/>
    <mergeCell ref="Z61:AB61"/>
    <mergeCell ref="AC61:AJ61"/>
    <mergeCell ref="AK61:AR61"/>
    <mergeCell ref="AS61:AZ61"/>
    <mergeCell ref="B65:Y65"/>
    <mergeCell ref="Z65:AB65"/>
    <mergeCell ref="AC65:AJ65"/>
    <mergeCell ref="AK65:AR65"/>
    <mergeCell ref="AS65:AZ65"/>
    <mergeCell ref="B66:AZ66"/>
    <mergeCell ref="B67:AZ67"/>
    <mergeCell ref="B62:Y62"/>
    <mergeCell ref="Z62:AB62"/>
    <mergeCell ref="AC62:AJ62"/>
    <mergeCell ref="AK62:AR62"/>
    <mergeCell ref="AS62:AZ62"/>
    <mergeCell ref="B63:Y63"/>
    <mergeCell ref="Z63:AB63"/>
    <mergeCell ref="B64:Y64"/>
    <mergeCell ref="Z64:AB64"/>
  </mergeCells>
  <pageMargins left="0.70866141732283472" right="0.39370078740157483" top="0.74803149606299213" bottom="0.74803149606299213" header="0.31496062992125984" footer="0"/>
  <pageSetup paperSize="9" firstPageNumber="153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4" max="5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180"/>
  <sheetViews>
    <sheetView showGridLines="0" zoomScaleSheetLayoutView="100" zoomScalePageLayoutView="70" workbookViewId="0">
      <selection activeCell="A3" sqref="A3:XFD8"/>
    </sheetView>
  </sheetViews>
  <sheetFormatPr defaultColWidth="0.85546875" defaultRowHeight="15" x14ac:dyDescent="0.25"/>
  <cols>
    <col min="1" max="1" width="1.28515625" style="220" customWidth="1"/>
    <col min="2" max="2" width="3.42578125" style="220" customWidth="1"/>
    <col min="3" max="5" width="2.42578125" style="220" customWidth="1"/>
    <col min="6" max="8" width="1.85546875" style="220" customWidth="1"/>
    <col min="9" max="9" width="3.28515625" style="220" customWidth="1"/>
    <col min="10" max="10" width="2.42578125" style="220" customWidth="1"/>
    <col min="11" max="11" width="8.5703125" style="220" customWidth="1"/>
    <col min="12" max="14" width="3" style="220" customWidth="1"/>
    <col min="15" max="15" width="4" style="220" customWidth="1"/>
    <col min="16" max="22" width="2.42578125" style="220" customWidth="1"/>
    <col min="23" max="23" width="3.5703125" style="220" customWidth="1"/>
    <col min="24" max="31" width="2.42578125" style="220" customWidth="1"/>
    <col min="32" max="32" width="2" style="220" customWidth="1"/>
    <col min="33" max="43" width="2.42578125" style="220" customWidth="1"/>
    <col min="44" max="47" width="2.85546875" style="220" customWidth="1"/>
    <col min="48" max="48" width="3.42578125" style="220" customWidth="1"/>
    <col min="49" max="49" width="4" style="220" customWidth="1"/>
    <col min="50" max="50" width="2.42578125" style="220" customWidth="1"/>
    <col min="51" max="51" width="3.140625" style="220" customWidth="1"/>
    <col min="52" max="52" width="2.42578125" style="220" customWidth="1"/>
    <col min="53" max="16384" width="0.85546875" style="40"/>
  </cols>
  <sheetData>
    <row r="1" spans="1:58" ht="40.5" customHeight="1" x14ac:dyDescent="0.25">
      <c r="A1" s="228"/>
      <c r="B1" s="993" t="s">
        <v>1056</v>
      </c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993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10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1" spans="1:58" ht="11.25" customHeight="1" x14ac:dyDescent="0.25">
      <c r="A11" s="433"/>
      <c r="B11" s="433"/>
      <c r="C11" s="433"/>
      <c r="D11" s="433"/>
      <c r="E11" s="433"/>
      <c r="F11" s="433"/>
      <c r="G11" s="433"/>
      <c r="H11" s="433"/>
      <c r="I11" s="433"/>
      <c r="J11" s="433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433"/>
      <c r="AE11" s="433"/>
      <c r="AF11" s="433"/>
      <c r="AG11" s="433"/>
      <c r="AH11" s="433"/>
      <c r="AI11" s="433"/>
      <c r="AJ11" s="433"/>
      <c r="AK11" s="433"/>
      <c r="AL11" s="433"/>
      <c r="AM11" s="433"/>
      <c r="AN11" s="433"/>
      <c r="AO11" s="433"/>
      <c r="AP11" s="433"/>
      <c r="AQ11" s="433"/>
      <c r="AR11" s="433"/>
      <c r="AS11" s="433"/>
      <c r="AT11" s="433"/>
      <c r="AU11" s="433"/>
      <c r="AV11" s="433"/>
      <c r="AW11" s="433"/>
      <c r="AX11" s="433"/>
      <c r="AY11" s="433"/>
      <c r="AZ11" s="433"/>
    </row>
    <row r="12" spans="1:58" s="8" customFormat="1" x14ac:dyDescent="0.25">
      <c r="A12" s="91"/>
      <c r="B12" s="1462" t="s">
        <v>528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</row>
    <row r="13" spans="1:58" s="8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8" s="8" customFormat="1" ht="15.7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8" s="8" customFormat="1" ht="21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1057</v>
      </c>
      <c r="AD15" s="870"/>
      <c r="AE15" s="870"/>
      <c r="AF15" s="870"/>
      <c r="AG15" s="870"/>
      <c r="AH15" s="870"/>
      <c r="AI15" s="870"/>
      <c r="AJ15" s="871"/>
      <c r="AK15" s="892" t="s">
        <v>1058</v>
      </c>
      <c r="AL15" s="892"/>
      <c r="AM15" s="892"/>
      <c r="AN15" s="892"/>
      <c r="AO15" s="892"/>
      <c r="AP15" s="892"/>
      <c r="AQ15" s="892"/>
      <c r="AR15" s="892"/>
      <c r="AS15" s="870" t="s">
        <v>1059</v>
      </c>
      <c r="AT15" s="870"/>
      <c r="AU15" s="870"/>
      <c r="AV15" s="870"/>
      <c r="AW15" s="870"/>
      <c r="AX15" s="870"/>
      <c r="AY15" s="870"/>
      <c r="AZ15" s="870"/>
    </row>
    <row r="16" spans="1:58" s="8" customFormat="1" ht="21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2" s="10" customFormat="1" x14ac:dyDescent="0.2">
      <c r="A18" s="8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6"/>
      <c r="Z18" s="856" t="s">
        <v>119</v>
      </c>
      <c r="AA18" s="857"/>
      <c r="AB18" s="857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0" customForma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506"/>
      <c r="Z19" s="841" t="s">
        <v>122</v>
      </c>
      <c r="AA19" s="842"/>
      <c r="AB19" s="842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0" customFormat="1" ht="17.25" customHeight="1" x14ac:dyDescent="0.2">
      <c r="A20" s="89"/>
      <c r="B20" s="1507" t="s">
        <v>302</v>
      </c>
      <c r="C20" s="1507"/>
      <c r="D20" s="1507"/>
      <c r="E20" s="1507"/>
      <c r="F20" s="1507"/>
      <c r="G20" s="1507"/>
      <c r="H20" s="1507"/>
      <c r="I20" s="1507"/>
      <c r="J20" s="1507"/>
      <c r="K20" s="1507"/>
      <c r="L20" s="1507"/>
      <c r="M20" s="1507"/>
      <c r="N20" s="1507"/>
      <c r="O20" s="1507"/>
      <c r="P20" s="1507"/>
      <c r="Q20" s="1507"/>
      <c r="R20" s="1507"/>
      <c r="S20" s="1507"/>
      <c r="T20" s="1507"/>
      <c r="U20" s="1507"/>
      <c r="V20" s="1507"/>
      <c r="W20" s="1507"/>
      <c r="X20" s="1507"/>
      <c r="Y20" s="1508"/>
      <c r="Z20" s="841" t="s">
        <v>135</v>
      </c>
      <c r="AA20" s="842"/>
      <c r="AB20" s="843"/>
      <c r="AC20" s="892">
        <f>421250.9</f>
        <v>421250.9</v>
      </c>
      <c r="AD20" s="892"/>
      <c r="AE20" s="892"/>
      <c r="AF20" s="892"/>
      <c r="AG20" s="892"/>
      <c r="AH20" s="892"/>
      <c r="AI20" s="892"/>
      <c r="AJ20" s="892"/>
      <c r="AK20" s="892">
        <f t="shared" ref="AK20" si="0">421250.9</f>
        <v>421250.9</v>
      </c>
      <c r="AL20" s="892"/>
      <c r="AM20" s="892"/>
      <c r="AN20" s="892"/>
      <c r="AO20" s="892"/>
      <c r="AP20" s="892"/>
      <c r="AQ20" s="892"/>
      <c r="AR20" s="892"/>
      <c r="AS20" s="892">
        <f t="shared" ref="AS20" si="1">421250.9</f>
        <v>421250.9</v>
      </c>
      <c r="AT20" s="892"/>
      <c r="AU20" s="892"/>
      <c r="AV20" s="892"/>
      <c r="AW20" s="892"/>
      <c r="AX20" s="892"/>
      <c r="AY20" s="892"/>
      <c r="AZ20" s="892"/>
    </row>
    <row r="21" spans="1:52" s="11" customFormat="1" x14ac:dyDescent="0.25">
      <c r="A21" s="91"/>
      <c r="B21" s="1507" t="s">
        <v>282</v>
      </c>
      <c r="C21" s="1507"/>
      <c r="D21" s="1507"/>
      <c r="E21" s="1507"/>
      <c r="F21" s="1507"/>
      <c r="G21" s="1507"/>
      <c r="H21" s="1507"/>
      <c r="I21" s="1507"/>
      <c r="J21" s="1507"/>
      <c r="K21" s="1507"/>
      <c r="L21" s="1507"/>
      <c r="M21" s="1507"/>
      <c r="N21" s="1507"/>
      <c r="O21" s="1507"/>
      <c r="P21" s="1507"/>
      <c r="Q21" s="1507"/>
      <c r="R21" s="1507"/>
      <c r="S21" s="1507"/>
      <c r="T21" s="1507"/>
      <c r="U21" s="1507"/>
      <c r="V21" s="1507"/>
      <c r="W21" s="1507"/>
      <c r="X21" s="1507"/>
      <c r="Y21" s="1507"/>
      <c r="Z21" s="841" t="s">
        <v>139</v>
      </c>
      <c r="AA21" s="842"/>
      <c r="AB21" s="842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s="11" customFormat="1" x14ac:dyDescent="0.25">
      <c r="A22" s="91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s="11" customFormat="1" ht="43.5" customHeight="1" thickBot="1" x14ac:dyDescent="0.3">
      <c r="A23" s="91"/>
      <c r="B23" s="906" t="s">
        <v>527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421250.9</v>
      </c>
      <c r="AD23" s="951"/>
      <c r="AE23" s="951"/>
      <c r="AF23" s="951"/>
      <c r="AG23" s="951"/>
      <c r="AH23" s="951"/>
      <c r="AI23" s="951"/>
      <c r="AJ23" s="952"/>
      <c r="AK23" s="950">
        <f t="shared" ref="AK23" si="2">AK20</f>
        <v>421250.9</v>
      </c>
      <c r="AL23" s="951"/>
      <c r="AM23" s="951"/>
      <c r="AN23" s="951"/>
      <c r="AO23" s="951"/>
      <c r="AP23" s="951"/>
      <c r="AQ23" s="951"/>
      <c r="AR23" s="952"/>
      <c r="AS23" s="950">
        <f t="shared" ref="AS23" si="3">AS20</f>
        <v>421250.9</v>
      </c>
      <c r="AT23" s="951"/>
      <c r="AU23" s="951"/>
      <c r="AV23" s="951"/>
      <c r="AW23" s="951"/>
      <c r="AX23" s="951"/>
      <c r="AY23" s="951"/>
      <c r="AZ23" s="952"/>
    </row>
    <row r="24" spans="1:52" s="11" customFormat="1" ht="9.75" customHeight="1" x14ac:dyDescent="0.25">
      <c r="A24" s="91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  <c r="Y24" s="213"/>
      <c r="Z24" s="217"/>
      <c r="AA24" s="217"/>
      <c r="AB24" s="217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</row>
    <row r="25" spans="1:52" s="8" customFormat="1" ht="18" customHeight="1" x14ac:dyDescent="0.25">
      <c r="A25" s="91"/>
      <c r="B25" s="1560" t="s">
        <v>550</v>
      </c>
      <c r="C25" s="1561"/>
      <c r="D25" s="1561"/>
      <c r="E25" s="1561"/>
      <c r="F25" s="1561"/>
      <c r="G25" s="1561"/>
      <c r="H25" s="1561"/>
      <c r="I25" s="1561"/>
      <c r="J25" s="1561"/>
      <c r="K25" s="1561"/>
      <c r="L25" s="1561"/>
      <c r="M25" s="1561"/>
      <c r="N25" s="1561"/>
      <c r="O25" s="1561"/>
      <c r="P25" s="1561"/>
      <c r="Q25" s="1561"/>
      <c r="R25" s="1561"/>
      <c r="S25" s="1561"/>
      <c r="T25" s="1561"/>
      <c r="U25" s="1561"/>
      <c r="V25" s="1561"/>
      <c r="W25" s="1561"/>
      <c r="X25" s="1561"/>
      <c r="Y25" s="1561"/>
      <c r="Z25" s="1561"/>
      <c r="AA25" s="1561"/>
      <c r="AB25" s="1561"/>
      <c r="AC25" s="1561"/>
      <c r="AD25" s="1561"/>
      <c r="AE25" s="1561"/>
      <c r="AF25" s="1561"/>
      <c r="AG25" s="1561"/>
      <c r="AH25" s="1561"/>
      <c r="AI25" s="1561"/>
      <c r="AJ25" s="1561"/>
      <c r="AK25" s="1561"/>
      <c r="AL25" s="1561"/>
      <c r="AM25" s="1561"/>
      <c r="AN25" s="1561"/>
      <c r="AO25" s="1561"/>
      <c r="AP25" s="1561"/>
      <c r="AQ25" s="1561"/>
      <c r="AR25" s="1561"/>
      <c r="AS25" s="1561"/>
      <c r="AT25" s="1561"/>
      <c r="AU25" s="1561"/>
      <c r="AV25" s="1561"/>
      <c r="AW25" s="1561"/>
      <c r="AX25" s="1561"/>
      <c r="AY25" s="1561"/>
      <c r="AZ25" s="1561"/>
    </row>
    <row r="26" spans="1:52" s="43" customFormat="1" ht="20.25" customHeight="1" x14ac:dyDescent="0.2">
      <c r="A26" s="94"/>
      <c r="B26" s="957" t="s">
        <v>413</v>
      </c>
      <c r="C26" s="957"/>
      <c r="D26" s="957"/>
      <c r="E26" s="957"/>
      <c r="F26" s="957"/>
      <c r="G26" s="957"/>
      <c r="H26" s="957"/>
      <c r="I26" s="957"/>
      <c r="J26" s="957"/>
      <c r="K26" s="957"/>
      <c r="L26" s="957"/>
      <c r="M26" s="957"/>
      <c r="N26" s="957"/>
      <c r="O26" s="957"/>
      <c r="P26" s="957"/>
      <c r="Q26" s="957"/>
      <c r="R26" s="957"/>
      <c r="S26" s="957"/>
      <c r="T26" s="957"/>
      <c r="U26" s="957"/>
      <c r="V26" s="957"/>
      <c r="W26" s="957"/>
      <c r="X26" s="957"/>
      <c r="Y26" s="957"/>
      <c r="Z26" s="957"/>
      <c r="AA26" s="957"/>
      <c r="AB26" s="957"/>
      <c r="AC26" s="957"/>
      <c r="AD26" s="957"/>
      <c r="AE26" s="957"/>
      <c r="AF26" s="957"/>
      <c r="AG26" s="957"/>
      <c r="AH26" s="957"/>
      <c r="AI26" s="957"/>
      <c r="AJ26" s="957"/>
      <c r="AK26" s="957"/>
      <c r="AL26" s="957"/>
      <c r="AM26" s="957"/>
      <c r="AN26" s="957"/>
      <c r="AO26" s="957"/>
      <c r="AP26" s="957"/>
      <c r="AQ26" s="957"/>
      <c r="AR26" s="957"/>
      <c r="AS26" s="957"/>
      <c r="AT26" s="957"/>
      <c r="AU26" s="957"/>
      <c r="AV26" s="957"/>
      <c r="AW26" s="957"/>
      <c r="AX26" s="957"/>
      <c r="AY26" s="957"/>
      <c r="AZ26" s="957"/>
    </row>
    <row r="27" spans="1:52" s="43" customFormat="1" ht="8.25" customHeight="1" x14ac:dyDescent="0.2">
      <c r="A27" s="94"/>
      <c r="B27" s="624"/>
      <c r="C27" s="624"/>
      <c r="D27" s="624"/>
      <c r="E27" s="624"/>
      <c r="F27" s="624"/>
      <c r="G27" s="624"/>
      <c r="H27" s="624"/>
      <c r="I27" s="624"/>
      <c r="J27" s="624"/>
      <c r="K27" s="624"/>
      <c r="L27" s="624"/>
      <c r="M27" s="624"/>
      <c r="N27" s="624"/>
      <c r="O27" s="624"/>
      <c r="P27" s="624"/>
      <c r="Q27" s="624"/>
      <c r="R27" s="624"/>
      <c r="S27" s="624"/>
      <c r="T27" s="624"/>
      <c r="U27" s="624"/>
      <c r="V27" s="624"/>
      <c r="W27" s="624"/>
      <c r="X27" s="624"/>
      <c r="Y27" s="624"/>
      <c r="Z27" s="624"/>
      <c r="AA27" s="624"/>
      <c r="AB27" s="624"/>
      <c r="AC27" s="570"/>
      <c r="AD27" s="570"/>
      <c r="AE27" s="570"/>
      <c r="AF27" s="570"/>
      <c r="AG27" s="570"/>
      <c r="AH27" s="570"/>
      <c r="AI27" s="570"/>
      <c r="AJ27" s="570"/>
      <c r="AK27" s="570"/>
      <c r="AL27" s="570"/>
      <c r="AM27" s="570"/>
      <c r="AN27" s="570"/>
      <c r="AO27" s="570"/>
      <c r="AP27" s="570"/>
      <c r="AQ27" s="570"/>
      <c r="AR27" s="570"/>
      <c r="AS27" s="570"/>
      <c r="AT27" s="570"/>
      <c r="AU27" s="570"/>
      <c r="AV27" s="570"/>
      <c r="AW27" s="570"/>
      <c r="AX27" s="570"/>
      <c r="AY27" s="570"/>
      <c r="AZ27" s="570"/>
    </row>
    <row r="28" spans="1:52" s="43" customFormat="1" ht="17.2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2" s="43" customFormat="1" ht="21.7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1057</v>
      </c>
      <c r="AD29" s="870"/>
      <c r="AE29" s="870"/>
      <c r="AF29" s="870"/>
      <c r="AG29" s="870"/>
      <c r="AH29" s="870"/>
      <c r="AI29" s="870"/>
      <c r="AJ29" s="871"/>
      <c r="AK29" s="892" t="s">
        <v>1058</v>
      </c>
      <c r="AL29" s="892"/>
      <c r="AM29" s="892"/>
      <c r="AN29" s="892"/>
      <c r="AO29" s="892"/>
      <c r="AP29" s="892"/>
      <c r="AQ29" s="892"/>
      <c r="AR29" s="892"/>
      <c r="AS29" s="870" t="s">
        <v>1059</v>
      </c>
      <c r="AT29" s="870"/>
      <c r="AU29" s="870"/>
      <c r="AV29" s="870"/>
      <c r="AW29" s="870"/>
      <c r="AX29" s="870"/>
      <c r="AY29" s="870"/>
      <c r="AZ29" s="870"/>
    </row>
    <row r="30" spans="1:52" s="43" customFormat="1" ht="21.75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2" s="43" customFormat="1" thickBot="1" x14ac:dyDescent="0.25">
      <c r="A31" s="94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4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2" s="43" customFormat="1" ht="18" customHeight="1" thickBot="1" x14ac:dyDescent="0.25">
      <c r="A32" s="94"/>
      <c r="B32" s="906" t="s">
        <v>283</v>
      </c>
      <c r="C32" s="906"/>
      <c r="D32" s="906"/>
      <c r="E32" s="906"/>
      <c r="F32" s="906"/>
      <c r="G32" s="906"/>
      <c r="H32" s="906"/>
      <c r="I32" s="906"/>
      <c r="J32" s="906"/>
      <c r="K32" s="906"/>
      <c r="L32" s="906"/>
      <c r="M32" s="906"/>
      <c r="N32" s="906"/>
      <c r="O32" s="906"/>
      <c r="P32" s="906"/>
      <c r="Q32" s="906"/>
      <c r="R32" s="906"/>
      <c r="S32" s="906"/>
      <c r="T32" s="906"/>
      <c r="U32" s="906"/>
      <c r="V32" s="906"/>
      <c r="W32" s="906"/>
      <c r="X32" s="906"/>
      <c r="Y32" s="907"/>
      <c r="Z32" s="927" t="s">
        <v>21</v>
      </c>
      <c r="AA32" s="928"/>
      <c r="AB32" s="929"/>
      <c r="AC32" s="1503">
        <v>222670</v>
      </c>
      <c r="AD32" s="1504"/>
      <c r="AE32" s="1504"/>
      <c r="AF32" s="1504"/>
      <c r="AG32" s="1504"/>
      <c r="AH32" s="1504"/>
      <c r="AI32" s="1504"/>
      <c r="AJ32" s="1505"/>
      <c r="AK32" s="1503">
        <v>222670</v>
      </c>
      <c r="AL32" s="1504"/>
      <c r="AM32" s="1504"/>
      <c r="AN32" s="1504"/>
      <c r="AO32" s="1504"/>
      <c r="AP32" s="1504"/>
      <c r="AQ32" s="1504"/>
      <c r="AR32" s="1505"/>
      <c r="AS32" s="1503">
        <v>222670</v>
      </c>
      <c r="AT32" s="1504"/>
      <c r="AU32" s="1504"/>
      <c r="AV32" s="1504"/>
      <c r="AW32" s="1504"/>
      <c r="AX32" s="1504"/>
      <c r="AY32" s="1504"/>
      <c r="AZ32" s="1505"/>
    </row>
    <row r="33" spans="1:57" s="43" customFormat="1" ht="18" customHeight="1" x14ac:dyDescent="0.2">
      <c r="A33" s="94"/>
      <c r="B33" s="906" t="s">
        <v>284</v>
      </c>
      <c r="C33" s="906"/>
      <c r="D33" s="906"/>
      <c r="E33" s="906"/>
      <c r="F33" s="906"/>
      <c r="G33" s="906"/>
      <c r="H33" s="906"/>
      <c r="I33" s="906"/>
      <c r="J33" s="906"/>
      <c r="K33" s="906"/>
      <c r="L33" s="906"/>
      <c r="M33" s="906"/>
      <c r="N33" s="906"/>
      <c r="O33" s="906"/>
      <c r="P33" s="906"/>
      <c r="Q33" s="906"/>
      <c r="R33" s="906"/>
      <c r="S33" s="906"/>
      <c r="T33" s="906"/>
      <c r="U33" s="906"/>
      <c r="V33" s="906"/>
      <c r="W33" s="906"/>
      <c r="X33" s="906"/>
      <c r="Y33" s="907"/>
      <c r="Z33" s="844" t="s">
        <v>22</v>
      </c>
      <c r="AA33" s="845"/>
      <c r="AB33" s="846"/>
      <c r="AC33" s="1503">
        <v>198580.9</v>
      </c>
      <c r="AD33" s="1504"/>
      <c r="AE33" s="1504"/>
      <c r="AF33" s="1504"/>
      <c r="AG33" s="1504"/>
      <c r="AH33" s="1504"/>
      <c r="AI33" s="1504"/>
      <c r="AJ33" s="1505"/>
      <c r="AK33" s="1503">
        <v>198580.9</v>
      </c>
      <c r="AL33" s="1504"/>
      <c r="AM33" s="1504"/>
      <c r="AN33" s="1504"/>
      <c r="AO33" s="1504"/>
      <c r="AP33" s="1504"/>
      <c r="AQ33" s="1504"/>
      <c r="AR33" s="1505"/>
      <c r="AS33" s="1503">
        <v>198580.9</v>
      </c>
      <c r="AT33" s="1504"/>
      <c r="AU33" s="1504"/>
      <c r="AV33" s="1504"/>
      <c r="AW33" s="1504"/>
      <c r="AX33" s="1504"/>
      <c r="AY33" s="1504"/>
      <c r="AZ33" s="1505"/>
    </row>
    <row r="34" spans="1:57" s="43" customFormat="1" ht="18" customHeight="1" x14ac:dyDescent="0.2">
      <c r="A34" s="94"/>
      <c r="B34" s="1451" t="s">
        <v>151</v>
      </c>
      <c r="C34" s="1515"/>
      <c r="D34" s="1515"/>
      <c r="E34" s="1515"/>
      <c r="F34" s="1515"/>
      <c r="G34" s="1515"/>
      <c r="H34" s="1515"/>
      <c r="I34" s="1515"/>
      <c r="J34" s="1515"/>
      <c r="K34" s="1515"/>
      <c r="L34" s="1515"/>
      <c r="M34" s="1515"/>
      <c r="N34" s="1515"/>
      <c r="O34" s="1515"/>
      <c r="P34" s="1515"/>
      <c r="Q34" s="1515"/>
      <c r="R34" s="1515"/>
      <c r="S34" s="1515"/>
      <c r="T34" s="1515"/>
      <c r="U34" s="1515"/>
      <c r="V34" s="1515"/>
      <c r="W34" s="1515"/>
      <c r="X34" s="1515"/>
      <c r="Y34" s="1455"/>
      <c r="Z34" s="844" t="s">
        <v>23</v>
      </c>
      <c r="AA34" s="845"/>
      <c r="AB34" s="846"/>
      <c r="AC34" s="622"/>
      <c r="AD34" s="617"/>
      <c r="AE34" s="617"/>
      <c r="AF34" s="617"/>
      <c r="AG34" s="617"/>
      <c r="AH34" s="617"/>
      <c r="AI34" s="617"/>
      <c r="AJ34" s="618"/>
      <c r="AK34" s="713"/>
      <c r="AL34" s="711"/>
      <c r="AM34" s="711"/>
      <c r="AN34" s="711"/>
      <c r="AO34" s="711"/>
      <c r="AP34" s="711"/>
      <c r="AQ34" s="711"/>
      <c r="AR34" s="712"/>
      <c r="AS34" s="713"/>
      <c r="AT34" s="711"/>
      <c r="AU34" s="711"/>
      <c r="AV34" s="711"/>
      <c r="AW34" s="711"/>
      <c r="AX34" s="711"/>
      <c r="AY34" s="711"/>
      <c r="AZ34" s="712"/>
    </row>
    <row r="35" spans="1:57" s="8" customFormat="1" ht="18" customHeight="1" thickBot="1" x14ac:dyDescent="0.3">
      <c r="A35" s="91"/>
      <c r="B35" s="1457" t="s">
        <v>756</v>
      </c>
      <c r="C35" s="1457"/>
      <c r="D35" s="1457"/>
      <c r="E35" s="1457"/>
      <c r="F35" s="1457"/>
      <c r="G35" s="1457"/>
      <c r="H35" s="1457"/>
      <c r="I35" s="1457"/>
      <c r="J35" s="1457"/>
      <c r="K35" s="1457"/>
      <c r="L35" s="1457"/>
      <c r="M35" s="1457"/>
      <c r="N35" s="1457"/>
      <c r="O35" s="1457"/>
      <c r="P35" s="1457"/>
      <c r="Q35" s="1457"/>
      <c r="R35" s="1457"/>
      <c r="S35" s="1457"/>
      <c r="T35" s="1457"/>
      <c r="U35" s="1457"/>
      <c r="V35" s="1457"/>
      <c r="W35" s="1457"/>
      <c r="X35" s="1457"/>
      <c r="Y35" s="1513"/>
      <c r="Z35" s="847" t="s">
        <v>142</v>
      </c>
      <c r="AA35" s="848"/>
      <c r="AB35" s="849"/>
      <c r="AC35" s="1514">
        <f>AC32+AC33</f>
        <v>421250.9</v>
      </c>
      <c r="AD35" s="851"/>
      <c r="AE35" s="851"/>
      <c r="AF35" s="851"/>
      <c r="AG35" s="851"/>
      <c r="AH35" s="851"/>
      <c r="AI35" s="851"/>
      <c r="AJ35" s="852"/>
      <c r="AK35" s="1514">
        <f t="shared" ref="AK35" si="4">AK32+AK33</f>
        <v>421250.9</v>
      </c>
      <c r="AL35" s="851"/>
      <c r="AM35" s="851"/>
      <c r="AN35" s="851"/>
      <c r="AO35" s="851"/>
      <c r="AP35" s="851"/>
      <c r="AQ35" s="851"/>
      <c r="AR35" s="852"/>
      <c r="AS35" s="1514">
        <f t="shared" ref="AS35" si="5">AS32+AS33</f>
        <v>421250.9</v>
      </c>
      <c r="AT35" s="851"/>
      <c r="AU35" s="851"/>
      <c r="AV35" s="851"/>
      <c r="AW35" s="851"/>
      <c r="AX35" s="851"/>
      <c r="AY35" s="851"/>
      <c r="AZ35" s="852"/>
    </row>
    <row r="36" spans="1:57" s="8" customFormat="1" ht="15" customHeight="1" x14ac:dyDescent="0.25">
      <c r="A36" s="91"/>
      <c r="B36" s="215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217"/>
      <c r="AA36" s="217"/>
      <c r="AB36" s="217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</row>
    <row r="37" spans="1:57" s="8" customFormat="1" ht="18" customHeight="1" x14ac:dyDescent="0.25">
      <c r="A37" s="91"/>
      <c r="B37" s="992" t="s">
        <v>856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7" s="8" customFormat="1" ht="7.5" customHeight="1" x14ac:dyDescent="0.25">
      <c r="A38" s="92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</row>
    <row r="39" spans="1:57" s="8" customFormat="1" ht="16.5" customHeight="1" x14ac:dyDescent="0.25">
      <c r="A39" s="91"/>
      <c r="B39" s="870" t="s">
        <v>67</v>
      </c>
      <c r="C39" s="870"/>
      <c r="D39" s="870"/>
      <c r="E39" s="870"/>
      <c r="F39" s="870"/>
      <c r="G39" s="870"/>
      <c r="H39" s="870"/>
      <c r="I39" s="870"/>
      <c r="J39" s="870"/>
      <c r="K39" s="870"/>
      <c r="L39" s="870"/>
      <c r="M39" s="870"/>
      <c r="N39" s="870"/>
      <c r="O39" s="870"/>
      <c r="P39" s="870"/>
      <c r="Q39" s="870"/>
      <c r="R39" s="870"/>
      <c r="S39" s="870"/>
      <c r="T39" s="870"/>
      <c r="U39" s="870"/>
      <c r="V39" s="870"/>
      <c r="W39" s="870"/>
      <c r="X39" s="870"/>
      <c r="Y39" s="871"/>
      <c r="Z39" s="895" t="s">
        <v>33</v>
      </c>
      <c r="AA39" s="870"/>
      <c r="AB39" s="871"/>
      <c r="AC39" s="865" t="s">
        <v>99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6"/>
      <c r="AO39" s="866"/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7" s="8" customFormat="1" ht="20.25" customHeight="1" x14ac:dyDescent="0.25">
      <c r="A40" s="91"/>
      <c r="B40" s="872"/>
      <c r="C40" s="872"/>
      <c r="D40" s="872"/>
      <c r="E40" s="872"/>
      <c r="F40" s="872"/>
      <c r="G40" s="872"/>
      <c r="H40" s="872"/>
      <c r="I40" s="872"/>
      <c r="J40" s="872"/>
      <c r="K40" s="872"/>
      <c r="L40" s="872"/>
      <c r="M40" s="872"/>
      <c r="N40" s="872"/>
      <c r="O40" s="872"/>
      <c r="P40" s="872"/>
      <c r="Q40" s="872"/>
      <c r="R40" s="872"/>
      <c r="S40" s="872"/>
      <c r="T40" s="872"/>
      <c r="U40" s="872"/>
      <c r="V40" s="872"/>
      <c r="W40" s="872"/>
      <c r="X40" s="872"/>
      <c r="Y40" s="873"/>
      <c r="Z40" s="896"/>
      <c r="AA40" s="872"/>
      <c r="AB40" s="873"/>
      <c r="AC40" s="895" t="s">
        <v>1057</v>
      </c>
      <c r="AD40" s="870"/>
      <c r="AE40" s="870"/>
      <c r="AF40" s="870"/>
      <c r="AG40" s="870"/>
      <c r="AH40" s="870"/>
      <c r="AI40" s="870"/>
      <c r="AJ40" s="871"/>
      <c r="AK40" s="892" t="s">
        <v>1058</v>
      </c>
      <c r="AL40" s="892"/>
      <c r="AM40" s="892"/>
      <c r="AN40" s="892"/>
      <c r="AO40" s="892"/>
      <c r="AP40" s="892"/>
      <c r="AQ40" s="892"/>
      <c r="AR40" s="892"/>
      <c r="AS40" s="870" t="s">
        <v>1059</v>
      </c>
      <c r="AT40" s="870"/>
      <c r="AU40" s="870"/>
      <c r="AV40" s="870"/>
      <c r="AW40" s="870"/>
      <c r="AX40" s="870"/>
      <c r="AY40" s="870"/>
      <c r="AZ40" s="870"/>
    </row>
    <row r="41" spans="1:57" s="8" customFormat="1" ht="20.25" customHeight="1" x14ac:dyDescent="0.25">
      <c r="A41" s="91"/>
      <c r="B41" s="874"/>
      <c r="C41" s="874"/>
      <c r="D41" s="874"/>
      <c r="E41" s="874"/>
      <c r="F41" s="874"/>
      <c r="G41" s="874"/>
      <c r="H41" s="874"/>
      <c r="I41" s="874"/>
      <c r="J41" s="874"/>
      <c r="K41" s="874"/>
      <c r="L41" s="874"/>
      <c r="M41" s="874"/>
      <c r="N41" s="874"/>
      <c r="O41" s="874"/>
      <c r="P41" s="874"/>
      <c r="Q41" s="874"/>
      <c r="R41" s="874"/>
      <c r="S41" s="874"/>
      <c r="T41" s="874"/>
      <c r="U41" s="874"/>
      <c r="V41" s="874"/>
      <c r="W41" s="874"/>
      <c r="X41" s="874"/>
      <c r="Y41" s="875"/>
      <c r="Z41" s="897"/>
      <c r="AA41" s="874"/>
      <c r="AB41" s="875"/>
      <c r="AC41" s="897"/>
      <c r="AD41" s="874"/>
      <c r="AE41" s="874"/>
      <c r="AF41" s="874"/>
      <c r="AG41" s="874"/>
      <c r="AH41" s="874"/>
      <c r="AI41" s="874"/>
      <c r="AJ41" s="875"/>
      <c r="AK41" s="892"/>
      <c r="AL41" s="892"/>
      <c r="AM41" s="892"/>
      <c r="AN41" s="892"/>
      <c r="AO41" s="892"/>
      <c r="AP41" s="892"/>
      <c r="AQ41" s="892"/>
      <c r="AR41" s="892"/>
      <c r="AS41" s="874"/>
      <c r="AT41" s="874"/>
      <c r="AU41" s="874"/>
      <c r="AV41" s="874"/>
      <c r="AW41" s="874"/>
      <c r="AX41" s="874"/>
      <c r="AY41" s="874"/>
      <c r="AZ41" s="874"/>
    </row>
    <row r="42" spans="1:57" s="10" customFormat="1" ht="15" customHeight="1" thickBot="1" x14ac:dyDescent="0.3">
      <c r="A42" s="89"/>
      <c r="B42" s="884">
        <v>1</v>
      </c>
      <c r="C42" s="884"/>
      <c r="D42" s="884"/>
      <c r="E42" s="884"/>
      <c r="F42" s="884"/>
      <c r="G42" s="884"/>
      <c r="H42" s="884"/>
      <c r="I42" s="884"/>
      <c r="J42" s="884"/>
      <c r="K42" s="884"/>
      <c r="L42" s="884"/>
      <c r="M42" s="884"/>
      <c r="N42" s="884"/>
      <c r="O42" s="884"/>
      <c r="P42" s="884"/>
      <c r="Q42" s="884"/>
      <c r="R42" s="884"/>
      <c r="S42" s="884"/>
      <c r="T42" s="884"/>
      <c r="U42" s="884"/>
      <c r="V42" s="884"/>
      <c r="W42" s="884"/>
      <c r="X42" s="884"/>
      <c r="Y42" s="885"/>
      <c r="Z42" s="953" t="s">
        <v>36</v>
      </c>
      <c r="AA42" s="884"/>
      <c r="AB42" s="885"/>
      <c r="AC42" s="953" t="s">
        <v>7</v>
      </c>
      <c r="AD42" s="884"/>
      <c r="AE42" s="884"/>
      <c r="AF42" s="884"/>
      <c r="AG42" s="884"/>
      <c r="AH42" s="884"/>
      <c r="AI42" s="884"/>
      <c r="AJ42" s="885"/>
      <c r="AK42" s="953" t="s">
        <v>8</v>
      </c>
      <c r="AL42" s="884"/>
      <c r="AM42" s="884"/>
      <c r="AN42" s="884"/>
      <c r="AO42" s="884"/>
      <c r="AP42" s="884"/>
      <c r="AQ42" s="884"/>
      <c r="AR42" s="885"/>
      <c r="AS42" s="953" t="s">
        <v>9</v>
      </c>
      <c r="AT42" s="884"/>
      <c r="AU42" s="884"/>
      <c r="AV42" s="884"/>
      <c r="AW42" s="884"/>
      <c r="AX42" s="884"/>
      <c r="AY42" s="884"/>
      <c r="AZ42" s="884"/>
    </row>
    <row r="43" spans="1:57" s="10" customFormat="1" ht="18" customHeight="1" x14ac:dyDescent="0.25">
      <c r="A43" s="89"/>
      <c r="B43" s="1509">
        <v>84643455</v>
      </c>
      <c r="C43" s="1510"/>
      <c r="D43" s="1510"/>
      <c r="E43" s="1510"/>
      <c r="F43" s="1510"/>
      <c r="G43" s="1510"/>
      <c r="H43" s="1510"/>
      <c r="I43" s="1510"/>
      <c r="J43" s="1510"/>
      <c r="K43" s="1510"/>
      <c r="L43" s="1510"/>
      <c r="M43" s="1510"/>
      <c r="N43" s="1510"/>
      <c r="O43" s="1510"/>
      <c r="P43" s="1510"/>
      <c r="Q43" s="1510"/>
      <c r="R43" s="1510"/>
      <c r="S43" s="1510"/>
      <c r="T43" s="1510"/>
      <c r="U43" s="1510"/>
      <c r="V43" s="1510"/>
      <c r="W43" s="1510"/>
      <c r="X43" s="1510"/>
      <c r="Y43" s="1511"/>
      <c r="Z43" s="856" t="s">
        <v>21</v>
      </c>
      <c r="AA43" s="857"/>
      <c r="AB43" s="857"/>
      <c r="AC43" s="1512">
        <f>AC35</f>
        <v>421250.9</v>
      </c>
      <c r="AD43" s="1046"/>
      <c r="AE43" s="1046"/>
      <c r="AF43" s="1046"/>
      <c r="AG43" s="1046"/>
      <c r="AH43" s="1046"/>
      <c r="AI43" s="1046"/>
      <c r="AJ43" s="1046"/>
      <c r="AK43" s="1046">
        <f>AK35</f>
        <v>421250.9</v>
      </c>
      <c r="AL43" s="1046"/>
      <c r="AM43" s="1046"/>
      <c r="AN43" s="1046"/>
      <c r="AO43" s="1046"/>
      <c r="AP43" s="1046"/>
      <c r="AQ43" s="1046"/>
      <c r="AR43" s="1046"/>
      <c r="AS43" s="1046">
        <f>AS35</f>
        <v>421250.9</v>
      </c>
      <c r="AT43" s="1046"/>
      <c r="AU43" s="1046"/>
      <c r="AV43" s="1046"/>
      <c r="AW43" s="1046"/>
      <c r="AX43" s="1046"/>
      <c r="AY43" s="1046"/>
      <c r="AZ43" s="1047"/>
    </row>
    <row r="44" spans="1:57" s="11" customFormat="1" ht="18" customHeight="1" x14ac:dyDescent="0.25">
      <c r="A44" s="91"/>
      <c r="B44" s="1516"/>
      <c r="C44" s="1516"/>
      <c r="D44" s="1516"/>
      <c r="E44" s="1516"/>
      <c r="F44" s="1516"/>
      <c r="G44" s="1516"/>
      <c r="H44" s="1516"/>
      <c r="I44" s="1516"/>
      <c r="J44" s="1516"/>
      <c r="K44" s="1516"/>
      <c r="L44" s="1516"/>
      <c r="M44" s="1516"/>
      <c r="N44" s="1516"/>
      <c r="O44" s="1516"/>
      <c r="P44" s="1516"/>
      <c r="Q44" s="1516"/>
      <c r="R44" s="1516"/>
      <c r="S44" s="1516"/>
      <c r="T44" s="1516"/>
      <c r="U44" s="1516"/>
      <c r="V44" s="1516"/>
      <c r="W44" s="1516"/>
      <c r="X44" s="1516"/>
      <c r="Y44" s="1516"/>
      <c r="Z44" s="841"/>
      <c r="AA44" s="842"/>
      <c r="AB44" s="843"/>
      <c r="AC44" s="892"/>
      <c r="AD44" s="892"/>
      <c r="AE44" s="892"/>
      <c r="AF44" s="892"/>
      <c r="AG44" s="892"/>
      <c r="AH44" s="892"/>
      <c r="AI44" s="892"/>
      <c r="AJ44" s="892"/>
      <c r="AK44" s="892"/>
      <c r="AL44" s="892"/>
      <c r="AM44" s="892"/>
      <c r="AN44" s="892"/>
      <c r="AO44" s="892"/>
      <c r="AP44" s="892"/>
      <c r="AQ44" s="892"/>
      <c r="AR44" s="892"/>
      <c r="AS44" s="892"/>
      <c r="AT44" s="892"/>
      <c r="AU44" s="892"/>
      <c r="AV44" s="892"/>
      <c r="AW44" s="892"/>
      <c r="AX44" s="892"/>
      <c r="AY44" s="892"/>
      <c r="AZ44" s="1006"/>
    </row>
    <row r="45" spans="1:57" s="11" customFormat="1" ht="18" customHeight="1" thickBot="1" x14ac:dyDescent="0.3">
      <c r="A45" s="91"/>
      <c r="B45" s="1457" t="s">
        <v>756</v>
      </c>
      <c r="C45" s="1458"/>
      <c r="D45" s="1458"/>
      <c r="E45" s="1458"/>
      <c r="F45" s="1458"/>
      <c r="G45" s="1458"/>
      <c r="H45" s="1458"/>
      <c r="I45" s="1458"/>
      <c r="J45" s="1458"/>
      <c r="K45" s="1458"/>
      <c r="L45" s="1458"/>
      <c r="M45" s="1458"/>
      <c r="N45" s="1458"/>
      <c r="O45" s="1458"/>
      <c r="P45" s="1458"/>
      <c r="Q45" s="1458"/>
      <c r="R45" s="1458"/>
      <c r="S45" s="1458"/>
      <c r="T45" s="1458"/>
      <c r="U45" s="1458"/>
      <c r="V45" s="1458"/>
      <c r="W45" s="1458"/>
      <c r="X45" s="1458"/>
      <c r="Y45" s="1459"/>
      <c r="Z45" s="847" t="s">
        <v>142</v>
      </c>
      <c r="AA45" s="848"/>
      <c r="AB45" s="849"/>
      <c r="AC45" s="1003"/>
      <c r="AD45" s="1003"/>
      <c r="AE45" s="1003"/>
      <c r="AF45" s="1003"/>
      <c r="AG45" s="1003"/>
      <c r="AH45" s="1003"/>
      <c r="AI45" s="1003"/>
      <c r="AJ45" s="1003"/>
      <c r="AK45" s="1003"/>
      <c r="AL45" s="1003"/>
      <c r="AM45" s="1003"/>
      <c r="AN45" s="1003"/>
      <c r="AO45" s="1003"/>
      <c r="AP45" s="1003"/>
      <c r="AQ45" s="1003"/>
      <c r="AR45" s="1003"/>
      <c r="AS45" s="1003"/>
      <c r="AT45" s="1003"/>
      <c r="AU45" s="1003"/>
      <c r="AV45" s="1003"/>
      <c r="AW45" s="1003"/>
      <c r="AX45" s="1003"/>
      <c r="AY45" s="1003"/>
      <c r="AZ45" s="1004"/>
    </row>
    <row r="46" spans="1:57" s="8" customFormat="1" ht="15" customHeight="1" x14ac:dyDescent="0.25">
      <c r="A46" s="91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</row>
    <row r="47" spans="1:57" s="20" customFormat="1" ht="14.25" x14ac:dyDescent="0.2">
      <c r="A47" s="114"/>
      <c r="B47" s="1520" t="s">
        <v>857</v>
      </c>
      <c r="C47" s="1520"/>
      <c r="D47" s="1520"/>
      <c r="E47" s="1520"/>
      <c r="F47" s="1520"/>
      <c r="G47" s="1520"/>
      <c r="H47" s="1520"/>
      <c r="I47" s="1520"/>
      <c r="J47" s="1520"/>
      <c r="K47" s="1520"/>
      <c r="L47" s="1520"/>
      <c r="M47" s="1520"/>
      <c r="N47" s="1520"/>
      <c r="O47" s="1520"/>
      <c r="P47" s="1520"/>
      <c r="Q47" s="1520"/>
      <c r="R47" s="1520"/>
      <c r="S47" s="1520"/>
      <c r="T47" s="1520"/>
      <c r="U47" s="1520"/>
      <c r="V47" s="1520"/>
      <c r="W47" s="1520"/>
      <c r="X47" s="1520"/>
      <c r="Y47" s="1520"/>
      <c r="Z47" s="1520"/>
      <c r="AA47" s="1520"/>
      <c r="AB47" s="1520"/>
      <c r="AC47" s="1520"/>
      <c r="AD47" s="1520"/>
      <c r="AE47" s="1520"/>
      <c r="AF47" s="1520"/>
      <c r="AG47" s="1520"/>
      <c r="AH47" s="1520"/>
      <c r="AI47" s="1520"/>
      <c r="AJ47" s="1520"/>
      <c r="AK47" s="1520"/>
      <c r="AL47" s="1520"/>
      <c r="AM47" s="1520"/>
      <c r="AN47" s="1520"/>
      <c r="AO47" s="1520"/>
      <c r="AP47" s="1520"/>
      <c r="AQ47" s="1520"/>
      <c r="AR47" s="1520"/>
      <c r="AS47" s="1520"/>
      <c r="AT47" s="1520"/>
      <c r="AU47" s="1520"/>
      <c r="AV47" s="1520"/>
      <c r="AW47" s="1520"/>
      <c r="AX47" s="1520"/>
      <c r="AY47" s="1520"/>
      <c r="AZ47" s="1520"/>
      <c r="BA47" s="1520"/>
      <c r="BB47" s="1520"/>
      <c r="BC47" s="1520"/>
      <c r="BD47" s="1520"/>
      <c r="BE47" s="1520"/>
    </row>
    <row r="48" spans="1:57" s="18" customFormat="1" ht="15.75" customHeight="1" x14ac:dyDescent="0.25">
      <c r="A48" s="91"/>
      <c r="B48" s="1521" t="s">
        <v>1003</v>
      </c>
      <c r="C48" s="1521"/>
      <c r="D48" s="1521"/>
      <c r="E48" s="1521"/>
      <c r="F48" s="1521"/>
      <c r="G48" s="1521"/>
      <c r="H48" s="1521"/>
      <c r="I48" s="1521"/>
      <c r="J48" s="1521"/>
      <c r="K48" s="1521"/>
      <c r="L48" s="1521"/>
      <c r="M48" s="1521"/>
      <c r="N48" s="1521"/>
      <c r="O48" s="1521"/>
      <c r="P48" s="1521"/>
      <c r="Q48" s="1521"/>
      <c r="R48" s="1521"/>
      <c r="S48" s="1521"/>
      <c r="T48" s="1521"/>
      <c r="U48" s="1521"/>
      <c r="V48" s="1521"/>
      <c r="W48" s="1521"/>
      <c r="X48" s="1521"/>
      <c r="Y48" s="1521"/>
      <c r="Z48" s="1521"/>
      <c r="AA48" s="1521"/>
      <c r="AB48" s="1521"/>
      <c r="AC48" s="1521"/>
      <c r="AD48" s="1521"/>
      <c r="AE48" s="1521"/>
      <c r="AF48" s="1521"/>
      <c r="AG48" s="1521"/>
      <c r="AH48" s="1521"/>
      <c r="AI48" s="1521"/>
      <c r="AJ48" s="1521"/>
      <c r="AK48" s="1521"/>
      <c r="AL48" s="1521"/>
      <c r="AM48" s="1521"/>
      <c r="AN48" s="1521"/>
      <c r="AO48" s="1521"/>
      <c r="AP48" s="1521"/>
      <c r="AQ48" s="1521"/>
      <c r="AR48" s="1521"/>
      <c r="AS48" s="1521"/>
      <c r="AT48" s="1521"/>
      <c r="AU48" s="1521"/>
      <c r="AV48" s="1521"/>
      <c r="AW48" s="1521"/>
      <c r="AX48" s="1521"/>
      <c r="AY48" s="1521"/>
      <c r="AZ48" s="1521"/>
      <c r="BA48" s="1521"/>
      <c r="BB48" s="1521"/>
      <c r="BC48" s="1521"/>
      <c r="BD48" s="1521"/>
      <c r="BE48" s="1521"/>
    </row>
    <row r="49" spans="1:61" s="8" customFormat="1" ht="8.1" customHeight="1" x14ac:dyDescent="0.25">
      <c r="A49" s="91"/>
      <c r="B49" s="625"/>
      <c r="C49" s="625"/>
      <c r="D49" s="625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625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25"/>
      <c r="AU49" s="625"/>
      <c r="AV49" s="625"/>
      <c r="AW49" s="625"/>
      <c r="AX49" s="625"/>
      <c r="AY49" s="625"/>
      <c r="AZ49" s="625"/>
      <c r="BA49" s="541"/>
      <c r="BB49" s="541"/>
      <c r="BC49" s="541"/>
      <c r="BD49" s="541"/>
      <c r="BE49" s="541"/>
      <c r="BF49" s="13"/>
      <c r="BG49" s="13"/>
      <c r="BH49" s="13"/>
      <c r="BI49" s="13"/>
    </row>
    <row r="50" spans="1:61" s="18" customFormat="1" ht="67.5" customHeight="1" x14ac:dyDescent="0.25">
      <c r="A50" s="92"/>
      <c r="B50" s="870" t="s">
        <v>67</v>
      </c>
      <c r="C50" s="870"/>
      <c r="D50" s="870"/>
      <c r="E50" s="871"/>
      <c r="F50" s="865" t="s">
        <v>221</v>
      </c>
      <c r="G50" s="866"/>
      <c r="H50" s="866"/>
      <c r="I50" s="866"/>
      <c r="J50" s="866"/>
      <c r="K50" s="866"/>
      <c r="L50" s="866"/>
      <c r="M50" s="867"/>
      <c r="N50" s="865" t="s">
        <v>68</v>
      </c>
      <c r="O50" s="866"/>
      <c r="P50" s="866"/>
      <c r="Q50" s="866"/>
      <c r="R50" s="866"/>
      <c r="S50" s="866"/>
      <c r="T50" s="867"/>
      <c r="U50" s="895" t="s">
        <v>854</v>
      </c>
      <c r="V50" s="870"/>
      <c r="W50" s="871"/>
      <c r="X50" s="895" t="s">
        <v>491</v>
      </c>
      <c r="Y50" s="870"/>
      <c r="Z50" s="870"/>
      <c r="AA50" s="871"/>
      <c r="AB50" s="895" t="s">
        <v>855</v>
      </c>
      <c r="AC50" s="870"/>
      <c r="AD50" s="871"/>
      <c r="AE50" s="895" t="s">
        <v>247</v>
      </c>
      <c r="AF50" s="870"/>
      <c r="AG50" s="870"/>
      <c r="AH50" s="871"/>
      <c r="AI50" s="865" t="s">
        <v>70</v>
      </c>
      <c r="AJ50" s="866"/>
      <c r="AK50" s="866"/>
      <c r="AL50" s="866"/>
      <c r="AM50" s="866"/>
      <c r="AN50" s="866"/>
      <c r="AO50" s="866"/>
      <c r="AP50" s="867"/>
      <c r="AQ50" s="895" t="s">
        <v>757</v>
      </c>
      <c r="AR50" s="870"/>
      <c r="AS50" s="870"/>
      <c r="AT50" s="870"/>
      <c r="AU50" s="892" t="s">
        <v>3</v>
      </c>
      <c r="AV50" s="892"/>
      <c r="AW50" s="870" t="s">
        <v>853</v>
      </c>
      <c r="AX50" s="870"/>
      <c r="AY50" s="870"/>
      <c r="AZ50" s="870"/>
      <c r="BA50" s="542"/>
      <c r="BB50" s="542"/>
      <c r="BC50" s="542"/>
      <c r="BD50" s="542"/>
      <c r="BE50" s="542"/>
      <c r="BF50" s="33"/>
      <c r="BG50" s="33"/>
      <c r="BH50" s="33"/>
      <c r="BI50" s="33"/>
    </row>
    <row r="51" spans="1:61" s="18" customFormat="1" ht="141" customHeight="1" x14ac:dyDescent="0.25">
      <c r="A51" s="92"/>
      <c r="B51" s="874"/>
      <c r="C51" s="874"/>
      <c r="D51" s="874"/>
      <c r="E51" s="875"/>
      <c r="F51" s="865" t="s">
        <v>4</v>
      </c>
      <c r="G51" s="866"/>
      <c r="H51" s="866"/>
      <c r="I51" s="866"/>
      <c r="J51" s="892" t="s">
        <v>490</v>
      </c>
      <c r="K51" s="892"/>
      <c r="L51" s="892"/>
      <c r="M51" s="892"/>
      <c r="N51" s="865" t="s">
        <v>71</v>
      </c>
      <c r="O51" s="866"/>
      <c r="P51" s="867"/>
      <c r="Q51" s="865" t="s">
        <v>852</v>
      </c>
      <c r="R51" s="866"/>
      <c r="S51" s="866"/>
      <c r="T51" s="867"/>
      <c r="U51" s="897"/>
      <c r="V51" s="874"/>
      <c r="W51" s="875"/>
      <c r="X51" s="897"/>
      <c r="Y51" s="874"/>
      <c r="Z51" s="874"/>
      <c r="AA51" s="875"/>
      <c r="AB51" s="897"/>
      <c r="AC51" s="874"/>
      <c r="AD51" s="875"/>
      <c r="AE51" s="897"/>
      <c r="AF51" s="874"/>
      <c r="AG51" s="874"/>
      <c r="AH51" s="875"/>
      <c r="AI51" s="865" t="s">
        <v>222</v>
      </c>
      <c r="AJ51" s="866"/>
      <c r="AK51" s="866"/>
      <c r="AL51" s="867"/>
      <c r="AM51" s="865" t="s">
        <v>218</v>
      </c>
      <c r="AN51" s="866"/>
      <c r="AO51" s="866"/>
      <c r="AP51" s="867"/>
      <c r="AQ51" s="897"/>
      <c r="AR51" s="874"/>
      <c r="AS51" s="874"/>
      <c r="AT51" s="874"/>
      <c r="AU51" s="892"/>
      <c r="AV51" s="892"/>
      <c r="AW51" s="874"/>
      <c r="AX51" s="874"/>
      <c r="AY51" s="874"/>
      <c r="AZ51" s="874"/>
      <c r="BA51" s="542"/>
      <c r="BB51" s="542"/>
      <c r="BC51" s="542"/>
      <c r="BD51" s="542"/>
      <c r="BE51" s="542"/>
      <c r="BF51" s="33"/>
      <c r="BG51" s="33"/>
      <c r="BH51" s="33"/>
      <c r="BI51" s="33"/>
    </row>
    <row r="52" spans="1:61" s="18" customFormat="1" ht="15.75" thickBot="1" x14ac:dyDescent="0.3">
      <c r="A52" s="92"/>
      <c r="B52" s="1518">
        <v>1</v>
      </c>
      <c r="C52" s="1518"/>
      <c r="D52" s="1518"/>
      <c r="E52" s="1519"/>
      <c r="F52" s="1517">
        <v>2</v>
      </c>
      <c r="G52" s="1518"/>
      <c r="H52" s="1518"/>
      <c r="I52" s="1519"/>
      <c r="J52" s="1517">
        <v>3</v>
      </c>
      <c r="K52" s="1518"/>
      <c r="L52" s="1518"/>
      <c r="M52" s="1519"/>
      <c r="N52" s="1517">
        <v>4</v>
      </c>
      <c r="O52" s="1518"/>
      <c r="P52" s="1519"/>
      <c r="Q52" s="1517">
        <v>5</v>
      </c>
      <c r="R52" s="1518"/>
      <c r="S52" s="1518"/>
      <c r="T52" s="1519"/>
      <c r="U52" s="1517">
        <v>6</v>
      </c>
      <c r="V52" s="1518"/>
      <c r="W52" s="1519"/>
      <c r="X52" s="1517">
        <v>7</v>
      </c>
      <c r="Y52" s="1518"/>
      <c r="Z52" s="1518"/>
      <c r="AA52" s="1519"/>
      <c r="AB52" s="1517">
        <v>8</v>
      </c>
      <c r="AC52" s="1518"/>
      <c r="AD52" s="1519"/>
      <c r="AE52" s="1517">
        <v>9</v>
      </c>
      <c r="AF52" s="1518"/>
      <c r="AG52" s="1518"/>
      <c r="AH52" s="1519"/>
      <c r="AI52" s="1517">
        <v>10</v>
      </c>
      <c r="AJ52" s="1518"/>
      <c r="AK52" s="1518"/>
      <c r="AL52" s="1519"/>
      <c r="AM52" s="1517">
        <v>11</v>
      </c>
      <c r="AN52" s="1518"/>
      <c r="AO52" s="1518"/>
      <c r="AP52" s="1519"/>
      <c r="AQ52" s="1517">
        <v>12</v>
      </c>
      <c r="AR52" s="1518"/>
      <c r="AS52" s="1518"/>
      <c r="AT52" s="1519"/>
      <c r="AU52" s="1517">
        <v>13</v>
      </c>
      <c r="AV52" s="1519"/>
      <c r="AW52" s="1517">
        <v>14</v>
      </c>
      <c r="AX52" s="1518"/>
      <c r="AY52" s="1518"/>
      <c r="AZ52" s="1518"/>
      <c r="BA52" s="151"/>
      <c r="BB52" s="151"/>
      <c r="BC52" s="151"/>
      <c r="BD52" s="151"/>
      <c r="BE52" s="151"/>
      <c r="BF52" s="33"/>
      <c r="BG52" s="33"/>
      <c r="BH52" s="33"/>
      <c r="BI52" s="33"/>
    </row>
    <row r="53" spans="1:61" s="18" customFormat="1" ht="18" customHeight="1" x14ac:dyDescent="0.25">
      <c r="A53" s="102"/>
      <c r="B53" s="1110">
        <v>84643455</v>
      </c>
      <c r="C53" s="1110"/>
      <c r="D53" s="1110"/>
      <c r="E53" s="1122"/>
      <c r="F53" s="1109">
        <v>12910573.93</v>
      </c>
      <c r="G53" s="1110"/>
      <c r="H53" s="1110"/>
      <c r="I53" s="1122"/>
      <c r="J53" s="1109">
        <f>F53</f>
        <v>12910573.93</v>
      </c>
      <c r="K53" s="1110"/>
      <c r="L53" s="1110"/>
      <c r="M53" s="1122"/>
      <c r="N53" s="1109"/>
      <c r="O53" s="1110"/>
      <c r="P53" s="1122"/>
      <c r="Q53" s="1109"/>
      <c r="R53" s="1110"/>
      <c r="S53" s="1110"/>
      <c r="T53" s="1122"/>
      <c r="U53" s="1109">
        <f>F53-Q53</f>
        <v>12910573.93</v>
      </c>
      <c r="V53" s="1110"/>
      <c r="W53" s="1122"/>
      <c r="X53" s="1109"/>
      <c r="Y53" s="1110"/>
      <c r="Z53" s="1110"/>
      <c r="AA53" s="1122"/>
      <c r="AB53" s="1109">
        <v>2.2000000000000002</v>
      </c>
      <c r="AC53" s="1110"/>
      <c r="AD53" s="1122"/>
      <c r="AE53" s="1109">
        <f>U53*AB53/100</f>
        <v>284032.62646</v>
      </c>
      <c r="AF53" s="1110"/>
      <c r="AG53" s="1110"/>
      <c r="AH53" s="1122"/>
      <c r="AI53" s="1109"/>
      <c r="AJ53" s="1110"/>
      <c r="AK53" s="1110"/>
      <c r="AL53" s="1122"/>
      <c r="AM53" s="1109"/>
      <c r="AN53" s="1110"/>
      <c r="AO53" s="1110"/>
      <c r="AP53" s="1122"/>
      <c r="AQ53" s="1097"/>
      <c r="AR53" s="1098"/>
      <c r="AS53" s="1098"/>
      <c r="AT53" s="1099"/>
      <c r="AU53" s="1522" t="s">
        <v>21</v>
      </c>
      <c r="AV53" s="1523"/>
      <c r="AW53" s="1098">
        <f>AE53-AM53+AQ53</f>
        <v>284032.62646</v>
      </c>
      <c r="AX53" s="1098"/>
      <c r="AY53" s="1098"/>
      <c r="AZ53" s="1524"/>
      <c r="BA53" s="151"/>
      <c r="BB53" s="151"/>
      <c r="BC53" s="151"/>
      <c r="BD53" s="151"/>
      <c r="BE53" s="151"/>
      <c r="BF53" s="33"/>
      <c r="BG53" s="33"/>
      <c r="BH53" s="33"/>
      <c r="BI53" s="33"/>
    </row>
    <row r="54" spans="1:61" s="18" customFormat="1" ht="18" customHeight="1" x14ac:dyDescent="0.25">
      <c r="A54" s="102"/>
      <c r="B54" s="628"/>
      <c r="C54" s="628"/>
      <c r="D54" s="628"/>
      <c r="E54" s="629"/>
      <c r="F54" s="626"/>
      <c r="G54" s="627"/>
      <c r="H54" s="627"/>
      <c r="I54" s="630"/>
      <c r="J54" s="626"/>
      <c r="K54" s="627"/>
      <c r="L54" s="627"/>
      <c r="M54" s="630"/>
      <c r="N54" s="626"/>
      <c r="O54" s="627"/>
      <c r="P54" s="630"/>
      <c r="Q54" s="626"/>
      <c r="R54" s="627"/>
      <c r="S54" s="627"/>
      <c r="T54" s="630"/>
      <c r="U54" s="626"/>
      <c r="V54" s="627"/>
      <c r="W54" s="630"/>
      <c r="X54" s="626"/>
      <c r="Y54" s="627"/>
      <c r="Z54" s="627"/>
      <c r="AA54" s="630"/>
      <c r="AB54" s="626"/>
      <c r="AC54" s="627"/>
      <c r="AD54" s="630"/>
      <c r="AE54" s="626"/>
      <c r="AF54" s="627"/>
      <c r="AG54" s="627"/>
      <c r="AH54" s="630"/>
      <c r="AI54" s="626"/>
      <c r="AJ54" s="627"/>
      <c r="AK54" s="627"/>
      <c r="AL54" s="630"/>
      <c r="AM54" s="626"/>
      <c r="AN54" s="627"/>
      <c r="AO54" s="627"/>
      <c r="AP54" s="630"/>
      <c r="AQ54" s="626"/>
      <c r="AR54" s="627"/>
      <c r="AS54" s="627"/>
      <c r="AT54" s="630"/>
      <c r="AU54" s="1529" t="s">
        <v>22</v>
      </c>
      <c r="AV54" s="1530"/>
      <c r="AW54" s="627"/>
      <c r="AX54" s="627"/>
      <c r="AY54" s="627"/>
      <c r="AZ54" s="640"/>
      <c r="BA54" s="151"/>
      <c r="BB54" s="151"/>
      <c r="BC54" s="151"/>
      <c r="BD54" s="151"/>
      <c r="BE54" s="151"/>
      <c r="BF54" s="33"/>
      <c r="BG54" s="33"/>
      <c r="BH54" s="33"/>
      <c r="BI54" s="33"/>
    </row>
    <row r="55" spans="1:61" s="18" customFormat="1" ht="18" customHeight="1" thickBot="1" x14ac:dyDescent="0.3">
      <c r="A55" s="102"/>
      <c r="B55" s="1527"/>
      <c r="C55" s="1115"/>
      <c r="D55" s="1115"/>
      <c r="E55" s="1116"/>
      <c r="F55" s="1096"/>
      <c r="G55" s="915"/>
      <c r="H55" s="915"/>
      <c r="I55" s="916"/>
      <c r="J55" s="1096"/>
      <c r="K55" s="915"/>
      <c r="L55" s="915"/>
      <c r="M55" s="916"/>
      <c r="N55" s="1096"/>
      <c r="O55" s="915"/>
      <c r="P55" s="916"/>
      <c r="Q55" s="1096"/>
      <c r="R55" s="915"/>
      <c r="S55" s="915"/>
      <c r="T55" s="916"/>
      <c r="U55" s="1096"/>
      <c r="V55" s="915"/>
      <c r="W55" s="916"/>
      <c r="X55" s="1096"/>
      <c r="Y55" s="915"/>
      <c r="Z55" s="915"/>
      <c r="AA55" s="916"/>
      <c r="AB55" s="1096"/>
      <c r="AC55" s="915"/>
      <c r="AD55" s="916"/>
      <c r="AE55" s="1096"/>
      <c r="AF55" s="915"/>
      <c r="AG55" s="915"/>
      <c r="AH55" s="916"/>
      <c r="AI55" s="1096"/>
      <c r="AJ55" s="915"/>
      <c r="AK55" s="915"/>
      <c r="AL55" s="916"/>
      <c r="AM55" s="1096"/>
      <c r="AN55" s="915"/>
      <c r="AO55" s="915"/>
      <c r="AP55" s="916"/>
      <c r="AQ55" s="1096"/>
      <c r="AR55" s="915"/>
      <c r="AS55" s="915"/>
      <c r="AT55" s="916"/>
      <c r="AU55" s="1529"/>
      <c r="AV55" s="1530"/>
      <c r="AW55" s="1096"/>
      <c r="AX55" s="915"/>
      <c r="AY55" s="915"/>
      <c r="AZ55" s="1043"/>
      <c r="BA55" s="151"/>
      <c r="BB55" s="151"/>
      <c r="BC55" s="151"/>
      <c r="BD55" s="151"/>
      <c r="BE55" s="151"/>
      <c r="BF55" s="33"/>
      <c r="BG55" s="33"/>
      <c r="BH55" s="33"/>
      <c r="BI55" s="33"/>
    </row>
    <row r="56" spans="1:61" s="18" customFormat="1" ht="18" customHeight="1" thickBot="1" x14ac:dyDescent="0.3">
      <c r="A56" s="91"/>
      <c r="B56" s="1525" t="s">
        <v>756</v>
      </c>
      <c r="C56" s="1525"/>
      <c r="D56" s="1525"/>
      <c r="E56" s="1526"/>
      <c r="F56" s="1115"/>
      <c r="G56" s="1115"/>
      <c r="H56" s="1115"/>
      <c r="I56" s="1116"/>
      <c r="J56" s="1114"/>
      <c r="K56" s="1115"/>
      <c r="L56" s="1115"/>
      <c r="M56" s="1116"/>
      <c r="N56" s="1177" t="s">
        <v>24</v>
      </c>
      <c r="O56" s="1032"/>
      <c r="P56" s="914"/>
      <c r="Q56" s="1114"/>
      <c r="R56" s="1115"/>
      <c r="S56" s="1115"/>
      <c r="T56" s="1116"/>
      <c r="U56" s="1114"/>
      <c r="V56" s="1115"/>
      <c r="W56" s="1116"/>
      <c r="X56" s="1177" t="s">
        <v>24</v>
      </c>
      <c r="Y56" s="1032"/>
      <c r="Z56" s="1032"/>
      <c r="AA56" s="914"/>
      <c r="AB56" s="1177" t="s">
        <v>24</v>
      </c>
      <c r="AC56" s="1032"/>
      <c r="AD56" s="914"/>
      <c r="AE56" s="1114"/>
      <c r="AF56" s="1115"/>
      <c r="AG56" s="1115"/>
      <c r="AH56" s="1116"/>
      <c r="AI56" s="1177" t="s">
        <v>24</v>
      </c>
      <c r="AJ56" s="1032"/>
      <c r="AK56" s="1032"/>
      <c r="AL56" s="914"/>
      <c r="AM56" s="1114"/>
      <c r="AN56" s="1115"/>
      <c r="AO56" s="1115"/>
      <c r="AP56" s="1116"/>
      <c r="AQ56" s="1114"/>
      <c r="AR56" s="1115"/>
      <c r="AS56" s="1115"/>
      <c r="AT56" s="1116"/>
      <c r="AU56" s="1114">
        <v>9000</v>
      </c>
      <c r="AV56" s="1116"/>
      <c r="AW56" s="1115">
        <f>AW53</f>
        <v>284032.62646</v>
      </c>
      <c r="AX56" s="1115"/>
      <c r="AY56" s="1115"/>
      <c r="AZ56" s="1118"/>
      <c r="BA56" s="151"/>
      <c r="BB56" s="151"/>
      <c r="BC56" s="151"/>
      <c r="BD56" s="151"/>
      <c r="BE56" s="151"/>
      <c r="BF56" s="33"/>
      <c r="BG56" s="33"/>
      <c r="BH56" s="33"/>
      <c r="BI56" s="33"/>
    </row>
    <row r="57" spans="1:61" x14ac:dyDescent="0.25"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4"/>
      <c r="BB57" s="4"/>
      <c r="BC57" s="4"/>
      <c r="BD57" s="4"/>
      <c r="BE57" s="4"/>
    </row>
    <row r="58" spans="1:61" s="18" customFormat="1" ht="15.75" customHeight="1" x14ac:dyDescent="0.25">
      <c r="A58" s="91"/>
      <c r="B58" s="1521" t="s">
        <v>1004</v>
      </c>
      <c r="C58" s="1521"/>
      <c r="D58" s="1521"/>
      <c r="E58" s="1521"/>
      <c r="F58" s="1521"/>
      <c r="G58" s="1521"/>
      <c r="H58" s="1521"/>
      <c r="I58" s="1521"/>
      <c r="J58" s="1521"/>
      <c r="K58" s="1521"/>
      <c r="L58" s="1521"/>
      <c r="M58" s="1521"/>
      <c r="N58" s="1521"/>
      <c r="O58" s="1521"/>
      <c r="P58" s="1521"/>
      <c r="Q58" s="1521"/>
      <c r="R58" s="1521"/>
      <c r="S58" s="1521"/>
      <c r="T58" s="1521"/>
      <c r="U58" s="1521"/>
      <c r="V58" s="1521"/>
      <c r="W58" s="1521"/>
      <c r="X58" s="1521"/>
      <c r="Y58" s="1521"/>
      <c r="Z58" s="1521"/>
      <c r="AA58" s="1521"/>
      <c r="AB58" s="1521"/>
      <c r="AC58" s="1521"/>
      <c r="AD58" s="1521"/>
      <c r="AE58" s="1521"/>
      <c r="AF58" s="1521"/>
      <c r="AG58" s="1521"/>
      <c r="AH58" s="1521"/>
      <c r="AI58" s="1521"/>
      <c r="AJ58" s="1521"/>
      <c r="AK58" s="1521"/>
      <c r="AL58" s="1521"/>
      <c r="AM58" s="1521"/>
      <c r="AN58" s="1521"/>
      <c r="AO58" s="1521"/>
      <c r="AP58" s="1521"/>
      <c r="AQ58" s="1521"/>
      <c r="AR58" s="1521"/>
      <c r="AS58" s="1521"/>
      <c r="AT58" s="1521"/>
      <c r="AU58" s="1521"/>
      <c r="AV58" s="1521"/>
      <c r="AW58" s="1521"/>
      <c r="AX58" s="1521"/>
      <c r="AY58" s="1521"/>
      <c r="AZ58" s="1521"/>
      <c r="BA58" s="1521"/>
      <c r="BB58" s="1521"/>
      <c r="BC58" s="1521"/>
      <c r="BD58" s="1521"/>
      <c r="BE58" s="1521"/>
    </row>
    <row r="59" spans="1:61" s="8" customFormat="1" ht="8.1" customHeight="1" x14ac:dyDescent="0.25">
      <c r="A59" s="91"/>
      <c r="B59" s="625"/>
      <c r="C59" s="625"/>
      <c r="D59" s="625"/>
      <c r="E59" s="625"/>
      <c r="F59" s="625"/>
      <c r="G59" s="625"/>
      <c r="H59" s="625"/>
      <c r="I59" s="625"/>
      <c r="J59" s="625"/>
      <c r="K59" s="625"/>
      <c r="L59" s="625"/>
      <c r="M59" s="625"/>
      <c r="N59" s="625"/>
      <c r="O59" s="625"/>
      <c r="P59" s="625"/>
      <c r="Q59" s="625"/>
      <c r="R59" s="625"/>
      <c r="S59" s="625"/>
      <c r="T59" s="625"/>
      <c r="U59" s="625"/>
      <c r="V59" s="625"/>
      <c r="W59" s="625"/>
      <c r="X59" s="625"/>
      <c r="Y59" s="625"/>
      <c r="Z59" s="625"/>
      <c r="AA59" s="625"/>
      <c r="AB59" s="625"/>
      <c r="AC59" s="625"/>
      <c r="AD59" s="625"/>
      <c r="AE59" s="625"/>
      <c r="AF59" s="625"/>
      <c r="AG59" s="625"/>
      <c r="AH59" s="625"/>
      <c r="AI59" s="625"/>
      <c r="AJ59" s="625"/>
      <c r="AK59" s="625"/>
      <c r="AL59" s="625"/>
      <c r="AM59" s="625"/>
      <c r="AN59" s="625"/>
      <c r="AO59" s="625"/>
      <c r="AP59" s="625"/>
      <c r="AQ59" s="625"/>
      <c r="AR59" s="625"/>
      <c r="AS59" s="625"/>
      <c r="AT59" s="625"/>
      <c r="AU59" s="625"/>
      <c r="AV59" s="625"/>
      <c r="AW59" s="625"/>
      <c r="AX59" s="625"/>
      <c r="AY59" s="625"/>
      <c r="AZ59" s="625"/>
      <c r="BA59" s="541"/>
      <c r="BB59" s="541"/>
      <c r="BC59" s="541"/>
      <c r="BD59" s="541"/>
      <c r="BE59" s="541"/>
      <c r="BF59" s="13"/>
      <c r="BG59" s="13"/>
      <c r="BH59" s="13"/>
      <c r="BI59" s="13"/>
    </row>
    <row r="60" spans="1:61" s="18" customFormat="1" ht="50.1" customHeight="1" x14ac:dyDescent="0.25">
      <c r="A60" s="92"/>
      <c r="B60" s="870" t="s">
        <v>67</v>
      </c>
      <c r="C60" s="870"/>
      <c r="D60" s="870"/>
      <c r="E60" s="871"/>
      <c r="F60" s="865" t="s">
        <v>221</v>
      </c>
      <c r="G60" s="866"/>
      <c r="H60" s="866"/>
      <c r="I60" s="866"/>
      <c r="J60" s="866"/>
      <c r="K60" s="866"/>
      <c r="L60" s="866"/>
      <c r="M60" s="867"/>
      <c r="N60" s="865" t="s">
        <v>68</v>
      </c>
      <c r="O60" s="866"/>
      <c r="P60" s="866"/>
      <c r="Q60" s="866"/>
      <c r="R60" s="866"/>
      <c r="S60" s="866"/>
      <c r="T60" s="867"/>
      <c r="U60" s="895" t="s">
        <v>854</v>
      </c>
      <c r="V60" s="870"/>
      <c r="W60" s="871"/>
      <c r="X60" s="895" t="s">
        <v>491</v>
      </c>
      <c r="Y60" s="870"/>
      <c r="Z60" s="870"/>
      <c r="AA60" s="871"/>
      <c r="AB60" s="895" t="s">
        <v>855</v>
      </c>
      <c r="AC60" s="870"/>
      <c r="AD60" s="871"/>
      <c r="AE60" s="895" t="s">
        <v>247</v>
      </c>
      <c r="AF60" s="870"/>
      <c r="AG60" s="870"/>
      <c r="AH60" s="871"/>
      <c r="AI60" s="865" t="s">
        <v>70</v>
      </c>
      <c r="AJ60" s="866"/>
      <c r="AK60" s="866"/>
      <c r="AL60" s="866"/>
      <c r="AM60" s="866"/>
      <c r="AN60" s="866"/>
      <c r="AO60" s="866"/>
      <c r="AP60" s="867"/>
      <c r="AQ60" s="895" t="s">
        <v>757</v>
      </c>
      <c r="AR60" s="870"/>
      <c r="AS60" s="870"/>
      <c r="AT60" s="870"/>
      <c r="AU60" s="892" t="s">
        <v>3</v>
      </c>
      <c r="AV60" s="892"/>
      <c r="AW60" s="870" t="s">
        <v>853</v>
      </c>
      <c r="AX60" s="870"/>
      <c r="AY60" s="870"/>
      <c r="AZ60" s="870"/>
      <c r="BA60" s="542"/>
      <c r="BB60" s="542"/>
      <c r="BC60" s="542"/>
      <c r="BD60" s="542"/>
      <c r="BE60" s="542"/>
      <c r="BF60" s="33"/>
      <c r="BG60" s="33"/>
      <c r="BH60" s="33"/>
      <c r="BI60" s="33"/>
    </row>
    <row r="61" spans="1:61" s="18" customFormat="1" ht="141" customHeight="1" x14ac:dyDescent="0.25">
      <c r="A61" s="92"/>
      <c r="B61" s="874"/>
      <c r="C61" s="874"/>
      <c r="D61" s="874"/>
      <c r="E61" s="875"/>
      <c r="F61" s="865" t="s">
        <v>4</v>
      </c>
      <c r="G61" s="866"/>
      <c r="H61" s="866"/>
      <c r="I61" s="866"/>
      <c r="J61" s="1528" t="s">
        <v>490</v>
      </c>
      <c r="K61" s="1528"/>
      <c r="L61" s="1528"/>
      <c r="M61" s="1528"/>
      <c r="N61" s="865" t="s">
        <v>71</v>
      </c>
      <c r="O61" s="866"/>
      <c r="P61" s="867"/>
      <c r="Q61" s="865" t="s">
        <v>852</v>
      </c>
      <c r="R61" s="866"/>
      <c r="S61" s="866"/>
      <c r="T61" s="867"/>
      <c r="U61" s="897"/>
      <c r="V61" s="874"/>
      <c r="W61" s="875"/>
      <c r="X61" s="897"/>
      <c r="Y61" s="874"/>
      <c r="Z61" s="874"/>
      <c r="AA61" s="875"/>
      <c r="AB61" s="897"/>
      <c r="AC61" s="874"/>
      <c r="AD61" s="875"/>
      <c r="AE61" s="897"/>
      <c r="AF61" s="874"/>
      <c r="AG61" s="874"/>
      <c r="AH61" s="875"/>
      <c r="AI61" s="865" t="s">
        <v>222</v>
      </c>
      <c r="AJ61" s="866"/>
      <c r="AK61" s="866"/>
      <c r="AL61" s="867"/>
      <c r="AM61" s="865" t="s">
        <v>218</v>
      </c>
      <c r="AN61" s="866"/>
      <c r="AO61" s="866"/>
      <c r="AP61" s="867"/>
      <c r="AQ61" s="897"/>
      <c r="AR61" s="874"/>
      <c r="AS61" s="874"/>
      <c r="AT61" s="874"/>
      <c r="AU61" s="892"/>
      <c r="AV61" s="892"/>
      <c r="AW61" s="874"/>
      <c r="AX61" s="874"/>
      <c r="AY61" s="874"/>
      <c r="AZ61" s="874"/>
      <c r="BA61" s="542"/>
      <c r="BB61" s="542"/>
      <c r="BC61" s="542"/>
      <c r="BD61" s="542"/>
      <c r="BE61" s="542"/>
      <c r="BF61" s="33"/>
      <c r="BG61" s="33"/>
      <c r="BH61" s="33"/>
      <c r="BI61" s="33"/>
    </row>
    <row r="62" spans="1:61" s="18" customFormat="1" ht="15.75" thickBot="1" x14ac:dyDescent="0.3">
      <c r="A62" s="92"/>
      <c r="B62" s="1518">
        <v>1</v>
      </c>
      <c r="C62" s="1518"/>
      <c r="D62" s="1518"/>
      <c r="E62" s="1519"/>
      <c r="F62" s="1517">
        <v>2</v>
      </c>
      <c r="G62" s="1518"/>
      <c r="H62" s="1518"/>
      <c r="I62" s="1519"/>
      <c r="J62" s="1517">
        <v>3</v>
      </c>
      <c r="K62" s="1518"/>
      <c r="L62" s="1518"/>
      <c r="M62" s="1519"/>
      <c r="N62" s="1517">
        <v>4</v>
      </c>
      <c r="O62" s="1518"/>
      <c r="P62" s="1519"/>
      <c r="Q62" s="1517">
        <v>5</v>
      </c>
      <c r="R62" s="1518"/>
      <c r="S62" s="1518"/>
      <c r="T62" s="1519"/>
      <c r="U62" s="1517">
        <v>6</v>
      </c>
      <c r="V62" s="1518"/>
      <c r="W62" s="1519"/>
      <c r="X62" s="1517">
        <v>7</v>
      </c>
      <c r="Y62" s="1518"/>
      <c r="Z62" s="1518"/>
      <c r="AA62" s="1519"/>
      <c r="AB62" s="1517">
        <v>8</v>
      </c>
      <c r="AC62" s="1518"/>
      <c r="AD62" s="1519"/>
      <c r="AE62" s="1517">
        <v>9</v>
      </c>
      <c r="AF62" s="1518"/>
      <c r="AG62" s="1518"/>
      <c r="AH62" s="1519"/>
      <c r="AI62" s="1517">
        <v>10</v>
      </c>
      <c r="AJ62" s="1518"/>
      <c r="AK62" s="1518"/>
      <c r="AL62" s="1519"/>
      <c r="AM62" s="1517">
        <v>11</v>
      </c>
      <c r="AN62" s="1518"/>
      <c r="AO62" s="1518"/>
      <c r="AP62" s="1519"/>
      <c r="AQ62" s="1517">
        <v>12</v>
      </c>
      <c r="AR62" s="1518"/>
      <c r="AS62" s="1518"/>
      <c r="AT62" s="1519"/>
      <c r="AU62" s="1517">
        <v>13</v>
      </c>
      <c r="AV62" s="1519"/>
      <c r="AW62" s="1517">
        <v>14</v>
      </c>
      <c r="AX62" s="1518"/>
      <c r="AY62" s="1518"/>
      <c r="AZ62" s="1518"/>
      <c r="BA62" s="151"/>
      <c r="BB62" s="151"/>
      <c r="BC62" s="151"/>
      <c r="BD62" s="151"/>
      <c r="BE62" s="151"/>
      <c r="BF62" s="33"/>
      <c r="BG62" s="33"/>
      <c r="BH62" s="33"/>
      <c r="BI62" s="33"/>
    </row>
    <row r="63" spans="1:61" s="18" customFormat="1" ht="18" customHeight="1" x14ac:dyDescent="0.25">
      <c r="A63" s="102"/>
      <c r="B63" s="1110">
        <v>84643455</v>
      </c>
      <c r="C63" s="1110"/>
      <c r="D63" s="1110"/>
      <c r="E63" s="1122"/>
      <c r="F63" s="1109">
        <v>12910573.93</v>
      </c>
      <c r="G63" s="1110"/>
      <c r="H63" s="1110"/>
      <c r="I63" s="1122"/>
      <c r="J63" s="1109">
        <f>F63</f>
        <v>12910573.93</v>
      </c>
      <c r="K63" s="1110"/>
      <c r="L63" s="1110"/>
      <c r="M63" s="1122"/>
      <c r="N63" s="1109"/>
      <c r="O63" s="1110"/>
      <c r="P63" s="1122"/>
      <c r="Q63" s="1109"/>
      <c r="R63" s="1110"/>
      <c r="S63" s="1110"/>
      <c r="T63" s="1122"/>
      <c r="U63" s="1109">
        <f>F63-Q63</f>
        <v>12910573.93</v>
      </c>
      <c r="V63" s="1110"/>
      <c r="W63" s="1122"/>
      <c r="X63" s="1109"/>
      <c r="Y63" s="1110"/>
      <c r="Z63" s="1110"/>
      <c r="AA63" s="1122"/>
      <c r="AB63" s="1109">
        <v>2.2000000000000002</v>
      </c>
      <c r="AC63" s="1110"/>
      <c r="AD63" s="1122"/>
      <c r="AE63" s="1109">
        <f>U63*AB63/100</f>
        <v>284032.62646</v>
      </c>
      <c r="AF63" s="1110"/>
      <c r="AG63" s="1110"/>
      <c r="AH63" s="1122"/>
      <c r="AI63" s="1109"/>
      <c r="AJ63" s="1110"/>
      <c r="AK63" s="1110"/>
      <c r="AL63" s="1122"/>
      <c r="AM63" s="1109"/>
      <c r="AN63" s="1110"/>
      <c r="AO63" s="1110"/>
      <c r="AP63" s="1122"/>
      <c r="AQ63" s="1097"/>
      <c r="AR63" s="1098"/>
      <c r="AS63" s="1098"/>
      <c r="AT63" s="1099"/>
      <c r="AU63" s="1522" t="s">
        <v>21</v>
      </c>
      <c r="AV63" s="1523"/>
      <c r="AW63" s="1098">
        <f>AE63-AM63+AQ63</f>
        <v>284032.62646</v>
      </c>
      <c r="AX63" s="1098"/>
      <c r="AY63" s="1098"/>
      <c r="AZ63" s="1524"/>
      <c r="BA63" s="151"/>
      <c r="BB63" s="151"/>
      <c r="BC63" s="151"/>
      <c r="BD63" s="151"/>
      <c r="BE63" s="151"/>
      <c r="BF63" s="33"/>
      <c r="BG63" s="33"/>
      <c r="BH63" s="33"/>
      <c r="BI63" s="33"/>
    </row>
    <row r="64" spans="1:61" s="18" customFormat="1" ht="18" customHeight="1" x14ac:dyDescent="0.25">
      <c r="A64" s="102"/>
      <c r="B64" s="1559"/>
      <c r="C64" s="915"/>
      <c r="D64" s="915"/>
      <c r="E64" s="916"/>
      <c r="F64" s="1096"/>
      <c r="G64" s="915"/>
      <c r="H64" s="915"/>
      <c r="I64" s="916"/>
      <c r="J64" s="1096"/>
      <c r="K64" s="915"/>
      <c r="L64" s="915"/>
      <c r="M64" s="916"/>
      <c r="N64" s="1096"/>
      <c r="O64" s="915"/>
      <c r="P64" s="916"/>
      <c r="Q64" s="1096"/>
      <c r="R64" s="915"/>
      <c r="S64" s="915"/>
      <c r="T64" s="916"/>
      <c r="U64" s="1096"/>
      <c r="V64" s="915"/>
      <c r="W64" s="916"/>
      <c r="X64" s="1096"/>
      <c r="Y64" s="915"/>
      <c r="Z64" s="915"/>
      <c r="AA64" s="916"/>
      <c r="AB64" s="1096"/>
      <c r="AC64" s="915"/>
      <c r="AD64" s="916"/>
      <c r="AE64" s="1096"/>
      <c r="AF64" s="915"/>
      <c r="AG64" s="915"/>
      <c r="AH64" s="916"/>
      <c r="AI64" s="1096"/>
      <c r="AJ64" s="915"/>
      <c r="AK64" s="915"/>
      <c r="AL64" s="916"/>
      <c r="AM64" s="1096"/>
      <c r="AN64" s="915"/>
      <c r="AO64" s="915"/>
      <c r="AP64" s="916"/>
      <c r="AQ64" s="1096"/>
      <c r="AR64" s="915"/>
      <c r="AS64" s="915"/>
      <c r="AT64" s="916"/>
      <c r="AU64" s="1529" t="s">
        <v>22</v>
      </c>
      <c r="AV64" s="1530"/>
      <c r="AW64" s="1096"/>
      <c r="AX64" s="915"/>
      <c r="AY64" s="915"/>
      <c r="AZ64" s="1043"/>
      <c r="BA64" s="151"/>
      <c r="BB64" s="151"/>
      <c r="BC64" s="151"/>
      <c r="BD64" s="151"/>
      <c r="BE64" s="151"/>
      <c r="BF64" s="33"/>
      <c r="BG64" s="33"/>
      <c r="BH64" s="33"/>
      <c r="BI64" s="33"/>
    </row>
    <row r="65" spans="1:61" s="18" customFormat="1" ht="18" customHeight="1" thickBot="1" x14ac:dyDescent="0.3">
      <c r="A65" s="102"/>
      <c r="B65" s="1115"/>
      <c r="C65" s="1115"/>
      <c r="D65" s="1115"/>
      <c r="E65" s="1116"/>
      <c r="F65" s="1096"/>
      <c r="G65" s="915"/>
      <c r="H65" s="915"/>
      <c r="I65" s="916"/>
      <c r="J65" s="1096"/>
      <c r="K65" s="915"/>
      <c r="L65" s="915"/>
      <c r="M65" s="916"/>
      <c r="N65" s="1096"/>
      <c r="O65" s="915"/>
      <c r="P65" s="916"/>
      <c r="Q65" s="1096"/>
      <c r="R65" s="915"/>
      <c r="S65" s="915"/>
      <c r="T65" s="916"/>
      <c r="U65" s="1096"/>
      <c r="V65" s="915"/>
      <c r="W65" s="916"/>
      <c r="X65" s="1096"/>
      <c r="Y65" s="915"/>
      <c r="Z65" s="915"/>
      <c r="AA65" s="916"/>
      <c r="AB65" s="1096"/>
      <c r="AC65" s="915"/>
      <c r="AD65" s="916"/>
      <c r="AE65" s="1096"/>
      <c r="AF65" s="915"/>
      <c r="AG65" s="915"/>
      <c r="AH65" s="916"/>
      <c r="AI65" s="1096"/>
      <c r="AJ65" s="915"/>
      <c r="AK65" s="915"/>
      <c r="AL65" s="916"/>
      <c r="AM65" s="1096"/>
      <c r="AN65" s="915"/>
      <c r="AO65" s="915"/>
      <c r="AP65" s="916"/>
      <c r="AQ65" s="1096"/>
      <c r="AR65" s="915"/>
      <c r="AS65" s="915"/>
      <c r="AT65" s="916"/>
      <c r="AU65" s="1529"/>
      <c r="AV65" s="1530"/>
      <c r="AW65" s="915"/>
      <c r="AX65" s="915"/>
      <c r="AY65" s="915"/>
      <c r="AZ65" s="1043"/>
      <c r="BA65" s="151"/>
      <c r="BB65" s="151"/>
      <c r="BC65" s="151"/>
      <c r="BD65" s="151"/>
      <c r="BE65" s="151"/>
      <c r="BF65" s="33"/>
      <c r="BG65" s="33"/>
      <c r="BH65" s="33"/>
      <c r="BI65" s="33"/>
    </row>
    <row r="66" spans="1:61" s="18" customFormat="1" ht="18" customHeight="1" thickBot="1" x14ac:dyDescent="0.3">
      <c r="A66" s="91"/>
      <c r="B66" s="1525" t="s">
        <v>756</v>
      </c>
      <c r="C66" s="1525"/>
      <c r="D66" s="1525"/>
      <c r="E66" s="1526"/>
      <c r="F66" s="1115"/>
      <c r="G66" s="1115"/>
      <c r="H66" s="1115"/>
      <c r="I66" s="1116"/>
      <c r="J66" s="1114"/>
      <c r="K66" s="1115"/>
      <c r="L66" s="1115"/>
      <c r="M66" s="1116"/>
      <c r="N66" s="1177" t="s">
        <v>24</v>
      </c>
      <c r="O66" s="1032"/>
      <c r="P66" s="914"/>
      <c r="Q66" s="1114"/>
      <c r="R66" s="1115"/>
      <c r="S66" s="1115"/>
      <c r="T66" s="1116"/>
      <c r="U66" s="1114"/>
      <c r="V66" s="1115"/>
      <c r="W66" s="1116"/>
      <c r="X66" s="1177" t="s">
        <v>24</v>
      </c>
      <c r="Y66" s="1032"/>
      <c r="Z66" s="1032"/>
      <c r="AA66" s="914"/>
      <c r="AB66" s="1177" t="s">
        <v>24</v>
      </c>
      <c r="AC66" s="1032"/>
      <c r="AD66" s="914"/>
      <c r="AE66" s="1114"/>
      <c r="AF66" s="1115"/>
      <c r="AG66" s="1115"/>
      <c r="AH66" s="1116"/>
      <c r="AI66" s="1177" t="s">
        <v>24</v>
      </c>
      <c r="AJ66" s="1032"/>
      <c r="AK66" s="1032"/>
      <c r="AL66" s="914"/>
      <c r="AM66" s="1114"/>
      <c r="AN66" s="1115"/>
      <c r="AO66" s="1115"/>
      <c r="AP66" s="1116"/>
      <c r="AQ66" s="1114"/>
      <c r="AR66" s="1115"/>
      <c r="AS66" s="1115"/>
      <c r="AT66" s="1116"/>
      <c r="AU66" s="1114">
        <v>9000</v>
      </c>
      <c r="AV66" s="1116"/>
      <c r="AW66" s="1115">
        <f>AW63</f>
        <v>284032.62646</v>
      </c>
      <c r="AX66" s="1115"/>
      <c r="AY66" s="1115"/>
      <c r="AZ66" s="1118"/>
      <c r="BA66" s="151"/>
      <c r="BB66" s="151"/>
      <c r="BC66" s="151"/>
      <c r="BD66" s="151"/>
      <c r="BE66" s="151"/>
      <c r="BF66" s="33"/>
      <c r="BG66" s="33"/>
      <c r="BH66" s="33"/>
      <c r="BI66" s="33"/>
    </row>
    <row r="68" spans="1:61" s="18" customFormat="1" ht="15.75" customHeight="1" x14ac:dyDescent="0.25">
      <c r="A68" s="91"/>
      <c r="B68" s="1521" t="s">
        <v>957</v>
      </c>
      <c r="C68" s="1521"/>
      <c r="D68" s="1521"/>
      <c r="E68" s="1521"/>
      <c r="F68" s="1521"/>
      <c r="G68" s="1521"/>
      <c r="H68" s="1521"/>
      <c r="I68" s="1521"/>
      <c r="J68" s="1521"/>
      <c r="K68" s="1521"/>
      <c r="L68" s="1521"/>
      <c r="M68" s="1521"/>
      <c r="N68" s="1521"/>
      <c r="O68" s="1521"/>
      <c r="P68" s="1521"/>
      <c r="Q68" s="1521"/>
      <c r="R68" s="1521"/>
      <c r="S68" s="1521"/>
      <c r="T68" s="1521"/>
      <c r="U68" s="1521"/>
      <c r="V68" s="1521"/>
      <c r="W68" s="1521"/>
      <c r="X68" s="1521"/>
      <c r="Y68" s="1521"/>
      <c r="Z68" s="1521"/>
      <c r="AA68" s="1521"/>
      <c r="AB68" s="1521"/>
      <c r="AC68" s="1521"/>
      <c r="AD68" s="1521"/>
      <c r="AE68" s="1521"/>
      <c r="AF68" s="1521"/>
      <c r="AG68" s="1521"/>
      <c r="AH68" s="1521"/>
      <c r="AI68" s="1521"/>
      <c r="AJ68" s="1521"/>
      <c r="AK68" s="1521"/>
      <c r="AL68" s="1521"/>
      <c r="AM68" s="1521"/>
      <c r="AN68" s="1521"/>
      <c r="AO68" s="1521"/>
      <c r="AP68" s="1521"/>
      <c r="AQ68" s="1521"/>
      <c r="AR68" s="1521"/>
      <c r="AS68" s="1521"/>
      <c r="AT68" s="1521"/>
      <c r="AU68" s="1521"/>
      <c r="AV68" s="1521"/>
      <c r="AW68" s="1521"/>
      <c r="AX68" s="1521"/>
      <c r="AY68" s="1521"/>
      <c r="AZ68" s="1521"/>
      <c r="BA68" s="1521"/>
      <c r="BB68" s="1521"/>
      <c r="BC68" s="1521"/>
      <c r="BD68" s="1521"/>
      <c r="BE68" s="1521"/>
    </row>
    <row r="69" spans="1:61" s="8" customFormat="1" ht="8.1" customHeight="1" x14ac:dyDescent="0.25">
      <c r="A69" s="91"/>
      <c r="B69" s="625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25"/>
      <c r="N69" s="625"/>
      <c r="O69" s="625"/>
      <c r="P69" s="625"/>
      <c r="Q69" s="625"/>
      <c r="R69" s="625"/>
      <c r="S69" s="625"/>
      <c r="T69" s="625"/>
      <c r="U69" s="625"/>
      <c r="V69" s="625"/>
      <c r="W69" s="625"/>
      <c r="X69" s="625"/>
      <c r="Y69" s="625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25"/>
      <c r="AU69" s="625"/>
      <c r="AV69" s="625"/>
      <c r="AW69" s="625"/>
      <c r="AX69" s="625"/>
      <c r="AY69" s="625"/>
      <c r="AZ69" s="625"/>
      <c r="BA69" s="541"/>
      <c r="BB69" s="541"/>
      <c r="BC69" s="541"/>
      <c r="BD69" s="541"/>
      <c r="BE69" s="541"/>
      <c r="BF69" s="13"/>
      <c r="BG69" s="13"/>
      <c r="BH69" s="13"/>
      <c r="BI69" s="13"/>
    </row>
    <row r="70" spans="1:61" s="18" customFormat="1" ht="66.75" customHeight="1" x14ac:dyDescent="0.25">
      <c r="A70" s="92"/>
      <c r="B70" s="870" t="s">
        <v>67</v>
      </c>
      <c r="C70" s="870"/>
      <c r="D70" s="870"/>
      <c r="E70" s="871"/>
      <c r="F70" s="865" t="s">
        <v>221</v>
      </c>
      <c r="G70" s="866"/>
      <c r="H70" s="866"/>
      <c r="I70" s="866"/>
      <c r="J70" s="866"/>
      <c r="K70" s="866"/>
      <c r="L70" s="866"/>
      <c r="M70" s="867"/>
      <c r="N70" s="865" t="s">
        <v>68</v>
      </c>
      <c r="O70" s="866"/>
      <c r="P70" s="866"/>
      <c r="Q70" s="866"/>
      <c r="R70" s="866"/>
      <c r="S70" s="866"/>
      <c r="T70" s="867"/>
      <c r="U70" s="895" t="s">
        <v>724</v>
      </c>
      <c r="V70" s="870"/>
      <c r="W70" s="871"/>
      <c r="X70" s="895" t="s">
        <v>491</v>
      </c>
      <c r="Y70" s="870"/>
      <c r="Z70" s="870"/>
      <c r="AA70" s="871"/>
      <c r="AB70" s="895" t="s">
        <v>725</v>
      </c>
      <c r="AC70" s="870"/>
      <c r="AD70" s="871"/>
      <c r="AE70" s="895" t="s">
        <v>247</v>
      </c>
      <c r="AF70" s="870"/>
      <c r="AG70" s="870"/>
      <c r="AH70" s="871"/>
      <c r="AI70" s="865" t="s">
        <v>70</v>
      </c>
      <c r="AJ70" s="866"/>
      <c r="AK70" s="866"/>
      <c r="AL70" s="866"/>
      <c r="AM70" s="866"/>
      <c r="AN70" s="866"/>
      <c r="AO70" s="866"/>
      <c r="AP70" s="867"/>
      <c r="AQ70" s="895" t="s">
        <v>757</v>
      </c>
      <c r="AR70" s="870"/>
      <c r="AS70" s="870"/>
      <c r="AT70" s="870"/>
      <c r="AU70" s="892" t="s">
        <v>3</v>
      </c>
      <c r="AV70" s="892"/>
      <c r="AW70" s="870" t="s">
        <v>853</v>
      </c>
      <c r="AX70" s="870"/>
      <c r="AY70" s="870"/>
      <c r="AZ70" s="870"/>
      <c r="BA70" s="542"/>
      <c r="BB70" s="542"/>
      <c r="BC70" s="542"/>
      <c r="BD70" s="542"/>
      <c r="BE70" s="542"/>
      <c r="BF70" s="33"/>
      <c r="BG70" s="33"/>
      <c r="BH70" s="33"/>
      <c r="BI70" s="33"/>
    </row>
    <row r="71" spans="1:61" s="18" customFormat="1" ht="141" customHeight="1" x14ac:dyDescent="0.25">
      <c r="A71" s="92"/>
      <c r="B71" s="874"/>
      <c r="C71" s="874"/>
      <c r="D71" s="874"/>
      <c r="E71" s="875"/>
      <c r="F71" s="865" t="s">
        <v>4</v>
      </c>
      <c r="G71" s="866"/>
      <c r="H71" s="866"/>
      <c r="I71" s="866"/>
      <c r="J71" s="892" t="s">
        <v>490</v>
      </c>
      <c r="K71" s="892"/>
      <c r="L71" s="892"/>
      <c r="M71" s="892"/>
      <c r="N71" s="865" t="s">
        <v>71</v>
      </c>
      <c r="O71" s="866"/>
      <c r="P71" s="867"/>
      <c r="Q71" s="865" t="s">
        <v>852</v>
      </c>
      <c r="R71" s="866"/>
      <c r="S71" s="866"/>
      <c r="T71" s="867"/>
      <c r="U71" s="897"/>
      <c r="V71" s="874"/>
      <c r="W71" s="875"/>
      <c r="X71" s="897"/>
      <c r="Y71" s="874"/>
      <c r="Z71" s="874"/>
      <c r="AA71" s="875"/>
      <c r="AB71" s="897"/>
      <c r="AC71" s="874"/>
      <c r="AD71" s="875"/>
      <c r="AE71" s="897"/>
      <c r="AF71" s="874"/>
      <c r="AG71" s="874"/>
      <c r="AH71" s="875"/>
      <c r="AI71" s="865" t="s">
        <v>222</v>
      </c>
      <c r="AJ71" s="866"/>
      <c r="AK71" s="866"/>
      <c r="AL71" s="867"/>
      <c r="AM71" s="865" t="s">
        <v>218</v>
      </c>
      <c r="AN71" s="866"/>
      <c r="AO71" s="866"/>
      <c r="AP71" s="867"/>
      <c r="AQ71" s="897"/>
      <c r="AR71" s="874"/>
      <c r="AS71" s="874"/>
      <c r="AT71" s="874"/>
      <c r="AU71" s="892"/>
      <c r="AV71" s="892"/>
      <c r="AW71" s="874"/>
      <c r="AX71" s="874"/>
      <c r="AY71" s="874"/>
      <c r="AZ71" s="874"/>
      <c r="BA71" s="542"/>
      <c r="BB71" s="542"/>
      <c r="BC71" s="542"/>
      <c r="BD71" s="542"/>
      <c r="BE71" s="542"/>
      <c r="BF71" s="33"/>
      <c r="BG71" s="33"/>
      <c r="BH71" s="33"/>
      <c r="BI71" s="33"/>
    </row>
    <row r="72" spans="1:61" s="18" customFormat="1" ht="15.75" thickBot="1" x14ac:dyDescent="0.3">
      <c r="A72" s="92"/>
      <c r="B72" s="1518">
        <v>1</v>
      </c>
      <c r="C72" s="1518"/>
      <c r="D72" s="1518"/>
      <c r="E72" s="1519"/>
      <c r="F72" s="1517">
        <v>2</v>
      </c>
      <c r="G72" s="1518"/>
      <c r="H72" s="1518"/>
      <c r="I72" s="1519"/>
      <c r="J72" s="1517">
        <v>3</v>
      </c>
      <c r="K72" s="1518"/>
      <c r="L72" s="1518"/>
      <c r="M72" s="1519"/>
      <c r="N72" s="1517">
        <v>4</v>
      </c>
      <c r="O72" s="1518"/>
      <c r="P72" s="1519"/>
      <c r="Q72" s="1517">
        <v>5</v>
      </c>
      <c r="R72" s="1518"/>
      <c r="S72" s="1518"/>
      <c r="T72" s="1519"/>
      <c r="U72" s="1517">
        <v>6</v>
      </c>
      <c r="V72" s="1518"/>
      <c r="W72" s="1519"/>
      <c r="X72" s="1517">
        <v>7</v>
      </c>
      <c r="Y72" s="1518"/>
      <c r="Z72" s="1518"/>
      <c r="AA72" s="1519"/>
      <c r="AB72" s="1517">
        <v>8</v>
      </c>
      <c r="AC72" s="1518"/>
      <c r="AD72" s="1519"/>
      <c r="AE72" s="1517">
        <v>9</v>
      </c>
      <c r="AF72" s="1518"/>
      <c r="AG72" s="1518"/>
      <c r="AH72" s="1519"/>
      <c r="AI72" s="1517">
        <v>10</v>
      </c>
      <c r="AJ72" s="1518"/>
      <c r="AK72" s="1518"/>
      <c r="AL72" s="1519"/>
      <c r="AM72" s="1517">
        <v>11</v>
      </c>
      <c r="AN72" s="1518"/>
      <c r="AO72" s="1518"/>
      <c r="AP72" s="1519"/>
      <c r="AQ72" s="1517">
        <v>12</v>
      </c>
      <c r="AR72" s="1518"/>
      <c r="AS72" s="1518"/>
      <c r="AT72" s="1519"/>
      <c r="AU72" s="1517">
        <v>13</v>
      </c>
      <c r="AV72" s="1519"/>
      <c r="AW72" s="1517">
        <v>14</v>
      </c>
      <c r="AX72" s="1518"/>
      <c r="AY72" s="1518"/>
      <c r="AZ72" s="1518"/>
      <c r="BA72" s="32"/>
      <c r="BB72" s="32"/>
      <c r="BC72" s="32"/>
      <c r="BD72" s="32"/>
      <c r="BE72" s="32"/>
      <c r="BF72" s="33"/>
      <c r="BG72" s="33"/>
      <c r="BH72" s="33"/>
      <c r="BI72" s="33"/>
    </row>
    <row r="73" spans="1:61" s="18" customFormat="1" ht="18" customHeight="1" x14ac:dyDescent="0.25">
      <c r="A73" s="102"/>
      <c r="B73" s="1110">
        <v>84643455</v>
      </c>
      <c r="C73" s="1110"/>
      <c r="D73" s="1110"/>
      <c r="E73" s="1122"/>
      <c r="F73" s="1109">
        <v>12910573.93</v>
      </c>
      <c r="G73" s="1110"/>
      <c r="H73" s="1110"/>
      <c r="I73" s="1122"/>
      <c r="J73" s="1109">
        <f>F73</f>
        <v>12910573.93</v>
      </c>
      <c r="K73" s="1110"/>
      <c r="L73" s="1110"/>
      <c r="M73" s="1122"/>
      <c r="N73" s="1109"/>
      <c r="O73" s="1110"/>
      <c r="P73" s="1122"/>
      <c r="Q73" s="1109"/>
      <c r="R73" s="1110"/>
      <c r="S73" s="1110"/>
      <c r="T73" s="1122"/>
      <c r="U73" s="1109">
        <f>F73-Q73</f>
        <v>12910573.93</v>
      </c>
      <c r="V73" s="1110"/>
      <c r="W73" s="1122"/>
      <c r="X73" s="1109"/>
      <c r="Y73" s="1110"/>
      <c r="Z73" s="1110"/>
      <c r="AA73" s="1122"/>
      <c r="AB73" s="1109">
        <v>2.2000000000000002</v>
      </c>
      <c r="AC73" s="1110"/>
      <c r="AD73" s="1122"/>
      <c r="AE73" s="1109">
        <f>U73*AB73/100</f>
        <v>284032.62646</v>
      </c>
      <c r="AF73" s="1110"/>
      <c r="AG73" s="1110"/>
      <c r="AH73" s="1122"/>
      <c r="AI73" s="1109"/>
      <c r="AJ73" s="1110"/>
      <c r="AK73" s="1110"/>
      <c r="AL73" s="1122"/>
      <c r="AM73" s="1109"/>
      <c r="AN73" s="1110"/>
      <c r="AO73" s="1110"/>
      <c r="AP73" s="1122"/>
      <c r="AQ73" s="1097"/>
      <c r="AR73" s="1098"/>
      <c r="AS73" s="1098"/>
      <c r="AT73" s="1099"/>
      <c r="AU73" s="1522" t="s">
        <v>21</v>
      </c>
      <c r="AV73" s="1523"/>
      <c r="AW73" s="1098">
        <f>AE73-AM73+AQ73</f>
        <v>284032.62646</v>
      </c>
      <c r="AX73" s="1098"/>
      <c r="AY73" s="1098"/>
      <c r="AZ73" s="1524"/>
      <c r="BA73" s="151"/>
      <c r="BB73" s="151"/>
      <c r="BC73" s="151"/>
      <c r="BD73" s="151"/>
      <c r="BE73" s="151"/>
      <c r="BF73" s="33"/>
      <c r="BG73" s="33"/>
      <c r="BH73" s="33"/>
      <c r="BI73" s="33"/>
    </row>
    <row r="74" spans="1:61" s="18" customFormat="1" ht="18" customHeight="1" x14ac:dyDescent="0.25">
      <c r="A74" s="102"/>
      <c r="B74" s="915"/>
      <c r="C74" s="915"/>
      <c r="D74" s="915"/>
      <c r="E74" s="916"/>
      <c r="F74" s="1096"/>
      <c r="G74" s="915"/>
      <c r="H74" s="915"/>
      <c r="I74" s="916"/>
      <c r="J74" s="1096"/>
      <c r="K74" s="915"/>
      <c r="L74" s="915"/>
      <c r="M74" s="916"/>
      <c r="N74" s="1096"/>
      <c r="O74" s="915"/>
      <c r="P74" s="916"/>
      <c r="Q74" s="1096"/>
      <c r="R74" s="915"/>
      <c r="S74" s="915"/>
      <c r="T74" s="916"/>
      <c r="U74" s="1096"/>
      <c r="V74" s="915"/>
      <c r="W74" s="916"/>
      <c r="X74" s="1096"/>
      <c r="Y74" s="915"/>
      <c r="Z74" s="915"/>
      <c r="AA74" s="916"/>
      <c r="AB74" s="1096"/>
      <c r="AC74" s="915"/>
      <c r="AD74" s="916"/>
      <c r="AE74" s="1096"/>
      <c r="AF74" s="915"/>
      <c r="AG74" s="915"/>
      <c r="AH74" s="916"/>
      <c r="AI74" s="1096"/>
      <c r="AJ74" s="915"/>
      <c r="AK74" s="915"/>
      <c r="AL74" s="916"/>
      <c r="AM74" s="1096"/>
      <c r="AN74" s="915"/>
      <c r="AO74" s="915"/>
      <c r="AP74" s="916"/>
      <c r="AQ74" s="1096"/>
      <c r="AR74" s="915"/>
      <c r="AS74" s="915"/>
      <c r="AT74" s="916"/>
      <c r="AU74" s="1529" t="s">
        <v>22</v>
      </c>
      <c r="AV74" s="1530"/>
      <c r="AW74" s="915"/>
      <c r="AX74" s="915"/>
      <c r="AY74" s="915"/>
      <c r="AZ74" s="1043"/>
      <c r="BA74" s="151"/>
      <c r="BB74" s="151"/>
      <c r="BC74" s="32"/>
      <c r="BD74" s="32"/>
      <c r="BE74" s="32"/>
      <c r="BF74" s="33"/>
      <c r="BG74" s="33"/>
      <c r="BH74" s="33"/>
      <c r="BI74" s="33"/>
    </row>
    <row r="75" spans="1:61" s="18" customFormat="1" ht="18" customHeight="1" thickBot="1" x14ac:dyDescent="0.3">
      <c r="A75" s="102"/>
      <c r="B75" s="1115"/>
      <c r="C75" s="1115"/>
      <c r="D75" s="1115"/>
      <c r="E75" s="1116"/>
      <c r="F75" s="1096"/>
      <c r="G75" s="915"/>
      <c r="H75" s="915"/>
      <c r="I75" s="916"/>
      <c r="J75" s="1096"/>
      <c r="K75" s="915"/>
      <c r="L75" s="915"/>
      <c r="M75" s="916"/>
      <c r="N75" s="1096"/>
      <c r="O75" s="915"/>
      <c r="P75" s="916"/>
      <c r="Q75" s="1096"/>
      <c r="R75" s="915"/>
      <c r="S75" s="915"/>
      <c r="T75" s="916"/>
      <c r="U75" s="1096"/>
      <c r="V75" s="915"/>
      <c r="W75" s="916"/>
      <c r="X75" s="1096"/>
      <c r="Y75" s="915"/>
      <c r="Z75" s="915"/>
      <c r="AA75" s="916"/>
      <c r="AB75" s="1096"/>
      <c r="AC75" s="915"/>
      <c r="AD75" s="916"/>
      <c r="AE75" s="1096"/>
      <c r="AF75" s="915"/>
      <c r="AG75" s="915"/>
      <c r="AH75" s="916"/>
      <c r="AI75" s="1096"/>
      <c r="AJ75" s="915"/>
      <c r="AK75" s="915"/>
      <c r="AL75" s="916"/>
      <c r="AM75" s="1096"/>
      <c r="AN75" s="915"/>
      <c r="AO75" s="915"/>
      <c r="AP75" s="916"/>
      <c r="AQ75" s="1096"/>
      <c r="AR75" s="915"/>
      <c r="AS75" s="915"/>
      <c r="AT75" s="916"/>
      <c r="AU75" s="1529"/>
      <c r="AV75" s="1530"/>
      <c r="AW75" s="915"/>
      <c r="AX75" s="915"/>
      <c r="AY75" s="915"/>
      <c r="AZ75" s="1043"/>
      <c r="BA75" s="151"/>
      <c r="BB75" s="151"/>
      <c r="BC75" s="32"/>
      <c r="BD75" s="32"/>
      <c r="BE75" s="32"/>
      <c r="BF75" s="33"/>
      <c r="BG75" s="33"/>
      <c r="BH75" s="33"/>
      <c r="BI75" s="33"/>
    </row>
    <row r="76" spans="1:61" s="18" customFormat="1" ht="18" customHeight="1" thickBot="1" x14ac:dyDescent="0.3">
      <c r="A76" s="91"/>
      <c r="B76" s="1525" t="s">
        <v>756</v>
      </c>
      <c r="C76" s="1525"/>
      <c r="D76" s="1525"/>
      <c r="E76" s="1526"/>
      <c r="F76" s="1115"/>
      <c r="G76" s="1115"/>
      <c r="H76" s="1115"/>
      <c r="I76" s="1116"/>
      <c r="J76" s="1114"/>
      <c r="K76" s="1115"/>
      <c r="L76" s="1115"/>
      <c r="M76" s="1116"/>
      <c r="N76" s="1177" t="s">
        <v>24</v>
      </c>
      <c r="O76" s="1032"/>
      <c r="P76" s="914"/>
      <c r="Q76" s="1114"/>
      <c r="R76" s="1115"/>
      <c r="S76" s="1115"/>
      <c r="T76" s="1116"/>
      <c r="U76" s="1114"/>
      <c r="V76" s="1115"/>
      <c r="W76" s="1116"/>
      <c r="X76" s="1177" t="s">
        <v>24</v>
      </c>
      <c r="Y76" s="1032"/>
      <c r="Z76" s="1032"/>
      <c r="AA76" s="914"/>
      <c r="AB76" s="1177" t="s">
        <v>24</v>
      </c>
      <c r="AC76" s="1032"/>
      <c r="AD76" s="914"/>
      <c r="AE76" s="1114"/>
      <c r="AF76" s="1115"/>
      <c r="AG76" s="1115"/>
      <c r="AH76" s="1116"/>
      <c r="AI76" s="1177" t="s">
        <v>24</v>
      </c>
      <c r="AJ76" s="1032"/>
      <c r="AK76" s="1032"/>
      <c r="AL76" s="914"/>
      <c r="AM76" s="1114"/>
      <c r="AN76" s="1115"/>
      <c r="AO76" s="1115"/>
      <c r="AP76" s="1116"/>
      <c r="AQ76" s="1114"/>
      <c r="AR76" s="1115"/>
      <c r="AS76" s="1115"/>
      <c r="AT76" s="1116"/>
      <c r="AU76" s="1114">
        <v>9000</v>
      </c>
      <c r="AV76" s="1116"/>
      <c r="AW76" s="1115">
        <f>AW73</f>
        <v>284032.62646</v>
      </c>
      <c r="AX76" s="1115"/>
      <c r="AY76" s="1115"/>
      <c r="AZ76" s="1118"/>
      <c r="BA76" s="151"/>
      <c r="BB76" s="151"/>
      <c r="BC76" s="32"/>
      <c r="BD76" s="32"/>
      <c r="BE76" s="32"/>
      <c r="BF76" s="33"/>
      <c r="BG76" s="33"/>
      <c r="BH76" s="33"/>
      <c r="BI76" s="33"/>
    </row>
    <row r="77" spans="1:61" x14ac:dyDescent="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4"/>
      <c r="BB77" s="4"/>
    </row>
    <row r="78" spans="1:61" s="8" customFormat="1" ht="18" customHeight="1" x14ac:dyDescent="0.25">
      <c r="A78" s="91"/>
      <c r="B78" s="992" t="s">
        <v>861</v>
      </c>
      <c r="C78" s="992"/>
      <c r="D78" s="992"/>
      <c r="E78" s="992"/>
      <c r="F78" s="992"/>
      <c r="G78" s="992"/>
      <c r="H78" s="992"/>
      <c r="I78" s="992"/>
      <c r="J78" s="992"/>
      <c r="K78" s="992"/>
      <c r="L78" s="992"/>
      <c r="M78" s="992"/>
      <c r="N78" s="992"/>
      <c r="O78" s="992"/>
      <c r="P78" s="992"/>
      <c r="Q78" s="992"/>
      <c r="R78" s="992"/>
      <c r="S78" s="992"/>
      <c r="T78" s="992"/>
      <c r="U78" s="992"/>
      <c r="V78" s="992"/>
      <c r="W78" s="992"/>
      <c r="X78" s="992"/>
      <c r="Y78" s="992"/>
      <c r="Z78" s="992"/>
      <c r="AA78" s="992"/>
      <c r="AB78" s="992"/>
      <c r="AC78" s="992"/>
      <c r="AD78" s="992"/>
      <c r="AE78" s="992"/>
      <c r="AF78" s="992"/>
      <c r="AG78" s="992"/>
      <c r="AH78" s="992"/>
      <c r="AI78" s="992"/>
      <c r="AJ78" s="992"/>
      <c r="AK78" s="992"/>
      <c r="AL78" s="992"/>
      <c r="AM78" s="992"/>
      <c r="AN78" s="992"/>
      <c r="AO78" s="992"/>
      <c r="AP78" s="992"/>
      <c r="AQ78" s="992"/>
      <c r="AR78" s="992"/>
      <c r="AS78" s="992"/>
      <c r="AT78" s="992"/>
      <c r="AU78" s="992"/>
      <c r="AV78" s="992"/>
      <c r="AW78" s="992"/>
      <c r="AX78" s="992"/>
      <c r="AY78" s="992"/>
      <c r="AZ78" s="992"/>
    </row>
    <row r="79" spans="1:61" s="8" customFormat="1" ht="8.1" customHeight="1" x14ac:dyDescent="0.25">
      <c r="A79" s="92"/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119"/>
      <c r="AO79" s="119"/>
      <c r="AP79" s="119"/>
      <c r="AQ79" s="119"/>
      <c r="AR79" s="119"/>
      <c r="AS79" s="119"/>
      <c r="AT79" s="119"/>
      <c r="AU79" s="119"/>
      <c r="AV79" s="119"/>
      <c r="AW79" s="119"/>
      <c r="AX79" s="119"/>
      <c r="AY79" s="119"/>
      <c r="AZ79" s="119"/>
    </row>
    <row r="80" spans="1:61" s="8" customFormat="1" ht="18.75" customHeight="1" x14ac:dyDescent="0.25">
      <c r="A80" s="91"/>
      <c r="B80" s="870" t="s">
        <v>858</v>
      </c>
      <c r="C80" s="870"/>
      <c r="D80" s="870"/>
      <c r="E80" s="870"/>
      <c r="F80" s="870"/>
      <c r="G80" s="870"/>
      <c r="H80" s="870"/>
      <c r="I80" s="870"/>
      <c r="J80" s="870"/>
      <c r="K80" s="870"/>
      <c r="L80" s="870"/>
      <c r="M80" s="870"/>
      <c r="N80" s="870"/>
      <c r="O80" s="870"/>
      <c r="P80" s="870"/>
      <c r="Q80" s="870"/>
      <c r="R80" s="892" t="s">
        <v>103</v>
      </c>
      <c r="S80" s="892"/>
      <c r="T80" s="892"/>
      <c r="U80" s="892"/>
      <c r="V80" s="892"/>
      <c r="W80" s="892"/>
      <c r="X80" s="892"/>
      <c r="Y80" s="892"/>
      <c r="Z80" s="870" t="s">
        <v>33</v>
      </c>
      <c r="AA80" s="870"/>
      <c r="AB80" s="871"/>
      <c r="AC80" s="865" t="s">
        <v>99</v>
      </c>
      <c r="AD80" s="866"/>
      <c r="AE80" s="866"/>
      <c r="AF80" s="866"/>
      <c r="AG80" s="866"/>
      <c r="AH80" s="866"/>
      <c r="AI80" s="866"/>
      <c r="AJ80" s="866"/>
      <c r="AK80" s="866"/>
      <c r="AL80" s="866"/>
      <c r="AM80" s="866"/>
      <c r="AN80" s="866"/>
      <c r="AO80" s="866"/>
      <c r="AP80" s="866"/>
      <c r="AQ80" s="866"/>
      <c r="AR80" s="866"/>
      <c r="AS80" s="866"/>
      <c r="AT80" s="866"/>
      <c r="AU80" s="866"/>
      <c r="AV80" s="866"/>
      <c r="AW80" s="866"/>
      <c r="AX80" s="866"/>
      <c r="AY80" s="866"/>
      <c r="AZ80" s="866"/>
    </row>
    <row r="81" spans="1:61" s="8" customFormat="1" ht="24.95" customHeight="1" x14ac:dyDescent="0.25">
      <c r="A81" s="91"/>
      <c r="B81" s="872"/>
      <c r="C81" s="872"/>
      <c r="D81" s="872"/>
      <c r="E81" s="872"/>
      <c r="F81" s="872"/>
      <c r="G81" s="872"/>
      <c r="H81" s="872"/>
      <c r="I81" s="872"/>
      <c r="J81" s="872"/>
      <c r="K81" s="872"/>
      <c r="L81" s="872"/>
      <c r="M81" s="872"/>
      <c r="N81" s="872"/>
      <c r="O81" s="872"/>
      <c r="P81" s="872"/>
      <c r="Q81" s="872"/>
      <c r="R81" s="892"/>
      <c r="S81" s="892"/>
      <c r="T81" s="892"/>
      <c r="U81" s="892"/>
      <c r="V81" s="892"/>
      <c r="W81" s="892"/>
      <c r="X81" s="892"/>
      <c r="Y81" s="892"/>
      <c r="Z81" s="872"/>
      <c r="AA81" s="872"/>
      <c r="AB81" s="873"/>
      <c r="AC81" s="895" t="s">
        <v>936</v>
      </c>
      <c r="AD81" s="870"/>
      <c r="AE81" s="870"/>
      <c r="AF81" s="870"/>
      <c r="AG81" s="870"/>
      <c r="AH81" s="870"/>
      <c r="AI81" s="870"/>
      <c r="AJ81" s="871"/>
      <c r="AK81" s="892" t="s">
        <v>937</v>
      </c>
      <c r="AL81" s="892"/>
      <c r="AM81" s="892"/>
      <c r="AN81" s="892"/>
      <c r="AO81" s="892"/>
      <c r="AP81" s="892"/>
      <c r="AQ81" s="892"/>
      <c r="AR81" s="892"/>
      <c r="AS81" s="870" t="s">
        <v>938</v>
      </c>
      <c r="AT81" s="870"/>
      <c r="AU81" s="870"/>
      <c r="AV81" s="870"/>
      <c r="AW81" s="870"/>
      <c r="AX81" s="870"/>
      <c r="AY81" s="870"/>
      <c r="AZ81" s="870"/>
    </row>
    <row r="82" spans="1:61" s="8" customFormat="1" ht="24.95" customHeight="1" x14ac:dyDescent="0.25">
      <c r="A82" s="91"/>
      <c r="B82" s="874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92"/>
      <c r="S82" s="892"/>
      <c r="T82" s="892"/>
      <c r="U82" s="892"/>
      <c r="V82" s="892"/>
      <c r="W82" s="892"/>
      <c r="X82" s="892"/>
      <c r="Y82" s="892"/>
      <c r="Z82" s="874"/>
      <c r="AA82" s="874"/>
      <c r="AB82" s="875"/>
      <c r="AC82" s="897"/>
      <c r="AD82" s="874"/>
      <c r="AE82" s="874"/>
      <c r="AF82" s="874"/>
      <c r="AG82" s="874"/>
      <c r="AH82" s="874"/>
      <c r="AI82" s="874"/>
      <c r="AJ82" s="875"/>
      <c r="AK82" s="892"/>
      <c r="AL82" s="892"/>
      <c r="AM82" s="892"/>
      <c r="AN82" s="892"/>
      <c r="AO82" s="892"/>
      <c r="AP82" s="892"/>
      <c r="AQ82" s="892"/>
      <c r="AR82" s="892"/>
      <c r="AS82" s="874"/>
      <c r="AT82" s="874"/>
      <c r="AU82" s="874"/>
      <c r="AV82" s="874"/>
      <c r="AW82" s="874"/>
      <c r="AX82" s="874"/>
      <c r="AY82" s="874"/>
      <c r="AZ82" s="874"/>
    </row>
    <row r="83" spans="1:61" s="355" customFormat="1" ht="15" customHeight="1" thickBot="1" x14ac:dyDescent="0.3">
      <c r="A83" s="354"/>
      <c r="B83" s="882">
        <v>1</v>
      </c>
      <c r="C83" s="882"/>
      <c r="D83" s="882"/>
      <c r="E83" s="882"/>
      <c r="F83" s="882"/>
      <c r="G83" s="882"/>
      <c r="H83" s="882"/>
      <c r="I83" s="882"/>
      <c r="J83" s="882"/>
      <c r="K83" s="882"/>
      <c r="L83" s="882"/>
      <c r="M83" s="882"/>
      <c r="N83" s="882"/>
      <c r="O83" s="882"/>
      <c r="P83" s="882"/>
      <c r="Q83" s="883"/>
      <c r="R83" s="882" t="s">
        <v>36</v>
      </c>
      <c r="S83" s="882"/>
      <c r="T83" s="882"/>
      <c r="U83" s="882"/>
      <c r="V83" s="882"/>
      <c r="W83" s="882"/>
      <c r="X83" s="882"/>
      <c r="Y83" s="883"/>
      <c r="Z83" s="953" t="s">
        <v>7</v>
      </c>
      <c r="AA83" s="884"/>
      <c r="AB83" s="885"/>
      <c r="AC83" s="953" t="s">
        <v>7</v>
      </c>
      <c r="AD83" s="884"/>
      <c r="AE83" s="884"/>
      <c r="AF83" s="884"/>
      <c r="AG83" s="884"/>
      <c r="AH83" s="884"/>
      <c r="AI83" s="884"/>
      <c r="AJ83" s="885"/>
      <c r="AK83" s="953" t="s">
        <v>8</v>
      </c>
      <c r="AL83" s="884"/>
      <c r="AM83" s="884"/>
      <c r="AN83" s="884"/>
      <c r="AO83" s="884"/>
      <c r="AP83" s="884"/>
      <c r="AQ83" s="884"/>
      <c r="AR83" s="885"/>
      <c r="AS83" s="953" t="s">
        <v>9</v>
      </c>
      <c r="AT83" s="884"/>
      <c r="AU83" s="884"/>
      <c r="AV83" s="884"/>
      <c r="AW83" s="884"/>
      <c r="AX83" s="884"/>
      <c r="AY83" s="884"/>
      <c r="AZ83" s="884"/>
    </row>
    <row r="84" spans="1:61" s="10" customFormat="1" ht="18" customHeight="1" thickBot="1" x14ac:dyDescent="0.3">
      <c r="A84" s="89"/>
      <c r="B84" s="1496" t="s">
        <v>963</v>
      </c>
      <c r="C84" s="1496"/>
      <c r="D84" s="1496"/>
      <c r="E84" s="1496"/>
      <c r="F84" s="1496"/>
      <c r="G84" s="1496"/>
      <c r="H84" s="1496"/>
      <c r="I84" s="1496"/>
      <c r="J84" s="1496"/>
      <c r="K84" s="1496"/>
      <c r="L84" s="1496"/>
      <c r="M84" s="1496"/>
      <c r="N84" s="1496"/>
      <c r="O84" s="1496"/>
      <c r="P84" s="1496"/>
      <c r="Q84" s="1497"/>
      <c r="R84" s="1496" t="s">
        <v>958</v>
      </c>
      <c r="S84" s="1496"/>
      <c r="T84" s="1496"/>
      <c r="U84" s="1496"/>
      <c r="V84" s="1496"/>
      <c r="W84" s="1496"/>
      <c r="X84" s="1496"/>
      <c r="Y84" s="1498"/>
      <c r="Z84" s="1499" t="s">
        <v>21</v>
      </c>
      <c r="AA84" s="1500"/>
      <c r="AB84" s="1500"/>
      <c r="AC84" s="1501">
        <v>6737</v>
      </c>
      <c r="AD84" s="1501"/>
      <c r="AE84" s="1501"/>
      <c r="AF84" s="1501"/>
      <c r="AG84" s="1501"/>
      <c r="AH84" s="1501"/>
      <c r="AI84" s="1501"/>
      <c r="AJ84" s="1501"/>
      <c r="AK84" s="1501">
        <f>AC84</f>
        <v>6737</v>
      </c>
      <c r="AL84" s="1501"/>
      <c r="AM84" s="1501"/>
      <c r="AN84" s="1501"/>
      <c r="AO84" s="1501"/>
      <c r="AP84" s="1501"/>
      <c r="AQ84" s="1501"/>
      <c r="AR84" s="1501"/>
      <c r="AS84" s="1501">
        <f>AK84</f>
        <v>6737</v>
      </c>
      <c r="AT84" s="1501"/>
      <c r="AU84" s="1501"/>
      <c r="AV84" s="1501"/>
      <c r="AW84" s="1501"/>
      <c r="AX84" s="1501"/>
      <c r="AY84" s="1501"/>
      <c r="AZ84" s="1501"/>
    </row>
    <row r="85" spans="1:61" s="10" customFormat="1" ht="18" customHeight="1" thickBot="1" x14ac:dyDescent="0.3">
      <c r="A85" s="89"/>
      <c r="B85" s="1496">
        <v>84643455</v>
      </c>
      <c r="C85" s="1496"/>
      <c r="D85" s="1496"/>
      <c r="E85" s="1496"/>
      <c r="F85" s="1496"/>
      <c r="G85" s="1496"/>
      <c r="H85" s="1496"/>
      <c r="I85" s="1496"/>
      <c r="J85" s="1496"/>
      <c r="K85" s="1496"/>
      <c r="L85" s="1496"/>
      <c r="M85" s="1496"/>
      <c r="N85" s="1496"/>
      <c r="O85" s="1496"/>
      <c r="P85" s="1496"/>
      <c r="Q85" s="1497"/>
      <c r="R85" s="1496" t="s">
        <v>1049</v>
      </c>
      <c r="S85" s="1496"/>
      <c r="T85" s="1496"/>
      <c r="U85" s="1496"/>
      <c r="V85" s="1496"/>
      <c r="W85" s="1496"/>
      <c r="X85" s="1496"/>
      <c r="Y85" s="1498"/>
      <c r="Z85" s="1499" t="s">
        <v>21</v>
      </c>
      <c r="AA85" s="1500"/>
      <c r="AB85" s="1500"/>
      <c r="AC85" s="1501">
        <v>18929</v>
      </c>
      <c r="AD85" s="1501"/>
      <c r="AE85" s="1501"/>
      <c r="AF85" s="1501"/>
      <c r="AG85" s="1501"/>
      <c r="AH85" s="1501"/>
      <c r="AI85" s="1501"/>
      <c r="AJ85" s="1501"/>
      <c r="AK85" s="1501">
        <f t="shared" ref="AK85:AK87" si="6">AC85</f>
        <v>18929</v>
      </c>
      <c r="AL85" s="1501"/>
      <c r="AM85" s="1501"/>
      <c r="AN85" s="1501"/>
      <c r="AO85" s="1501"/>
      <c r="AP85" s="1501"/>
      <c r="AQ85" s="1501"/>
      <c r="AR85" s="1501"/>
      <c r="AS85" s="1501">
        <f t="shared" ref="AS85:AS87" si="7">AK85</f>
        <v>18929</v>
      </c>
      <c r="AT85" s="1501"/>
      <c r="AU85" s="1501"/>
      <c r="AV85" s="1501"/>
      <c r="AW85" s="1501"/>
      <c r="AX85" s="1501"/>
      <c r="AY85" s="1501"/>
      <c r="AZ85" s="1501"/>
    </row>
    <row r="86" spans="1:61" s="10" customFormat="1" ht="18" customHeight="1" thickBot="1" x14ac:dyDescent="0.3">
      <c r="A86" s="89"/>
      <c r="B86" s="1496" t="s">
        <v>1050</v>
      </c>
      <c r="C86" s="1496"/>
      <c r="D86" s="1496"/>
      <c r="E86" s="1496"/>
      <c r="F86" s="1496"/>
      <c r="G86" s="1496"/>
      <c r="H86" s="1496"/>
      <c r="I86" s="1496"/>
      <c r="J86" s="1496"/>
      <c r="K86" s="1496"/>
      <c r="L86" s="1496"/>
      <c r="M86" s="1496"/>
      <c r="N86" s="1496"/>
      <c r="O86" s="1496"/>
      <c r="P86" s="1496"/>
      <c r="Q86" s="1497"/>
      <c r="R86" s="1496" t="s">
        <v>960</v>
      </c>
      <c r="S86" s="1496"/>
      <c r="T86" s="1496"/>
      <c r="U86" s="1496"/>
      <c r="V86" s="1496"/>
      <c r="W86" s="1496"/>
      <c r="X86" s="1496"/>
      <c r="Y86" s="1498"/>
      <c r="Z86" s="1499" t="s">
        <v>21</v>
      </c>
      <c r="AA86" s="1500"/>
      <c r="AB86" s="1500"/>
      <c r="AC86" s="1501">
        <v>16746</v>
      </c>
      <c r="AD86" s="1501"/>
      <c r="AE86" s="1501"/>
      <c r="AF86" s="1501"/>
      <c r="AG86" s="1501"/>
      <c r="AH86" s="1501"/>
      <c r="AI86" s="1501"/>
      <c r="AJ86" s="1501"/>
      <c r="AK86" s="1501">
        <f t="shared" si="6"/>
        <v>16746</v>
      </c>
      <c r="AL86" s="1501"/>
      <c r="AM86" s="1501"/>
      <c r="AN86" s="1501"/>
      <c r="AO86" s="1501"/>
      <c r="AP86" s="1501"/>
      <c r="AQ86" s="1501"/>
      <c r="AR86" s="1501"/>
      <c r="AS86" s="1501">
        <f t="shared" si="7"/>
        <v>16746</v>
      </c>
      <c r="AT86" s="1501"/>
      <c r="AU86" s="1501"/>
      <c r="AV86" s="1501"/>
      <c r="AW86" s="1501"/>
      <c r="AX86" s="1501"/>
      <c r="AY86" s="1501"/>
      <c r="AZ86" s="1501"/>
    </row>
    <row r="87" spans="1:61" s="10" customFormat="1" ht="18" customHeight="1" thickBot="1" x14ac:dyDescent="0.3">
      <c r="A87" s="89"/>
      <c r="B87" s="1496">
        <v>84643455</v>
      </c>
      <c r="C87" s="1496"/>
      <c r="D87" s="1496"/>
      <c r="E87" s="1496"/>
      <c r="F87" s="1496"/>
      <c r="G87" s="1496"/>
      <c r="H87" s="1496"/>
      <c r="I87" s="1496"/>
      <c r="J87" s="1496"/>
      <c r="K87" s="1496"/>
      <c r="L87" s="1496"/>
      <c r="M87" s="1496"/>
      <c r="N87" s="1496"/>
      <c r="O87" s="1496"/>
      <c r="P87" s="1496"/>
      <c r="Q87" s="1497"/>
      <c r="R87" s="1496" t="s">
        <v>961</v>
      </c>
      <c r="S87" s="1496"/>
      <c r="T87" s="1496"/>
      <c r="U87" s="1496"/>
      <c r="V87" s="1496"/>
      <c r="W87" s="1496"/>
      <c r="X87" s="1496"/>
      <c r="Y87" s="1498"/>
      <c r="Z87" s="1499" t="s">
        <v>21</v>
      </c>
      <c r="AA87" s="1500"/>
      <c r="AB87" s="1500"/>
      <c r="AC87" s="1501">
        <v>116320</v>
      </c>
      <c r="AD87" s="1501"/>
      <c r="AE87" s="1501"/>
      <c r="AF87" s="1501"/>
      <c r="AG87" s="1501"/>
      <c r="AH87" s="1501"/>
      <c r="AI87" s="1501"/>
      <c r="AJ87" s="1501"/>
      <c r="AK87" s="1501">
        <f t="shared" si="6"/>
        <v>116320</v>
      </c>
      <c r="AL87" s="1501"/>
      <c r="AM87" s="1501"/>
      <c r="AN87" s="1501"/>
      <c r="AO87" s="1501"/>
      <c r="AP87" s="1501"/>
      <c r="AQ87" s="1501"/>
      <c r="AR87" s="1501"/>
      <c r="AS87" s="1501">
        <f t="shared" si="7"/>
        <v>116320</v>
      </c>
      <c r="AT87" s="1501"/>
      <c r="AU87" s="1501"/>
      <c r="AV87" s="1501"/>
      <c r="AW87" s="1501"/>
      <c r="AX87" s="1501"/>
      <c r="AY87" s="1501"/>
      <c r="AZ87" s="1501"/>
    </row>
    <row r="88" spans="1:61" s="10" customFormat="1" ht="18" customHeight="1" x14ac:dyDescent="0.25">
      <c r="A88" s="89"/>
      <c r="B88" s="1496">
        <v>84643455</v>
      </c>
      <c r="C88" s="1496"/>
      <c r="D88" s="1496"/>
      <c r="E88" s="1496"/>
      <c r="F88" s="1496"/>
      <c r="G88" s="1496"/>
      <c r="H88" s="1496"/>
      <c r="I88" s="1496"/>
      <c r="J88" s="1496"/>
      <c r="K88" s="1496"/>
      <c r="L88" s="1496"/>
      <c r="M88" s="1496"/>
      <c r="N88" s="1496"/>
      <c r="O88" s="1496"/>
      <c r="P88" s="1496"/>
      <c r="Q88" s="1497"/>
      <c r="R88" s="1496" t="s">
        <v>1051</v>
      </c>
      <c r="S88" s="1496"/>
      <c r="T88" s="1496"/>
      <c r="U88" s="1496"/>
      <c r="V88" s="1496"/>
      <c r="W88" s="1496"/>
      <c r="X88" s="1496"/>
      <c r="Y88" s="1498"/>
      <c r="Z88" s="1499" t="s">
        <v>21</v>
      </c>
      <c r="AA88" s="1500"/>
      <c r="AB88" s="1500"/>
      <c r="AC88" s="1501"/>
      <c r="AD88" s="1501"/>
      <c r="AE88" s="1501"/>
      <c r="AF88" s="1501"/>
      <c r="AG88" s="1501"/>
      <c r="AH88" s="1501"/>
      <c r="AI88" s="1501"/>
      <c r="AJ88" s="1501"/>
      <c r="AK88" s="1501">
        <f t="shared" ref="AK88" si="8">AC88</f>
        <v>0</v>
      </c>
      <c r="AL88" s="1501"/>
      <c r="AM88" s="1501"/>
      <c r="AN88" s="1501"/>
      <c r="AO88" s="1501"/>
      <c r="AP88" s="1501"/>
      <c r="AQ88" s="1501"/>
      <c r="AR88" s="1501"/>
      <c r="AS88" s="1501">
        <f t="shared" ref="AS88" si="9">AK88</f>
        <v>0</v>
      </c>
      <c r="AT88" s="1501"/>
      <c r="AU88" s="1501"/>
      <c r="AV88" s="1501"/>
      <c r="AW88" s="1501"/>
      <c r="AX88" s="1501"/>
      <c r="AY88" s="1501"/>
      <c r="AZ88" s="1501"/>
    </row>
    <row r="89" spans="1:61" s="11" customFormat="1" ht="18" customHeight="1" x14ac:dyDescent="0.25">
      <c r="A89" s="91"/>
      <c r="B89" s="1539"/>
      <c r="C89" s="1539"/>
      <c r="D89" s="1539"/>
      <c r="E89" s="1539"/>
      <c r="F89" s="1539"/>
      <c r="G89" s="1539"/>
      <c r="H89" s="1539"/>
      <c r="I89" s="1539"/>
      <c r="J89" s="1539"/>
      <c r="K89" s="1539"/>
      <c r="L89" s="1539"/>
      <c r="M89" s="1539"/>
      <c r="N89" s="1539"/>
      <c r="O89" s="1539"/>
      <c r="P89" s="1539"/>
      <c r="Q89" s="1540"/>
      <c r="R89" s="1531"/>
      <c r="S89" s="1531"/>
      <c r="T89" s="1531"/>
      <c r="U89" s="1531"/>
      <c r="V89" s="1531"/>
      <c r="W89" s="1531"/>
      <c r="X89" s="1531"/>
      <c r="Y89" s="1533"/>
      <c r="Z89" s="1541" t="s">
        <v>22</v>
      </c>
      <c r="AA89" s="1542"/>
      <c r="AB89" s="1543"/>
      <c r="AC89" s="1537"/>
      <c r="AD89" s="1537"/>
      <c r="AE89" s="1537"/>
      <c r="AF89" s="1537"/>
      <c r="AG89" s="1537"/>
      <c r="AH89" s="1537"/>
      <c r="AI89" s="1537"/>
      <c r="AJ89" s="1537"/>
      <c r="AK89" s="1537"/>
      <c r="AL89" s="1537"/>
      <c r="AM89" s="1537"/>
      <c r="AN89" s="1537"/>
      <c r="AO89" s="1537"/>
      <c r="AP89" s="1537"/>
      <c r="AQ89" s="1537"/>
      <c r="AR89" s="1537"/>
      <c r="AS89" s="1537"/>
      <c r="AT89" s="1537"/>
      <c r="AU89" s="1537"/>
      <c r="AV89" s="1537"/>
      <c r="AW89" s="1537"/>
      <c r="AX89" s="1537"/>
      <c r="AY89" s="1537"/>
      <c r="AZ89" s="1538"/>
    </row>
    <row r="90" spans="1:61" s="11" customFormat="1" ht="18" customHeight="1" x14ac:dyDescent="0.25">
      <c r="A90" s="91"/>
      <c r="B90" s="1531"/>
      <c r="C90" s="1531"/>
      <c r="D90" s="1531"/>
      <c r="E90" s="1531"/>
      <c r="F90" s="1531"/>
      <c r="G90" s="1531"/>
      <c r="H90" s="1531"/>
      <c r="I90" s="1531"/>
      <c r="J90" s="1531"/>
      <c r="K90" s="1531"/>
      <c r="L90" s="1531"/>
      <c r="M90" s="1531"/>
      <c r="N90" s="1531"/>
      <c r="O90" s="1531"/>
      <c r="P90" s="1531"/>
      <c r="Q90" s="1532"/>
      <c r="R90" s="1531"/>
      <c r="S90" s="1531"/>
      <c r="T90" s="1531"/>
      <c r="U90" s="1531"/>
      <c r="V90" s="1531"/>
      <c r="W90" s="1531"/>
      <c r="X90" s="1531"/>
      <c r="Y90" s="1533"/>
      <c r="Z90" s="1534"/>
      <c r="AA90" s="1535"/>
      <c r="AB90" s="1536"/>
      <c r="AC90" s="1537"/>
      <c r="AD90" s="1537"/>
      <c r="AE90" s="1537"/>
      <c r="AF90" s="1537"/>
      <c r="AG90" s="1537"/>
      <c r="AH90" s="1537"/>
      <c r="AI90" s="1537"/>
      <c r="AJ90" s="1537"/>
      <c r="AK90" s="1537"/>
      <c r="AL90" s="1537"/>
      <c r="AM90" s="1537"/>
      <c r="AN90" s="1537"/>
      <c r="AO90" s="1537"/>
      <c r="AP90" s="1537"/>
      <c r="AQ90" s="1537"/>
      <c r="AR90" s="1537"/>
      <c r="AS90" s="1537"/>
      <c r="AT90" s="1537"/>
      <c r="AU90" s="1537"/>
      <c r="AV90" s="1537"/>
      <c r="AW90" s="1537"/>
      <c r="AX90" s="1537"/>
      <c r="AY90" s="1537"/>
      <c r="AZ90" s="1538"/>
    </row>
    <row r="91" spans="1:61" s="11" customFormat="1" ht="18" customHeight="1" thickBot="1" x14ac:dyDescent="0.3">
      <c r="A91" s="91"/>
      <c r="B91" s="1457" t="s">
        <v>756</v>
      </c>
      <c r="C91" s="1458"/>
      <c r="D91" s="1458"/>
      <c r="E91" s="1458"/>
      <c r="F91" s="1458"/>
      <c r="G91" s="1458"/>
      <c r="H91" s="1458"/>
      <c r="I91" s="1458"/>
      <c r="J91" s="1458"/>
      <c r="K91" s="1458"/>
      <c r="L91" s="1458"/>
      <c r="M91" s="1458"/>
      <c r="N91" s="1458"/>
      <c r="O91" s="1458"/>
      <c r="P91" s="1458"/>
      <c r="Q91" s="1458"/>
      <c r="R91" s="1458"/>
      <c r="S91" s="1458"/>
      <c r="T91" s="1458"/>
      <c r="U91" s="1458"/>
      <c r="V91" s="1458"/>
      <c r="W91" s="1458"/>
      <c r="X91" s="1458"/>
      <c r="Y91" s="1459"/>
      <c r="Z91" s="847" t="s">
        <v>142</v>
      </c>
      <c r="AA91" s="848"/>
      <c r="AB91" s="849"/>
      <c r="AC91" s="1003">
        <f>(AC84+AC85+AC86+AC87+AC88)</f>
        <v>158732</v>
      </c>
      <c r="AD91" s="1003"/>
      <c r="AE91" s="1003"/>
      <c r="AF91" s="1003"/>
      <c r="AG91" s="1003"/>
      <c r="AH91" s="1003"/>
      <c r="AI91" s="1003"/>
      <c r="AJ91" s="1003"/>
      <c r="AK91" s="1003">
        <f>(AK84+AK85+AK86+AK87+AK88)</f>
        <v>158732</v>
      </c>
      <c r="AL91" s="1003"/>
      <c r="AM91" s="1003"/>
      <c r="AN91" s="1003"/>
      <c r="AO91" s="1003"/>
      <c r="AP91" s="1003"/>
      <c r="AQ91" s="1003"/>
      <c r="AR91" s="1003"/>
      <c r="AS91" s="1003">
        <f>(AS84+AS85+AS86+AS87+AS88)</f>
        <v>158732</v>
      </c>
      <c r="AT91" s="1003"/>
      <c r="AU91" s="1003"/>
      <c r="AV91" s="1003"/>
      <c r="AW91" s="1003"/>
      <c r="AX91" s="1003"/>
      <c r="AY91" s="1003"/>
      <c r="AZ91" s="1003"/>
    </row>
    <row r="93" spans="1:61" s="11" customFormat="1" ht="15" customHeight="1" x14ac:dyDescent="0.25">
      <c r="A93" s="91"/>
      <c r="B93" s="1502" t="s">
        <v>1005</v>
      </c>
      <c r="C93" s="1502"/>
      <c r="D93" s="1502"/>
      <c r="E93" s="1502"/>
      <c r="F93" s="1502"/>
      <c r="G93" s="1502"/>
      <c r="H93" s="1502"/>
      <c r="I93" s="1502"/>
      <c r="J93" s="1502"/>
      <c r="K93" s="1502"/>
      <c r="L93" s="1502"/>
      <c r="M93" s="1502"/>
      <c r="N93" s="1502"/>
      <c r="O93" s="1502"/>
      <c r="P93" s="1502"/>
      <c r="Q93" s="1502"/>
      <c r="R93" s="1502"/>
      <c r="S93" s="1502"/>
      <c r="T93" s="1502"/>
      <c r="U93" s="1502"/>
      <c r="V93" s="1502"/>
      <c r="W93" s="1502"/>
      <c r="X93" s="1502"/>
      <c r="Y93" s="1502"/>
      <c r="Z93" s="1502"/>
      <c r="AA93" s="1502"/>
      <c r="AB93" s="1502"/>
      <c r="AC93" s="1502"/>
      <c r="AD93" s="1502"/>
      <c r="AE93" s="1502"/>
      <c r="AF93" s="1502"/>
      <c r="AG93" s="1502"/>
      <c r="AH93" s="1502"/>
      <c r="AI93" s="1502"/>
      <c r="AJ93" s="1502"/>
      <c r="AK93" s="1502"/>
      <c r="AL93" s="1502"/>
      <c r="AM93" s="1502"/>
      <c r="AN93" s="1502"/>
      <c r="AO93" s="1502"/>
      <c r="AP93" s="1502"/>
      <c r="AQ93" s="1502"/>
      <c r="AR93" s="1502"/>
      <c r="AS93" s="1502"/>
      <c r="AT93" s="1502"/>
      <c r="AU93" s="1502"/>
      <c r="AV93" s="1502"/>
      <c r="AW93" s="1502"/>
      <c r="AX93" s="1502"/>
      <c r="AY93" s="1502"/>
      <c r="AZ93" s="1502"/>
      <c r="BA93" s="1502"/>
      <c r="BB93" s="1502"/>
      <c r="BC93" s="1502"/>
      <c r="BD93" s="1502"/>
      <c r="BE93" s="1502"/>
    </row>
    <row r="94" spans="1:61" s="8" customFormat="1" ht="8.1" customHeight="1" x14ac:dyDescent="0.25">
      <c r="A94" s="91"/>
      <c r="B94" s="522"/>
      <c r="C94" s="522"/>
      <c r="D94" s="522"/>
      <c r="E94" s="522"/>
      <c r="F94" s="522"/>
      <c r="G94" s="522"/>
      <c r="H94" s="522"/>
      <c r="I94" s="522"/>
      <c r="J94" s="522"/>
      <c r="K94" s="522"/>
      <c r="L94" s="522"/>
      <c r="M94" s="522"/>
      <c r="N94" s="522"/>
      <c r="O94" s="522"/>
      <c r="P94" s="522"/>
      <c r="Q94" s="522"/>
      <c r="R94" s="522"/>
      <c r="S94" s="522"/>
      <c r="T94" s="522"/>
      <c r="U94" s="522"/>
      <c r="V94" s="522"/>
      <c r="W94" s="522"/>
      <c r="X94" s="522"/>
      <c r="Y94" s="522"/>
      <c r="Z94" s="522"/>
      <c r="AA94" s="522"/>
      <c r="AB94" s="522"/>
      <c r="AC94" s="522"/>
      <c r="AD94" s="522"/>
      <c r="AE94" s="522"/>
      <c r="AF94" s="522"/>
      <c r="AG94" s="522"/>
      <c r="AH94" s="522"/>
      <c r="AI94" s="522"/>
      <c r="AJ94" s="522"/>
      <c r="AK94" s="522"/>
      <c r="AL94" s="522"/>
      <c r="AM94" s="522"/>
      <c r="AN94" s="522"/>
      <c r="AO94" s="522"/>
      <c r="AP94" s="522"/>
      <c r="AQ94" s="522"/>
      <c r="AR94" s="522"/>
      <c r="AS94" s="522"/>
      <c r="AT94" s="522"/>
      <c r="AU94" s="522"/>
      <c r="AV94" s="522"/>
      <c r="AW94" s="522"/>
      <c r="AX94" s="522"/>
      <c r="AY94" s="522"/>
      <c r="AZ94" s="522"/>
      <c r="BA94" s="541"/>
      <c r="BB94" s="541"/>
      <c r="BC94" s="541"/>
      <c r="BD94" s="541"/>
      <c r="BE94" s="541"/>
      <c r="BF94" s="13"/>
      <c r="BG94" s="13"/>
      <c r="BH94" s="13"/>
      <c r="BI94" s="13"/>
    </row>
    <row r="95" spans="1:61" s="18" customFormat="1" ht="99.95" customHeight="1" x14ac:dyDescent="0.25">
      <c r="A95" s="92"/>
      <c r="B95" s="870" t="s">
        <v>492</v>
      </c>
      <c r="C95" s="870"/>
      <c r="D95" s="870"/>
      <c r="E95" s="870"/>
      <c r="F95" s="870"/>
      <c r="G95" s="871"/>
      <c r="H95" s="892" t="s">
        <v>73</v>
      </c>
      <c r="I95" s="892"/>
      <c r="J95" s="892"/>
      <c r="K95" s="892"/>
      <c r="L95" s="892" t="s">
        <v>74</v>
      </c>
      <c r="M95" s="892"/>
      <c r="N95" s="892"/>
      <c r="O95" s="892"/>
      <c r="P95" s="892" t="s">
        <v>248</v>
      </c>
      <c r="Q95" s="892"/>
      <c r="R95" s="892"/>
      <c r="S95" s="892"/>
      <c r="T95" s="892"/>
      <c r="U95" s="892" t="s">
        <v>104</v>
      </c>
      <c r="V95" s="892"/>
      <c r="W95" s="892"/>
      <c r="X95" s="892"/>
      <c r="Y95" s="892" t="s">
        <v>666</v>
      </c>
      <c r="Z95" s="892"/>
      <c r="AA95" s="892"/>
      <c r="AB95" s="892"/>
      <c r="AC95" s="892"/>
      <c r="AD95" s="892"/>
      <c r="AE95" s="892"/>
      <c r="AF95" s="892"/>
      <c r="AG95" s="892" t="s">
        <v>110</v>
      </c>
      <c r="AH95" s="892"/>
      <c r="AI95" s="892"/>
      <c r="AJ95" s="892"/>
      <c r="AK95" s="892" t="s">
        <v>69</v>
      </c>
      <c r="AL95" s="892"/>
      <c r="AM95" s="892"/>
      <c r="AN95" s="892"/>
      <c r="AO95" s="892" t="s">
        <v>75</v>
      </c>
      <c r="AP95" s="892"/>
      <c r="AQ95" s="892"/>
      <c r="AR95" s="892"/>
      <c r="AS95" s="892" t="s">
        <v>84</v>
      </c>
      <c r="AT95" s="892"/>
      <c r="AU95" s="892"/>
      <c r="AV95" s="892"/>
      <c r="AW95" s="895" t="s">
        <v>530</v>
      </c>
      <c r="AX95" s="870"/>
      <c r="AY95" s="870"/>
      <c r="AZ95" s="870"/>
      <c r="BA95" s="542"/>
      <c r="BB95" s="542"/>
      <c r="BC95" s="542"/>
      <c r="BD95" s="542"/>
      <c r="BE95" s="542"/>
      <c r="BF95" s="33"/>
      <c r="BG95" s="33"/>
      <c r="BH95" s="33"/>
      <c r="BI95" s="33"/>
    </row>
    <row r="96" spans="1:61" s="18" customFormat="1" ht="50.1" customHeight="1" x14ac:dyDescent="0.25">
      <c r="A96" s="92"/>
      <c r="B96" s="874"/>
      <c r="C96" s="874"/>
      <c r="D96" s="874"/>
      <c r="E96" s="874"/>
      <c r="F96" s="874"/>
      <c r="G96" s="875"/>
      <c r="H96" s="892"/>
      <c r="I96" s="892"/>
      <c r="J96" s="892"/>
      <c r="K96" s="892"/>
      <c r="L96" s="892"/>
      <c r="M96" s="892"/>
      <c r="N96" s="892"/>
      <c r="O96" s="892"/>
      <c r="P96" s="892"/>
      <c r="Q96" s="892"/>
      <c r="R96" s="892"/>
      <c r="S96" s="892"/>
      <c r="T96" s="892"/>
      <c r="U96" s="892"/>
      <c r="V96" s="892"/>
      <c r="W96" s="892"/>
      <c r="X96" s="892"/>
      <c r="Y96" s="865" t="s">
        <v>222</v>
      </c>
      <c r="Z96" s="866"/>
      <c r="AA96" s="866"/>
      <c r="AB96" s="867"/>
      <c r="AC96" s="892" t="s">
        <v>218</v>
      </c>
      <c r="AD96" s="892"/>
      <c r="AE96" s="892"/>
      <c r="AF96" s="892"/>
      <c r="AG96" s="892"/>
      <c r="AH96" s="892"/>
      <c r="AI96" s="892"/>
      <c r="AJ96" s="892"/>
      <c r="AK96" s="892"/>
      <c r="AL96" s="892"/>
      <c r="AM96" s="892"/>
      <c r="AN96" s="892"/>
      <c r="AO96" s="892"/>
      <c r="AP96" s="892"/>
      <c r="AQ96" s="892"/>
      <c r="AR96" s="892"/>
      <c r="AS96" s="892"/>
      <c r="AT96" s="892"/>
      <c r="AU96" s="892"/>
      <c r="AV96" s="892"/>
      <c r="AW96" s="897"/>
      <c r="AX96" s="874"/>
      <c r="AY96" s="874"/>
      <c r="AZ96" s="874"/>
      <c r="BA96" s="542"/>
      <c r="BB96" s="542"/>
      <c r="BC96" s="542"/>
      <c r="BD96" s="542"/>
      <c r="BE96" s="542"/>
      <c r="BF96" s="33"/>
      <c r="BG96" s="33"/>
      <c r="BH96" s="33"/>
      <c r="BI96" s="33"/>
    </row>
    <row r="97" spans="1:64" s="479" customFormat="1" ht="12" thickBot="1" x14ac:dyDescent="0.3">
      <c r="A97" s="350"/>
      <c r="B97" s="1519">
        <v>1</v>
      </c>
      <c r="C97" s="1544"/>
      <c r="D97" s="1544"/>
      <c r="E97" s="1544"/>
      <c r="F97" s="1544"/>
      <c r="G97" s="1544"/>
      <c r="H97" s="1544">
        <v>2</v>
      </c>
      <c r="I97" s="1544"/>
      <c r="J97" s="1544"/>
      <c r="K97" s="1544"/>
      <c r="L97" s="1544">
        <v>3</v>
      </c>
      <c r="M97" s="1544"/>
      <c r="N97" s="1544"/>
      <c r="O97" s="1544"/>
      <c r="P97" s="1544">
        <v>4</v>
      </c>
      <c r="Q97" s="1544"/>
      <c r="R97" s="1544"/>
      <c r="S97" s="1544"/>
      <c r="T97" s="1544"/>
      <c r="U97" s="1544">
        <v>5</v>
      </c>
      <c r="V97" s="1544"/>
      <c r="W97" s="1544"/>
      <c r="X97" s="1544"/>
      <c r="Y97" s="1544">
        <v>6</v>
      </c>
      <c r="Z97" s="1544"/>
      <c r="AA97" s="1544"/>
      <c r="AB97" s="1544"/>
      <c r="AC97" s="1544">
        <v>7</v>
      </c>
      <c r="AD97" s="1544"/>
      <c r="AE97" s="1544"/>
      <c r="AF97" s="1544"/>
      <c r="AG97" s="1544">
        <v>8</v>
      </c>
      <c r="AH97" s="1544"/>
      <c r="AI97" s="1544"/>
      <c r="AJ97" s="1544"/>
      <c r="AK97" s="1544">
        <v>9</v>
      </c>
      <c r="AL97" s="1544"/>
      <c r="AM97" s="1544"/>
      <c r="AN97" s="1544"/>
      <c r="AO97" s="1544">
        <v>10</v>
      </c>
      <c r="AP97" s="1544"/>
      <c r="AQ97" s="1544"/>
      <c r="AR97" s="1544"/>
      <c r="AS97" s="1544">
        <v>11</v>
      </c>
      <c r="AT97" s="1544"/>
      <c r="AU97" s="1544"/>
      <c r="AV97" s="1544"/>
      <c r="AW97" s="1544">
        <v>12</v>
      </c>
      <c r="AX97" s="1544"/>
      <c r="AY97" s="1544"/>
      <c r="AZ97" s="1517"/>
      <c r="BA97" s="351"/>
      <c r="BB97" s="351"/>
      <c r="BC97" s="351"/>
      <c r="BD97" s="351"/>
      <c r="BE97" s="351"/>
      <c r="BF97" s="478"/>
      <c r="BG97" s="478"/>
      <c r="BH97" s="478"/>
      <c r="BI97" s="478"/>
    </row>
    <row r="98" spans="1:64" s="18" customFormat="1" ht="18" customHeight="1" x14ac:dyDescent="0.25">
      <c r="A98" s="102"/>
      <c r="B98" s="1122">
        <v>84643455</v>
      </c>
      <c r="C98" s="1491"/>
      <c r="D98" s="1491"/>
      <c r="E98" s="1491"/>
      <c r="F98" s="1491"/>
      <c r="G98" s="1491"/>
      <c r="H98" s="1097" t="s">
        <v>958</v>
      </c>
      <c r="I98" s="1098"/>
      <c r="J98" s="1098"/>
      <c r="K98" s="1099"/>
      <c r="L98" s="1097"/>
      <c r="M98" s="1098"/>
      <c r="N98" s="1098"/>
      <c r="O98" s="1099"/>
      <c r="P98" s="1491">
        <v>449129.34</v>
      </c>
      <c r="Q98" s="1491"/>
      <c r="R98" s="1491"/>
      <c r="S98" s="1491"/>
      <c r="T98" s="1491"/>
      <c r="U98" s="1491"/>
      <c r="V98" s="1491"/>
      <c r="W98" s="1491"/>
      <c r="X98" s="1491"/>
      <c r="Y98" s="1491"/>
      <c r="Z98" s="1491"/>
      <c r="AA98" s="1491"/>
      <c r="AB98" s="1491"/>
      <c r="AC98" s="1491"/>
      <c r="AD98" s="1491"/>
      <c r="AE98" s="1491"/>
      <c r="AF98" s="1491"/>
      <c r="AG98" s="1491"/>
      <c r="AH98" s="1491"/>
      <c r="AI98" s="1491"/>
      <c r="AJ98" s="1491"/>
      <c r="AK98" s="1491">
        <v>1.4999999999999999E-2</v>
      </c>
      <c r="AL98" s="1491"/>
      <c r="AM98" s="1491"/>
      <c r="AN98" s="1491"/>
      <c r="AO98" s="1491">
        <v>12</v>
      </c>
      <c r="AP98" s="1491"/>
      <c r="AQ98" s="1491"/>
      <c r="AR98" s="1491"/>
      <c r="AS98" s="1491"/>
      <c r="AT98" s="1491"/>
      <c r="AU98" s="1491"/>
      <c r="AV98" s="1491"/>
      <c r="AW98" s="1489">
        <f>P98*AK98</f>
        <v>6736.9400999999998</v>
      </c>
      <c r="AX98" s="1489"/>
      <c r="AY98" s="1489"/>
      <c r="AZ98" s="1490"/>
      <c r="BA98" s="151"/>
      <c r="BB98" s="151"/>
      <c r="BC98" s="151"/>
      <c r="BD98" s="151"/>
      <c r="BE98" s="151"/>
      <c r="BF98" s="33"/>
      <c r="BG98" s="33"/>
      <c r="BH98" s="33"/>
      <c r="BI98" s="33"/>
    </row>
    <row r="99" spans="1:64" s="18" customFormat="1" ht="18" customHeight="1" x14ac:dyDescent="0.25">
      <c r="A99" s="102"/>
      <c r="B99" s="1122">
        <v>84643455</v>
      </c>
      <c r="C99" s="1491"/>
      <c r="D99" s="1491"/>
      <c r="E99" s="1491"/>
      <c r="F99" s="1491"/>
      <c r="G99" s="1491"/>
      <c r="H99" s="1096" t="s">
        <v>1049</v>
      </c>
      <c r="I99" s="915"/>
      <c r="J99" s="915"/>
      <c r="K99" s="916"/>
      <c r="L99" s="1096"/>
      <c r="M99" s="915"/>
      <c r="N99" s="915"/>
      <c r="O99" s="916"/>
      <c r="P99" s="1007">
        <v>1215068.77</v>
      </c>
      <c r="Q99" s="1007"/>
      <c r="R99" s="1007"/>
      <c r="S99" s="1007"/>
      <c r="T99" s="1007"/>
      <c r="U99" s="1007"/>
      <c r="V99" s="1007"/>
      <c r="W99" s="1007"/>
      <c r="X99" s="1007"/>
      <c r="Y99" s="1007"/>
      <c r="Z99" s="1007"/>
      <c r="AA99" s="1007"/>
      <c r="AB99" s="1007"/>
      <c r="AC99" s="1007"/>
      <c r="AD99" s="1007"/>
      <c r="AE99" s="1007"/>
      <c r="AF99" s="1007"/>
      <c r="AG99" s="1007"/>
      <c r="AH99" s="1007"/>
      <c r="AI99" s="1007"/>
      <c r="AJ99" s="1007"/>
      <c r="AK99" s="1491">
        <v>1.4999999999999999E-2</v>
      </c>
      <c r="AL99" s="1491"/>
      <c r="AM99" s="1491"/>
      <c r="AN99" s="1491"/>
      <c r="AO99" s="1491">
        <v>12</v>
      </c>
      <c r="AP99" s="1491"/>
      <c r="AQ99" s="1491"/>
      <c r="AR99" s="1491"/>
      <c r="AS99" s="1007"/>
      <c r="AT99" s="1007"/>
      <c r="AU99" s="1007"/>
      <c r="AV99" s="1007"/>
      <c r="AW99" s="1489">
        <f t="shared" ref="AW99:AW101" si="10">P99*AK99</f>
        <v>18226.03155</v>
      </c>
      <c r="AX99" s="1489"/>
      <c r="AY99" s="1489"/>
      <c r="AZ99" s="1490"/>
      <c r="BA99" s="151"/>
      <c r="BB99" s="151"/>
      <c r="BC99" s="151"/>
      <c r="BD99" s="151"/>
      <c r="BE99" s="151"/>
      <c r="BF99" s="33"/>
      <c r="BG99" s="33"/>
      <c r="BH99" s="33"/>
      <c r="BI99" s="33"/>
    </row>
    <row r="100" spans="1:64" s="18" customFormat="1" ht="18" customHeight="1" x14ac:dyDescent="0.25">
      <c r="A100" s="102"/>
      <c r="B100" s="1122">
        <v>84643405</v>
      </c>
      <c r="C100" s="1491"/>
      <c r="D100" s="1491"/>
      <c r="E100" s="1491"/>
      <c r="F100" s="1491"/>
      <c r="G100" s="1491"/>
      <c r="H100" s="1096" t="s">
        <v>960</v>
      </c>
      <c r="I100" s="915"/>
      <c r="J100" s="915"/>
      <c r="K100" s="916"/>
      <c r="L100" s="1096"/>
      <c r="M100" s="915"/>
      <c r="N100" s="915"/>
      <c r="O100" s="916"/>
      <c r="P100" s="1007">
        <v>1116420.24</v>
      </c>
      <c r="Q100" s="1007"/>
      <c r="R100" s="1007"/>
      <c r="S100" s="1007"/>
      <c r="T100" s="1007"/>
      <c r="U100" s="1007"/>
      <c r="V100" s="1007"/>
      <c r="W100" s="1007"/>
      <c r="X100" s="1007"/>
      <c r="Y100" s="1007"/>
      <c r="Z100" s="1007"/>
      <c r="AA100" s="1007"/>
      <c r="AB100" s="1007"/>
      <c r="AC100" s="1007"/>
      <c r="AD100" s="1007"/>
      <c r="AE100" s="1007"/>
      <c r="AF100" s="1007"/>
      <c r="AG100" s="1007"/>
      <c r="AH100" s="1007"/>
      <c r="AI100" s="1007"/>
      <c r="AJ100" s="1007"/>
      <c r="AK100" s="1491">
        <v>1.4999999999999999E-2</v>
      </c>
      <c r="AL100" s="1491"/>
      <c r="AM100" s="1491"/>
      <c r="AN100" s="1491"/>
      <c r="AO100" s="1491">
        <v>12</v>
      </c>
      <c r="AP100" s="1491"/>
      <c r="AQ100" s="1491"/>
      <c r="AR100" s="1491"/>
      <c r="AS100" s="1007"/>
      <c r="AT100" s="1007"/>
      <c r="AU100" s="1007"/>
      <c r="AV100" s="1007"/>
      <c r="AW100" s="1489">
        <f t="shared" si="10"/>
        <v>16746.303599999999</v>
      </c>
      <c r="AX100" s="1489"/>
      <c r="AY100" s="1489"/>
      <c r="AZ100" s="1490"/>
      <c r="BA100" s="151"/>
      <c r="BB100" s="151"/>
      <c r="BC100" s="151"/>
      <c r="BD100" s="151"/>
      <c r="BE100" s="151"/>
      <c r="BF100" s="33"/>
      <c r="BG100" s="33"/>
      <c r="BH100" s="33"/>
      <c r="BI100" s="33"/>
    </row>
    <row r="101" spans="1:64" s="18" customFormat="1" ht="18" customHeight="1" x14ac:dyDescent="0.25">
      <c r="A101" s="102"/>
      <c r="B101" s="1122">
        <v>84643455</v>
      </c>
      <c r="C101" s="1491"/>
      <c r="D101" s="1491"/>
      <c r="E101" s="1491"/>
      <c r="F101" s="1491"/>
      <c r="G101" s="1491"/>
      <c r="H101" s="1096" t="s">
        <v>961</v>
      </c>
      <c r="I101" s="915"/>
      <c r="J101" s="915"/>
      <c r="K101" s="916"/>
      <c r="L101" s="1096"/>
      <c r="M101" s="915"/>
      <c r="N101" s="915"/>
      <c r="O101" s="916"/>
      <c r="P101" s="1007">
        <v>7754664.1600000001</v>
      </c>
      <c r="Q101" s="1007"/>
      <c r="R101" s="1007"/>
      <c r="S101" s="1007"/>
      <c r="T101" s="1007"/>
      <c r="U101" s="1007"/>
      <c r="V101" s="1007"/>
      <c r="W101" s="1007"/>
      <c r="X101" s="1007"/>
      <c r="Y101" s="1007"/>
      <c r="Z101" s="1007"/>
      <c r="AA101" s="1007"/>
      <c r="AB101" s="1007"/>
      <c r="AC101" s="1007"/>
      <c r="AD101" s="1007"/>
      <c r="AE101" s="1007"/>
      <c r="AF101" s="1007"/>
      <c r="AG101" s="1007"/>
      <c r="AH101" s="1007"/>
      <c r="AI101" s="1007"/>
      <c r="AJ101" s="1007"/>
      <c r="AK101" s="1491">
        <v>1.4999999999999999E-2</v>
      </c>
      <c r="AL101" s="1491"/>
      <c r="AM101" s="1491"/>
      <c r="AN101" s="1491"/>
      <c r="AO101" s="1491">
        <v>12</v>
      </c>
      <c r="AP101" s="1491"/>
      <c r="AQ101" s="1491"/>
      <c r="AR101" s="1491"/>
      <c r="AS101" s="1007"/>
      <c r="AT101" s="1007"/>
      <c r="AU101" s="1007"/>
      <c r="AV101" s="1007"/>
      <c r="AW101" s="1489">
        <f t="shared" si="10"/>
        <v>116319.9624</v>
      </c>
      <c r="AX101" s="1489"/>
      <c r="AY101" s="1489"/>
      <c r="AZ101" s="1490"/>
      <c r="BA101" s="151"/>
      <c r="BB101" s="151"/>
      <c r="BC101" s="151"/>
      <c r="BD101" s="151"/>
      <c r="BE101" s="151"/>
      <c r="BF101" s="33"/>
      <c r="BG101" s="33"/>
      <c r="BH101" s="33"/>
      <c r="BI101" s="33"/>
    </row>
    <row r="102" spans="1:64" s="18" customFormat="1" ht="18" customHeight="1" thickBot="1" x14ac:dyDescent="0.3">
      <c r="A102" s="102"/>
      <c r="B102" s="1122">
        <v>84643455</v>
      </c>
      <c r="C102" s="1491"/>
      <c r="D102" s="1491"/>
      <c r="E102" s="1491"/>
      <c r="F102" s="1491"/>
      <c r="G102" s="1491"/>
      <c r="H102" s="1096" t="s">
        <v>1051</v>
      </c>
      <c r="I102" s="915"/>
      <c r="J102" s="915"/>
      <c r="K102" s="916"/>
      <c r="L102" s="1096"/>
      <c r="M102" s="915"/>
      <c r="N102" s="915"/>
      <c r="O102" s="916"/>
      <c r="P102" s="1007">
        <v>2593457.2999999998</v>
      </c>
      <c r="Q102" s="1007"/>
      <c r="R102" s="1007"/>
      <c r="S102" s="1007"/>
      <c r="T102" s="1007"/>
      <c r="U102" s="1007"/>
      <c r="V102" s="1007"/>
      <c r="W102" s="1007"/>
      <c r="X102" s="1007"/>
      <c r="Y102" s="1007"/>
      <c r="Z102" s="1007"/>
      <c r="AA102" s="1007"/>
      <c r="AB102" s="1007"/>
      <c r="AC102" s="1007"/>
      <c r="AD102" s="1007"/>
      <c r="AE102" s="1007"/>
      <c r="AF102" s="1007"/>
      <c r="AG102" s="1007"/>
      <c r="AH102" s="1007"/>
      <c r="AI102" s="1007"/>
      <c r="AJ102" s="1007"/>
      <c r="AK102" s="1491">
        <v>1.4999999999999999E-2</v>
      </c>
      <c r="AL102" s="1491"/>
      <c r="AM102" s="1491"/>
      <c r="AN102" s="1491"/>
      <c r="AO102" s="1491">
        <v>12</v>
      </c>
      <c r="AP102" s="1491"/>
      <c r="AQ102" s="1491"/>
      <c r="AR102" s="1491"/>
      <c r="AS102" s="1007"/>
      <c r="AT102" s="1007"/>
      <c r="AU102" s="1007"/>
      <c r="AV102" s="1007"/>
      <c r="AW102" s="1489"/>
      <c r="AX102" s="1489"/>
      <c r="AY102" s="1489"/>
      <c r="AZ102" s="1490"/>
      <c r="BA102" s="151"/>
      <c r="BB102" s="151"/>
      <c r="BC102" s="151"/>
      <c r="BD102" s="151"/>
      <c r="BE102" s="151"/>
      <c r="BF102" s="33"/>
      <c r="BG102" s="33"/>
      <c r="BH102" s="33"/>
      <c r="BI102" s="33"/>
    </row>
    <row r="103" spans="1:64" s="18" customFormat="1" ht="18" customHeight="1" thickBot="1" x14ac:dyDescent="0.3">
      <c r="A103" s="92"/>
      <c r="B103" s="1494" t="s">
        <v>756</v>
      </c>
      <c r="C103" s="1494"/>
      <c r="D103" s="1494"/>
      <c r="E103" s="1494"/>
      <c r="F103" s="1494"/>
      <c r="G103" s="1495"/>
      <c r="H103" s="914" t="s">
        <v>24</v>
      </c>
      <c r="I103" s="1057"/>
      <c r="J103" s="1057"/>
      <c r="K103" s="1057"/>
      <c r="L103" s="1057" t="s">
        <v>24</v>
      </c>
      <c r="M103" s="1057"/>
      <c r="N103" s="1057"/>
      <c r="O103" s="1057"/>
      <c r="P103" s="1113"/>
      <c r="Q103" s="1113"/>
      <c r="R103" s="1113"/>
      <c r="S103" s="1113"/>
      <c r="T103" s="1113"/>
      <c r="U103" s="1057" t="s">
        <v>24</v>
      </c>
      <c r="V103" s="1057"/>
      <c r="W103" s="1057"/>
      <c r="X103" s="1057"/>
      <c r="Y103" s="1057" t="s">
        <v>24</v>
      </c>
      <c r="Z103" s="1057"/>
      <c r="AA103" s="1057"/>
      <c r="AB103" s="1057"/>
      <c r="AC103" s="1113"/>
      <c r="AD103" s="1113"/>
      <c r="AE103" s="1113"/>
      <c r="AF103" s="1113"/>
      <c r="AG103" s="1113"/>
      <c r="AH103" s="1113"/>
      <c r="AI103" s="1113"/>
      <c r="AJ103" s="1113"/>
      <c r="AK103" s="1057" t="s">
        <v>24</v>
      </c>
      <c r="AL103" s="1057"/>
      <c r="AM103" s="1057"/>
      <c r="AN103" s="1057"/>
      <c r="AO103" s="1057" t="s">
        <v>24</v>
      </c>
      <c r="AP103" s="1057"/>
      <c r="AQ103" s="1057"/>
      <c r="AR103" s="1057"/>
      <c r="AS103" s="1057" t="s">
        <v>24</v>
      </c>
      <c r="AT103" s="1057"/>
      <c r="AU103" s="1057"/>
      <c r="AV103" s="1057"/>
      <c r="AW103" s="1492">
        <f>AW98+AW99+AW100+AW101+AW102</f>
        <v>158029.23765</v>
      </c>
      <c r="AX103" s="1492"/>
      <c r="AY103" s="1492"/>
      <c r="AZ103" s="1493"/>
      <c r="BA103" s="151"/>
      <c r="BB103" s="151"/>
      <c r="BC103" s="151"/>
      <c r="BD103" s="151"/>
      <c r="BE103" s="151"/>
      <c r="BF103" s="33"/>
      <c r="BG103" s="33"/>
      <c r="BH103" s="33"/>
      <c r="BI103" s="33"/>
    </row>
    <row r="105" spans="1:64" s="19" customFormat="1" ht="30" hidden="1" customHeight="1" x14ac:dyDescent="0.25">
      <c r="A105" s="206"/>
      <c r="B105" s="870" t="s">
        <v>492</v>
      </c>
      <c r="C105" s="870"/>
      <c r="D105" s="870"/>
      <c r="E105" s="870"/>
      <c r="F105" s="870"/>
      <c r="G105" s="871"/>
      <c r="H105" s="895" t="s">
        <v>76</v>
      </c>
      <c r="I105" s="870"/>
      <c r="J105" s="870"/>
      <c r="K105" s="871"/>
      <c r="L105" s="895" t="s">
        <v>529</v>
      </c>
      <c r="M105" s="870"/>
      <c r="N105" s="870"/>
      <c r="O105" s="871"/>
      <c r="P105" s="865" t="s">
        <v>77</v>
      </c>
      <c r="Q105" s="866"/>
      <c r="R105" s="866"/>
      <c r="S105" s="866"/>
      <c r="T105" s="866"/>
      <c r="U105" s="866"/>
      <c r="V105" s="866"/>
      <c r="W105" s="866"/>
      <c r="X105" s="866"/>
      <c r="Y105" s="866"/>
      <c r="Z105" s="866"/>
      <c r="AA105" s="866"/>
      <c r="AB105" s="866"/>
      <c r="AC105" s="866"/>
      <c r="AD105" s="866"/>
      <c r="AE105" s="866"/>
      <c r="AF105" s="866"/>
      <c r="AG105" s="866"/>
      <c r="AH105" s="866"/>
      <c r="AI105" s="866"/>
      <c r="AJ105" s="866"/>
      <c r="AK105" s="866"/>
      <c r="AL105" s="866"/>
      <c r="AM105" s="866"/>
      <c r="AN105" s="866"/>
      <c r="AO105" s="866"/>
      <c r="AP105" s="866"/>
      <c r="AQ105" s="867"/>
      <c r="AR105" s="895" t="s">
        <v>223</v>
      </c>
      <c r="AS105" s="870"/>
      <c r="AT105" s="870"/>
      <c r="AU105" s="871"/>
      <c r="AV105" s="895" t="s">
        <v>3</v>
      </c>
      <c r="AW105" s="871"/>
      <c r="AX105" s="895" t="s">
        <v>448</v>
      </c>
      <c r="AY105" s="870"/>
      <c r="AZ105" s="870"/>
      <c r="BA105" s="14"/>
      <c r="BB105" s="14"/>
      <c r="BC105" s="14"/>
      <c r="BD105" s="14"/>
      <c r="BE105" s="14"/>
      <c r="BF105" s="72"/>
      <c r="BG105" s="72"/>
      <c r="BH105" s="72"/>
      <c r="BI105" s="72"/>
      <c r="BJ105" s="72"/>
      <c r="BK105" s="72"/>
      <c r="BL105" s="72"/>
    </row>
    <row r="106" spans="1:64" s="22" customFormat="1" ht="50.1" hidden="1" customHeight="1" x14ac:dyDescent="0.25">
      <c r="A106" s="115"/>
      <c r="B106" s="872"/>
      <c r="C106" s="872"/>
      <c r="D106" s="872"/>
      <c r="E106" s="872"/>
      <c r="F106" s="872"/>
      <c r="G106" s="873"/>
      <c r="H106" s="896"/>
      <c r="I106" s="872"/>
      <c r="J106" s="872"/>
      <c r="K106" s="873"/>
      <c r="L106" s="896"/>
      <c r="M106" s="872"/>
      <c r="N106" s="872"/>
      <c r="O106" s="873"/>
      <c r="P106" s="865" t="s">
        <v>667</v>
      </c>
      <c r="Q106" s="866"/>
      <c r="R106" s="866"/>
      <c r="S106" s="866"/>
      <c r="T106" s="866"/>
      <c r="U106" s="866"/>
      <c r="V106" s="867"/>
      <c r="W106" s="865" t="s">
        <v>859</v>
      </c>
      <c r="X106" s="866"/>
      <c r="Y106" s="866"/>
      <c r="Z106" s="866"/>
      <c r="AA106" s="866"/>
      <c r="AB106" s="866"/>
      <c r="AC106" s="867"/>
      <c r="AD106" s="865" t="s">
        <v>650</v>
      </c>
      <c r="AE106" s="866"/>
      <c r="AF106" s="866"/>
      <c r="AG106" s="866"/>
      <c r="AH106" s="866"/>
      <c r="AI106" s="866"/>
      <c r="AJ106" s="867"/>
      <c r="AK106" s="865" t="s">
        <v>651</v>
      </c>
      <c r="AL106" s="866"/>
      <c r="AM106" s="866"/>
      <c r="AN106" s="866"/>
      <c r="AO106" s="866"/>
      <c r="AP106" s="866"/>
      <c r="AQ106" s="867"/>
      <c r="AR106" s="896"/>
      <c r="AS106" s="872"/>
      <c r="AT106" s="872"/>
      <c r="AU106" s="873"/>
      <c r="AV106" s="896"/>
      <c r="AW106" s="873"/>
      <c r="AX106" s="896"/>
      <c r="AY106" s="872"/>
      <c r="AZ106" s="872"/>
      <c r="BA106" s="14"/>
      <c r="BB106" s="14"/>
      <c r="BC106" s="14"/>
      <c r="BD106" s="14"/>
      <c r="BE106" s="14"/>
      <c r="BF106" s="23"/>
      <c r="BG106" s="23"/>
      <c r="BH106" s="23"/>
      <c r="BI106" s="23"/>
      <c r="BJ106" s="23"/>
      <c r="BK106" s="23"/>
      <c r="BL106" s="23"/>
    </row>
    <row r="107" spans="1:64" s="22" customFormat="1" ht="53.25" hidden="1" customHeight="1" x14ac:dyDescent="0.25">
      <c r="A107" s="115"/>
      <c r="B107" s="874"/>
      <c r="C107" s="874"/>
      <c r="D107" s="874"/>
      <c r="E107" s="874"/>
      <c r="F107" s="874"/>
      <c r="G107" s="875"/>
      <c r="H107" s="897"/>
      <c r="I107" s="874"/>
      <c r="J107" s="874"/>
      <c r="K107" s="875"/>
      <c r="L107" s="897"/>
      <c r="M107" s="874"/>
      <c r="N107" s="874"/>
      <c r="O107" s="875"/>
      <c r="P107" s="865" t="s">
        <v>723</v>
      </c>
      <c r="Q107" s="866"/>
      <c r="R107" s="867"/>
      <c r="S107" s="865" t="s">
        <v>249</v>
      </c>
      <c r="T107" s="866"/>
      <c r="U107" s="866"/>
      <c r="V107" s="867"/>
      <c r="W107" s="865" t="s">
        <v>222</v>
      </c>
      <c r="X107" s="866"/>
      <c r="Y107" s="867"/>
      <c r="Z107" s="865" t="s">
        <v>249</v>
      </c>
      <c r="AA107" s="866"/>
      <c r="AB107" s="866"/>
      <c r="AC107" s="867"/>
      <c r="AD107" s="865" t="s">
        <v>723</v>
      </c>
      <c r="AE107" s="866"/>
      <c r="AF107" s="867"/>
      <c r="AG107" s="865" t="s">
        <v>218</v>
      </c>
      <c r="AH107" s="866"/>
      <c r="AI107" s="866"/>
      <c r="AJ107" s="867"/>
      <c r="AK107" s="865" t="s">
        <v>723</v>
      </c>
      <c r="AL107" s="866"/>
      <c r="AM107" s="867"/>
      <c r="AN107" s="865" t="s">
        <v>218</v>
      </c>
      <c r="AO107" s="866"/>
      <c r="AP107" s="866"/>
      <c r="AQ107" s="867"/>
      <c r="AR107" s="897"/>
      <c r="AS107" s="874"/>
      <c r="AT107" s="874"/>
      <c r="AU107" s="875"/>
      <c r="AV107" s="897"/>
      <c r="AW107" s="875"/>
      <c r="AX107" s="897"/>
      <c r="AY107" s="874"/>
      <c r="AZ107" s="874"/>
      <c r="BA107" s="14"/>
      <c r="BB107" s="14"/>
      <c r="BC107" s="14"/>
      <c r="BD107" s="14"/>
      <c r="BE107" s="14"/>
      <c r="BF107" s="23"/>
      <c r="BG107" s="23"/>
      <c r="BH107" s="23"/>
      <c r="BI107" s="23"/>
      <c r="BJ107" s="23"/>
      <c r="BK107" s="23"/>
      <c r="BL107" s="23"/>
    </row>
    <row r="108" spans="1:64" s="347" customFormat="1" ht="15" hidden="1" customHeight="1" thickBot="1" x14ac:dyDescent="0.25">
      <c r="A108" s="477"/>
      <c r="B108" s="1518">
        <v>1</v>
      </c>
      <c r="C108" s="1518"/>
      <c r="D108" s="1518"/>
      <c r="E108" s="1518"/>
      <c r="F108" s="1518"/>
      <c r="G108" s="1519"/>
      <c r="H108" s="1517">
        <v>13</v>
      </c>
      <c r="I108" s="1518"/>
      <c r="J108" s="1518"/>
      <c r="K108" s="1519"/>
      <c r="L108" s="1517">
        <v>14</v>
      </c>
      <c r="M108" s="1518"/>
      <c r="N108" s="1518"/>
      <c r="O108" s="1519"/>
      <c r="P108" s="1517">
        <v>15</v>
      </c>
      <c r="Q108" s="1518"/>
      <c r="R108" s="1519"/>
      <c r="S108" s="1517">
        <v>16</v>
      </c>
      <c r="T108" s="1518"/>
      <c r="U108" s="1518"/>
      <c r="V108" s="1519"/>
      <c r="W108" s="1517">
        <v>17</v>
      </c>
      <c r="X108" s="1518"/>
      <c r="Y108" s="1519"/>
      <c r="Z108" s="1517">
        <v>18</v>
      </c>
      <c r="AA108" s="1518"/>
      <c r="AB108" s="1518"/>
      <c r="AC108" s="1519"/>
      <c r="AD108" s="1517">
        <v>19</v>
      </c>
      <c r="AE108" s="1518"/>
      <c r="AF108" s="1519"/>
      <c r="AG108" s="1517">
        <v>20</v>
      </c>
      <c r="AH108" s="1518"/>
      <c r="AI108" s="1518"/>
      <c r="AJ108" s="1519"/>
      <c r="AK108" s="1517">
        <v>21</v>
      </c>
      <c r="AL108" s="1518"/>
      <c r="AM108" s="1519"/>
      <c r="AN108" s="1517">
        <v>22</v>
      </c>
      <c r="AO108" s="1518"/>
      <c r="AP108" s="1518"/>
      <c r="AQ108" s="1519"/>
      <c r="AR108" s="1517">
        <v>23</v>
      </c>
      <c r="AS108" s="1518"/>
      <c r="AT108" s="1518"/>
      <c r="AU108" s="1519"/>
      <c r="AV108" s="1517">
        <v>24</v>
      </c>
      <c r="AW108" s="1519"/>
      <c r="AX108" s="1517">
        <v>25</v>
      </c>
      <c r="AY108" s="1518"/>
      <c r="AZ108" s="1518"/>
      <c r="BA108" s="351"/>
      <c r="BB108" s="351"/>
      <c r="BC108" s="351"/>
      <c r="BD108" s="351"/>
      <c r="BE108" s="351"/>
      <c r="BF108" s="364"/>
      <c r="BG108" s="364"/>
      <c r="BH108" s="364"/>
      <c r="BI108" s="364"/>
      <c r="BJ108" s="364"/>
      <c r="BK108" s="364"/>
      <c r="BL108" s="364"/>
    </row>
    <row r="109" spans="1:64" s="11" customFormat="1" ht="18" hidden="1" customHeight="1" x14ac:dyDescent="0.25">
      <c r="A109" s="91"/>
      <c r="B109" s="1547"/>
      <c r="C109" s="1045"/>
      <c r="D109" s="1045"/>
      <c r="E109" s="1045"/>
      <c r="F109" s="1045"/>
      <c r="G109" s="1045"/>
      <c r="H109" s="1110"/>
      <c r="I109" s="1110"/>
      <c r="J109" s="1110"/>
      <c r="K109" s="1122"/>
      <c r="L109" s="1109"/>
      <c r="M109" s="1110"/>
      <c r="N109" s="1110"/>
      <c r="O109" s="1122"/>
      <c r="P109" s="1109"/>
      <c r="Q109" s="1110"/>
      <c r="R109" s="1122"/>
      <c r="S109" s="1109"/>
      <c r="T109" s="1110"/>
      <c r="U109" s="1110"/>
      <c r="V109" s="1122"/>
      <c r="W109" s="1109"/>
      <c r="X109" s="1110"/>
      <c r="Y109" s="1122"/>
      <c r="Z109" s="1109"/>
      <c r="AA109" s="1110"/>
      <c r="AB109" s="1110"/>
      <c r="AC109" s="1122"/>
      <c r="AD109" s="1109"/>
      <c r="AE109" s="1110"/>
      <c r="AF109" s="1122"/>
      <c r="AG109" s="1109"/>
      <c r="AH109" s="1110"/>
      <c r="AI109" s="1110"/>
      <c r="AJ109" s="1122"/>
      <c r="AK109" s="1109"/>
      <c r="AL109" s="1110"/>
      <c r="AM109" s="1122"/>
      <c r="AN109" s="1109"/>
      <c r="AO109" s="1110"/>
      <c r="AP109" s="1110"/>
      <c r="AQ109" s="1122"/>
      <c r="AR109" s="1109"/>
      <c r="AS109" s="1110"/>
      <c r="AT109" s="1110"/>
      <c r="AU109" s="1122"/>
      <c r="AV109" s="1545" t="s">
        <v>21</v>
      </c>
      <c r="AW109" s="1546"/>
      <c r="AX109" s="1097"/>
      <c r="AY109" s="1098"/>
      <c r="AZ109" s="1524"/>
      <c r="BA109" s="21"/>
      <c r="BB109" s="21"/>
      <c r="BC109" s="21"/>
      <c r="BD109" s="21"/>
      <c r="BE109" s="21"/>
      <c r="BF109" s="12"/>
      <c r="BG109" s="12"/>
      <c r="BH109" s="12"/>
      <c r="BI109" s="12"/>
      <c r="BJ109" s="12"/>
      <c r="BK109" s="12"/>
      <c r="BL109" s="12"/>
    </row>
    <row r="110" spans="1:64" s="11" customFormat="1" ht="18" hidden="1" customHeight="1" x14ac:dyDescent="0.25">
      <c r="A110" s="91"/>
      <c r="B110" s="1549"/>
      <c r="C110" s="1007"/>
      <c r="D110" s="1007"/>
      <c r="E110" s="1007"/>
      <c r="F110" s="1007"/>
      <c r="G110" s="1007"/>
      <c r="H110" s="915"/>
      <c r="I110" s="915"/>
      <c r="J110" s="915"/>
      <c r="K110" s="916"/>
      <c r="L110" s="1096"/>
      <c r="M110" s="915"/>
      <c r="N110" s="915"/>
      <c r="O110" s="916"/>
      <c r="P110" s="1096"/>
      <c r="Q110" s="915"/>
      <c r="R110" s="916"/>
      <c r="S110" s="1096"/>
      <c r="T110" s="915"/>
      <c r="U110" s="915"/>
      <c r="V110" s="916"/>
      <c r="W110" s="1096"/>
      <c r="X110" s="915"/>
      <c r="Y110" s="916"/>
      <c r="Z110" s="1096"/>
      <c r="AA110" s="915"/>
      <c r="AB110" s="915"/>
      <c r="AC110" s="916"/>
      <c r="AD110" s="1096"/>
      <c r="AE110" s="915"/>
      <c r="AF110" s="916"/>
      <c r="AG110" s="1096"/>
      <c r="AH110" s="915"/>
      <c r="AI110" s="915"/>
      <c r="AJ110" s="916"/>
      <c r="AK110" s="1096"/>
      <c r="AL110" s="915"/>
      <c r="AM110" s="916"/>
      <c r="AN110" s="1096" t="s">
        <v>20</v>
      </c>
      <c r="AO110" s="915"/>
      <c r="AP110" s="915"/>
      <c r="AQ110" s="916"/>
      <c r="AR110" s="1096"/>
      <c r="AS110" s="915"/>
      <c r="AT110" s="915"/>
      <c r="AU110" s="916"/>
      <c r="AV110" s="1529" t="s">
        <v>22</v>
      </c>
      <c r="AW110" s="1530"/>
      <c r="AX110" s="1096"/>
      <c r="AY110" s="915"/>
      <c r="AZ110" s="1043"/>
      <c r="BA110" s="21"/>
      <c r="BB110" s="21"/>
      <c r="BC110" s="21"/>
      <c r="BD110" s="21"/>
      <c r="BE110" s="21"/>
      <c r="BF110" s="12"/>
      <c r="BG110" s="12"/>
      <c r="BH110" s="12"/>
      <c r="BI110" s="12"/>
      <c r="BJ110" s="12"/>
      <c r="BK110" s="12"/>
      <c r="BL110" s="12"/>
    </row>
    <row r="111" spans="1:64" s="11" customFormat="1" ht="18" hidden="1" customHeight="1" thickBot="1" x14ac:dyDescent="0.3">
      <c r="A111" s="91"/>
      <c r="B111" s="1548"/>
      <c r="C111" s="1113"/>
      <c r="D111" s="1113"/>
      <c r="E111" s="1113"/>
      <c r="F111" s="1113"/>
      <c r="G111" s="1113"/>
      <c r="H111" s="915"/>
      <c r="I111" s="915"/>
      <c r="J111" s="915"/>
      <c r="K111" s="916"/>
      <c r="L111" s="1096"/>
      <c r="M111" s="915"/>
      <c r="N111" s="915"/>
      <c r="O111" s="916"/>
      <c r="P111" s="1096"/>
      <c r="Q111" s="915"/>
      <c r="R111" s="916"/>
      <c r="S111" s="1096"/>
      <c r="T111" s="915"/>
      <c r="U111" s="915"/>
      <c r="V111" s="916"/>
      <c r="W111" s="1096"/>
      <c r="X111" s="915"/>
      <c r="Y111" s="916"/>
      <c r="Z111" s="1096"/>
      <c r="AA111" s="915"/>
      <c r="AB111" s="915"/>
      <c r="AC111" s="916"/>
      <c r="AD111" s="1096"/>
      <c r="AE111" s="915"/>
      <c r="AF111" s="916"/>
      <c r="AG111" s="1096"/>
      <c r="AH111" s="915"/>
      <c r="AI111" s="915"/>
      <c r="AJ111" s="916"/>
      <c r="AK111" s="1096"/>
      <c r="AL111" s="915"/>
      <c r="AM111" s="916"/>
      <c r="AN111" s="1096"/>
      <c r="AO111" s="915"/>
      <c r="AP111" s="915"/>
      <c r="AQ111" s="916"/>
      <c r="AR111" s="1096"/>
      <c r="AS111" s="915"/>
      <c r="AT111" s="915"/>
      <c r="AU111" s="916"/>
      <c r="AV111" s="1529"/>
      <c r="AW111" s="1530"/>
      <c r="AX111" s="1096"/>
      <c r="AY111" s="915"/>
      <c r="AZ111" s="1043"/>
      <c r="BA111" s="21"/>
      <c r="BB111" s="21"/>
      <c r="BC111" s="21"/>
      <c r="BD111" s="21"/>
      <c r="BE111" s="21"/>
      <c r="BF111" s="12"/>
      <c r="BG111" s="12"/>
      <c r="BH111" s="12"/>
      <c r="BI111" s="12"/>
      <c r="BJ111" s="12"/>
      <c r="BK111" s="12"/>
      <c r="BL111" s="12"/>
    </row>
    <row r="112" spans="1:64" s="11" customFormat="1" ht="18" hidden="1" customHeight="1" thickBot="1" x14ac:dyDescent="0.3">
      <c r="A112" s="91"/>
      <c r="B112" s="1494" t="s">
        <v>756</v>
      </c>
      <c r="C112" s="1494"/>
      <c r="D112" s="1494"/>
      <c r="E112" s="1494"/>
      <c r="F112" s="1494"/>
      <c r="G112" s="1495"/>
      <c r="H112" s="1114"/>
      <c r="I112" s="1115"/>
      <c r="J112" s="1115"/>
      <c r="K112" s="1116"/>
      <c r="L112" s="1177" t="s">
        <v>24</v>
      </c>
      <c r="M112" s="1032"/>
      <c r="N112" s="1032"/>
      <c r="O112" s="914"/>
      <c r="P112" s="1177" t="s">
        <v>24</v>
      </c>
      <c r="Q112" s="1032"/>
      <c r="R112" s="914"/>
      <c r="S112" s="1114"/>
      <c r="T112" s="1115"/>
      <c r="U112" s="1115"/>
      <c r="V112" s="1116"/>
      <c r="W112" s="1177" t="s">
        <v>24</v>
      </c>
      <c r="X112" s="1032"/>
      <c r="Y112" s="914"/>
      <c r="Z112" s="1114"/>
      <c r="AA112" s="1115"/>
      <c r="AB112" s="1115"/>
      <c r="AC112" s="1116"/>
      <c r="AD112" s="1177" t="s">
        <v>24</v>
      </c>
      <c r="AE112" s="1032"/>
      <c r="AF112" s="914"/>
      <c r="AG112" s="1114"/>
      <c r="AH112" s="1115"/>
      <c r="AI112" s="1115"/>
      <c r="AJ112" s="1116"/>
      <c r="AK112" s="1177" t="s">
        <v>24</v>
      </c>
      <c r="AL112" s="1032"/>
      <c r="AM112" s="914"/>
      <c r="AN112" s="1114"/>
      <c r="AO112" s="1115"/>
      <c r="AP112" s="1115"/>
      <c r="AQ112" s="1116"/>
      <c r="AR112" s="1114"/>
      <c r="AS112" s="1115"/>
      <c r="AT112" s="1115"/>
      <c r="AU112" s="1116"/>
      <c r="AV112" s="1114">
        <v>9000</v>
      </c>
      <c r="AW112" s="1116"/>
      <c r="AX112" s="1550"/>
      <c r="AY112" s="1551"/>
      <c r="AZ112" s="1552"/>
      <c r="BA112" s="21"/>
      <c r="BB112" s="21"/>
      <c r="BC112" s="21"/>
      <c r="BD112" s="21"/>
      <c r="BE112" s="21"/>
      <c r="BF112" s="12"/>
      <c r="BG112" s="12"/>
      <c r="BH112" s="12"/>
      <c r="BI112" s="12"/>
      <c r="BJ112" s="12"/>
      <c r="BK112" s="12"/>
      <c r="BL112" s="12"/>
    </row>
    <row r="114" spans="1:64" s="11" customFormat="1" ht="15" customHeight="1" x14ac:dyDescent="0.25">
      <c r="A114" s="91"/>
      <c r="B114" s="1502" t="s">
        <v>1006</v>
      </c>
      <c r="C114" s="1502"/>
      <c r="D114" s="1502"/>
      <c r="E114" s="1502"/>
      <c r="F114" s="1502"/>
      <c r="G114" s="1502"/>
      <c r="H114" s="1502"/>
      <c r="I114" s="1502"/>
      <c r="J114" s="1502"/>
      <c r="K114" s="1502"/>
      <c r="L114" s="1502"/>
      <c r="M114" s="1502"/>
      <c r="N114" s="1502"/>
      <c r="O114" s="1502"/>
      <c r="P114" s="1502"/>
      <c r="Q114" s="1502"/>
      <c r="R114" s="1502"/>
      <c r="S114" s="1502"/>
      <c r="T114" s="1502"/>
      <c r="U114" s="1502"/>
      <c r="V114" s="1502"/>
      <c r="W114" s="1502"/>
      <c r="X114" s="1502"/>
      <c r="Y114" s="1502"/>
      <c r="Z114" s="1502"/>
      <c r="AA114" s="1502"/>
      <c r="AB114" s="1502"/>
      <c r="AC114" s="1502"/>
      <c r="AD114" s="1502"/>
      <c r="AE114" s="1502"/>
      <c r="AF114" s="1502"/>
      <c r="AG114" s="1502"/>
      <c r="AH114" s="1502"/>
      <c r="AI114" s="1502"/>
      <c r="AJ114" s="1502"/>
      <c r="AK114" s="1502"/>
      <c r="AL114" s="1502"/>
      <c r="AM114" s="1502"/>
      <c r="AN114" s="1502"/>
      <c r="AO114" s="1502"/>
      <c r="AP114" s="1502"/>
      <c r="AQ114" s="1502"/>
      <c r="AR114" s="1502"/>
      <c r="AS114" s="1502"/>
      <c r="AT114" s="1502"/>
      <c r="AU114" s="1502"/>
      <c r="AV114" s="1502"/>
      <c r="AW114" s="1502"/>
      <c r="AX114" s="1502"/>
      <c r="AY114" s="1502"/>
      <c r="AZ114" s="1502"/>
      <c r="BA114" s="1502"/>
      <c r="BB114" s="1502"/>
      <c r="BC114" s="1502"/>
      <c r="BD114" s="1502"/>
      <c r="BE114" s="1502"/>
    </row>
    <row r="115" spans="1:64" s="8" customFormat="1" ht="8.1" customHeight="1" x14ac:dyDescent="0.25">
      <c r="A115" s="91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205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13"/>
      <c r="BB115" s="13"/>
      <c r="BC115" s="13"/>
      <c r="BD115" s="13"/>
      <c r="BE115" s="13"/>
      <c r="BF115" s="13"/>
      <c r="BG115" s="13"/>
      <c r="BH115" s="13"/>
      <c r="BI115" s="13"/>
    </row>
    <row r="116" spans="1:64" s="18" customFormat="1" ht="99.95" customHeight="1" x14ac:dyDescent="0.25">
      <c r="A116" s="92"/>
      <c r="B116" s="870" t="s">
        <v>492</v>
      </c>
      <c r="C116" s="870"/>
      <c r="D116" s="870"/>
      <c r="E116" s="870"/>
      <c r="F116" s="870"/>
      <c r="G116" s="871"/>
      <c r="H116" s="892" t="s">
        <v>73</v>
      </c>
      <c r="I116" s="892"/>
      <c r="J116" s="892"/>
      <c r="K116" s="892"/>
      <c r="L116" s="892" t="s">
        <v>74</v>
      </c>
      <c r="M116" s="892"/>
      <c r="N116" s="892"/>
      <c r="O116" s="892"/>
      <c r="P116" s="892" t="s">
        <v>248</v>
      </c>
      <c r="Q116" s="892"/>
      <c r="R116" s="892"/>
      <c r="S116" s="892"/>
      <c r="T116" s="892"/>
      <c r="U116" s="892" t="s">
        <v>104</v>
      </c>
      <c r="V116" s="892"/>
      <c r="W116" s="892"/>
      <c r="X116" s="892"/>
      <c r="Y116" s="892" t="s">
        <v>666</v>
      </c>
      <c r="Z116" s="892"/>
      <c r="AA116" s="892"/>
      <c r="AB116" s="892"/>
      <c r="AC116" s="892"/>
      <c r="AD116" s="892"/>
      <c r="AE116" s="892"/>
      <c r="AF116" s="892"/>
      <c r="AG116" s="892" t="s">
        <v>110</v>
      </c>
      <c r="AH116" s="892"/>
      <c r="AI116" s="892"/>
      <c r="AJ116" s="892"/>
      <c r="AK116" s="892" t="s">
        <v>69</v>
      </c>
      <c r="AL116" s="892"/>
      <c r="AM116" s="892"/>
      <c r="AN116" s="892"/>
      <c r="AO116" s="892" t="s">
        <v>75</v>
      </c>
      <c r="AP116" s="892"/>
      <c r="AQ116" s="892"/>
      <c r="AR116" s="892"/>
      <c r="AS116" s="892" t="s">
        <v>84</v>
      </c>
      <c r="AT116" s="892"/>
      <c r="AU116" s="892"/>
      <c r="AV116" s="892"/>
      <c r="AW116" s="895" t="s">
        <v>530</v>
      </c>
      <c r="AX116" s="870"/>
      <c r="AY116" s="870"/>
      <c r="AZ116" s="870"/>
      <c r="BA116" s="29"/>
      <c r="BB116" s="29"/>
      <c r="BC116" s="29"/>
      <c r="BD116" s="29"/>
      <c r="BE116" s="29"/>
      <c r="BF116" s="33"/>
      <c r="BG116" s="33"/>
      <c r="BH116" s="33"/>
      <c r="BI116" s="33"/>
    </row>
    <row r="117" spans="1:64" s="18" customFormat="1" ht="50.1" customHeight="1" x14ac:dyDescent="0.25">
      <c r="A117" s="92"/>
      <c r="B117" s="874"/>
      <c r="C117" s="874"/>
      <c r="D117" s="874"/>
      <c r="E117" s="874"/>
      <c r="F117" s="874"/>
      <c r="G117" s="875"/>
      <c r="H117" s="892"/>
      <c r="I117" s="892"/>
      <c r="J117" s="892"/>
      <c r="K117" s="892"/>
      <c r="L117" s="892"/>
      <c r="M117" s="892"/>
      <c r="N117" s="892"/>
      <c r="O117" s="892"/>
      <c r="P117" s="892"/>
      <c r="Q117" s="892"/>
      <c r="R117" s="892"/>
      <c r="S117" s="892"/>
      <c r="T117" s="892"/>
      <c r="U117" s="892"/>
      <c r="V117" s="892"/>
      <c r="W117" s="892"/>
      <c r="X117" s="892"/>
      <c r="Y117" s="865" t="s">
        <v>222</v>
      </c>
      <c r="Z117" s="866"/>
      <c r="AA117" s="866"/>
      <c r="AB117" s="867"/>
      <c r="AC117" s="892" t="s">
        <v>218</v>
      </c>
      <c r="AD117" s="892"/>
      <c r="AE117" s="892"/>
      <c r="AF117" s="892"/>
      <c r="AG117" s="892"/>
      <c r="AH117" s="892"/>
      <c r="AI117" s="892"/>
      <c r="AJ117" s="892"/>
      <c r="AK117" s="892"/>
      <c r="AL117" s="892"/>
      <c r="AM117" s="892"/>
      <c r="AN117" s="892"/>
      <c r="AO117" s="892"/>
      <c r="AP117" s="892"/>
      <c r="AQ117" s="892"/>
      <c r="AR117" s="892"/>
      <c r="AS117" s="892"/>
      <c r="AT117" s="892"/>
      <c r="AU117" s="892"/>
      <c r="AV117" s="892"/>
      <c r="AW117" s="897"/>
      <c r="AX117" s="874"/>
      <c r="AY117" s="874"/>
      <c r="AZ117" s="874"/>
      <c r="BA117" s="29"/>
      <c r="BB117" s="29"/>
      <c r="BC117" s="29"/>
      <c r="BD117" s="29"/>
      <c r="BE117" s="29"/>
      <c r="BF117" s="33"/>
      <c r="BG117" s="33"/>
      <c r="BH117" s="33"/>
      <c r="BI117" s="33"/>
    </row>
    <row r="118" spans="1:64" s="35" customFormat="1" ht="15.75" thickBot="1" x14ac:dyDescent="0.3">
      <c r="A118" s="93"/>
      <c r="B118" s="1519">
        <v>1</v>
      </c>
      <c r="C118" s="1544"/>
      <c r="D118" s="1544"/>
      <c r="E118" s="1544"/>
      <c r="F118" s="1544"/>
      <c r="G118" s="1544"/>
      <c r="H118" s="1544">
        <v>2</v>
      </c>
      <c r="I118" s="1544"/>
      <c r="J118" s="1544"/>
      <c r="K118" s="1544"/>
      <c r="L118" s="1544">
        <v>3</v>
      </c>
      <c r="M118" s="1544"/>
      <c r="N118" s="1544"/>
      <c r="O118" s="1544"/>
      <c r="P118" s="1544">
        <v>4</v>
      </c>
      <c r="Q118" s="1544"/>
      <c r="R118" s="1544"/>
      <c r="S118" s="1544"/>
      <c r="T118" s="1544"/>
      <c r="U118" s="1544">
        <v>5</v>
      </c>
      <c r="V118" s="1544"/>
      <c r="W118" s="1544"/>
      <c r="X118" s="1544"/>
      <c r="Y118" s="1544">
        <v>6</v>
      </c>
      <c r="Z118" s="1544"/>
      <c r="AA118" s="1544"/>
      <c r="AB118" s="1544"/>
      <c r="AC118" s="1544">
        <v>7</v>
      </c>
      <c r="AD118" s="1544"/>
      <c r="AE118" s="1544"/>
      <c r="AF118" s="1544"/>
      <c r="AG118" s="1544">
        <v>8</v>
      </c>
      <c r="AH118" s="1544"/>
      <c r="AI118" s="1544"/>
      <c r="AJ118" s="1544"/>
      <c r="AK118" s="1544">
        <v>9</v>
      </c>
      <c r="AL118" s="1544"/>
      <c r="AM118" s="1544"/>
      <c r="AN118" s="1544"/>
      <c r="AO118" s="1544">
        <v>10</v>
      </c>
      <c r="AP118" s="1544"/>
      <c r="AQ118" s="1544"/>
      <c r="AR118" s="1544"/>
      <c r="AS118" s="1544">
        <v>11</v>
      </c>
      <c r="AT118" s="1544"/>
      <c r="AU118" s="1544"/>
      <c r="AV118" s="1544"/>
      <c r="AW118" s="1544">
        <v>12</v>
      </c>
      <c r="AX118" s="1544"/>
      <c r="AY118" s="1544"/>
      <c r="AZ118" s="1517"/>
      <c r="BA118" s="32"/>
      <c r="BB118" s="32"/>
      <c r="BC118" s="32"/>
      <c r="BD118" s="32"/>
      <c r="BE118" s="32"/>
      <c r="BF118" s="34"/>
      <c r="BG118" s="34"/>
      <c r="BH118" s="34"/>
      <c r="BI118" s="34"/>
    </row>
    <row r="119" spans="1:64" s="18" customFormat="1" ht="18" customHeight="1" x14ac:dyDescent="0.25">
      <c r="A119" s="102"/>
      <c r="B119" s="1122">
        <v>84643455</v>
      </c>
      <c r="C119" s="1491"/>
      <c r="D119" s="1491"/>
      <c r="E119" s="1491"/>
      <c r="F119" s="1491"/>
      <c r="G119" s="1491"/>
      <c r="H119" s="1491" t="s">
        <v>958</v>
      </c>
      <c r="I119" s="1491"/>
      <c r="J119" s="1491"/>
      <c r="K119" s="1491"/>
      <c r="L119" s="1491"/>
      <c r="M119" s="1491"/>
      <c r="N119" s="1491"/>
      <c r="O119" s="1491"/>
      <c r="P119" s="1491">
        <v>449129.34</v>
      </c>
      <c r="Q119" s="1491"/>
      <c r="R119" s="1491"/>
      <c r="S119" s="1491"/>
      <c r="T119" s="1491"/>
      <c r="U119" s="1491"/>
      <c r="V119" s="1491"/>
      <c r="W119" s="1491"/>
      <c r="X119" s="1491"/>
      <c r="Y119" s="1491"/>
      <c r="Z119" s="1491"/>
      <c r="AA119" s="1491"/>
      <c r="AB119" s="1491"/>
      <c r="AC119" s="1491"/>
      <c r="AD119" s="1491"/>
      <c r="AE119" s="1491"/>
      <c r="AF119" s="1491"/>
      <c r="AG119" s="1491"/>
      <c r="AH119" s="1491"/>
      <c r="AI119" s="1491"/>
      <c r="AJ119" s="1491"/>
      <c r="AK119" s="1491">
        <v>1.4999999999999999E-2</v>
      </c>
      <c r="AL119" s="1491"/>
      <c r="AM119" s="1491"/>
      <c r="AN119" s="1491"/>
      <c r="AO119" s="1491">
        <v>12</v>
      </c>
      <c r="AP119" s="1491"/>
      <c r="AQ119" s="1491"/>
      <c r="AR119" s="1491"/>
      <c r="AS119" s="1491"/>
      <c r="AT119" s="1491"/>
      <c r="AU119" s="1491"/>
      <c r="AV119" s="1491"/>
      <c r="AW119" s="1489">
        <f>P119*AK119</f>
        <v>6736.9400999999998</v>
      </c>
      <c r="AX119" s="1489"/>
      <c r="AY119" s="1489"/>
      <c r="AZ119" s="1490"/>
      <c r="BA119" s="151"/>
      <c r="BB119" s="151"/>
      <c r="BC119" s="151"/>
      <c r="BD119" s="151"/>
      <c r="BE119" s="151"/>
      <c r="BF119" s="33"/>
      <c r="BG119" s="33"/>
      <c r="BH119" s="33"/>
      <c r="BI119" s="33"/>
    </row>
    <row r="120" spans="1:64" s="18" customFormat="1" ht="18" customHeight="1" x14ac:dyDescent="0.25">
      <c r="A120" s="102"/>
      <c r="B120" s="1122">
        <v>84643455</v>
      </c>
      <c r="C120" s="1491"/>
      <c r="D120" s="1491"/>
      <c r="E120" s="1491"/>
      <c r="F120" s="1491"/>
      <c r="G120" s="1491"/>
      <c r="H120" s="1007" t="s">
        <v>959</v>
      </c>
      <c r="I120" s="1007"/>
      <c r="J120" s="1007"/>
      <c r="K120" s="1007"/>
      <c r="L120" s="1007"/>
      <c r="M120" s="1007"/>
      <c r="N120" s="1007"/>
      <c r="O120" s="1007"/>
      <c r="P120" s="1007">
        <v>1215068.77</v>
      </c>
      <c r="Q120" s="1007"/>
      <c r="R120" s="1007"/>
      <c r="S120" s="1007"/>
      <c r="T120" s="1007"/>
      <c r="U120" s="1007"/>
      <c r="V120" s="1007"/>
      <c r="W120" s="1007"/>
      <c r="X120" s="1007"/>
      <c r="Y120" s="1007"/>
      <c r="Z120" s="1007"/>
      <c r="AA120" s="1007"/>
      <c r="AB120" s="1007"/>
      <c r="AC120" s="1007"/>
      <c r="AD120" s="1007"/>
      <c r="AE120" s="1007"/>
      <c r="AF120" s="1007"/>
      <c r="AG120" s="1007"/>
      <c r="AH120" s="1007"/>
      <c r="AI120" s="1007"/>
      <c r="AJ120" s="1007"/>
      <c r="AK120" s="1491">
        <v>1.4999999999999999E-2</v>
      </c>
      <c r="AL120" s="1491"/>
      <c r="AM120" s="1491"/>
      <c r="AN120" s="1491"/>
      <c r="AO120" s="1491">
        <v>12</v>
      </c>
      <c r="AP120" s="1491"/>
      <c r="AQ120" s="1491"/>
      <c r="AR120" s="1491"/>
      <c r="AS120" s="1007"/>
      <c r="AT120" s="1007"/>
      <c r="AU120" s="1007"/>
      <c r="AV120" s="1007"/>
      <c r="AW120" s="1489">
        <f t="shared" ref="AW120:AW122" si="11">P120*AK120</f>
        <v>18226.03155</v>
      </c>
      <c r="AX120" s="1489"/>
      <c r="AY120" s="1489"/>
      <c r="AZ120" s="1490"/>
      <c r="BA120" s="151"/>
      <c r="BB120" s="151"/>
      <c r="BC120" s="151"/>
      <c r="BD120" s="151"/>
      <c r="BE120" s="151"/>
      <c r="BF120" s="33"/>
      <c r="BG120" s="33"/>
      <c r="BH120" s="33"/>
      <c r="BI120" s="33"/>
    </row>
    <row r="121" spans="1:64" s="18" customFormat="1" ht="18" customHeight="1" x14ac:dyDescent="0.25">
      <c r="A121" s="102"/>
      <c r="B121" s="1122">
        <v>84643455</v>
      </c>
      <c r="C121" s="1491"/>
      <c r="D121" s="1491"/>
      <c r="E121" s="1491"/>
      <c r="F121" s="1491"/>
      <c r="G121" s="1491"/>
      <c r="H121" s="1007" t="s">
        <v>960</v>
      </c>
      <c r="I121" s="1007"/>
      <c r="J121" s="1007"/>
      <c r="K121" s="1007"/>
      <c r="L121" s="1007"/>
      <c r="M121" s="1007"/>
      <c r="N121" s="1007"/>
      <c r="O121" s="1007"/>
      <c r="P121" s="1007">
        <v>1116420.24</v>
      </c>
      <c r="Q121" s="1007"/>
      <c r="R121" s="1007"/>
      <c r="S121" s="1007"/>
      <c r="T121" s="1007"/>
      <c r="U121" s="1007"/>
      <c r="V121" s="1007"/>
      <c r="W121" s="1007"/>
      <c r="X121" s="1007"/>
      <c r="Y121" s="1007"/>
      <c r="Z121" s="1007"/>
      <c r="AA121" s="1007"/>
      <c r="AB121" s="1007"/>
      <c r="AC121" s="1007"/>
      <c r="AD121" s="1007"/>
      <c r="AE121" s="1007"/>
      <c r="AF121" s="1007"/>
      <c r="AG121" s="1007"/>
      <c r="AH121" s="1007"/>
      <c r="AI121" s="1007"/>
      <c r="AJ121" s="1007"/>
      <c r="AK121" s="1491">
        <v>1.4999999999999999E-2</v>
      </c>
      <c r="AL121" s="1491"/>
      <c r="AM121" s="1491"/>
      <c r="AN121" s="1491"/>
      <c r="AO121" s="1491">
        <v>12</v>
      </c>
      <c r="AP121" s="1491"/>
      <c r="AQ121" s="1491"/>
      <c r="AR121" s="1491"/>
      <c r="AS121" s="1007"/>
      <c r="AT121" s="1007"/>
      <c r="AU121" s="1007"/>
      <c r="AV121" s="1007"/>
      <c r="AW121" s="1489">
        <f t="shared" si="11"/>
        <v>16746.303599999999</v>
      </c>
      <c r="AX121" s="1489"/>
      <c r="AY121" s="1489"/>
      <c r="AZ121" s="1490"/>
      <c r="BA121" s="151"/>
      <c r="BB121" s="151"/>
      <c r="BC121" s="151"/>
      <c r="BD121" s="151"/>
      <c r="BE121" s="151"/>
      <c r="BF121" s="33"/>
      <c r="BG121" s="33"/>
      <c r="BH121" s="33"/>
      <c r="BI121" s="33"/>
    </row>
    <row r="122" spans="1:64" s="18" customFormat="1" ht="18" customHeight="1" x14ac:dyDescent="0.25">
      <c r="A122" s="102"/>
      <c r="B122" s="1122">
        <v>84643455</v>
      </c>
      <c r="C122" s="1491"/>
      <c r="D122" s="1491"/>
      <c r="E122" s="1491"/>
      <c r="F122" s="1491"/>
      <c r="G122" s="1491"/>
      <c r="H122" s="1007" t="s">
        <v>961</v>
      </c>
      <c r="I122" s="1007"/>
      <c r="J122" s="1007"/>
      <c r="K122" s="1007"/>
      <c r="L122" s="1007"/>
      <c r="M122" s="1007"/>
      <c r="N122" s="1007"/>
      <c r="O122" s="1007"/>
      <c r="P122" s="1007">
        <v>7754664.1600000001</v>
      </c>
      <c r="Q122" s="1007"/>
      <c r="R122" s="1007"/>
      <c r="S122" s="1007"/>
      <c r="T122" s="1007"/>
      <c r="U122" s="1007"/>
      <c r="V122" s="1007"/>
      <c r="W122" s="1007"/>
      <c r="X122" s="1007"/>
      <c r="Y122" s="1007"/>
      <c r="Z122" s="1007"/>
      <c r="AA122" s="1007"/>
      <c r="AB122" s="1007"/>
      <c r="AC122" s="1007"/>
      <c r="AD122" s="1007"/>
      <c r="AE122" s="1007"/>
      <c r="AF122" s="1007"/>
      <c r="AG122" s="1007"/>
      <c r="AH122" s="1007"/>
      <c r="AI122" s="1007"/>
      <c r="AJ122" s="1007"/>
      <c r="AK122" s="1491">
        <v>1.4999999999999999E-2</v>
      </c>
      <c r="AL122" s="1491"/>
      <c r="AM122" s="1491"/>
      <c r="AN122" s="1491"/>
      <c r="AO122" s="1491">
        <v>12</v>
      </c>
      <c r="AP122" s="1491"/>
      <c r="AQ122" s="1491"/>
      <c r="AR122" s="1491"/>
      <c r="AS122" s="1007"/>
      <c r="AT122" s="1007"/>
      <c r="AU122" s="1007"/>
      <c r="AV122" s="1007"/>
      <c r="AW122" s="1489">
        <f t="shared" si="11"/>
        <v>116319.9624</v>
      </c>
      <c r="AX122" s="1489"/>
      <c r="AY122" s="1489"/>
      <c r="AZ122" s="1490"/>
      <c r="BA122" s="151"/>
      <c r="BB122" s="151"/>
      <c r="BC122" s="151"/>
      <c r="BD122" s="151"/>
      <c r="BE122" s="151"/>
      <c r="BF122" s="33"/>
      <c r="BG122" s="33"/>
      <c r="BH122" s="33"/>
      <c r="BI122" s="33"/>
    </row>
    <row r="123" spans="1:64" s="18" customFormat="1" ht="18" customHeight="1" thickBot="1" x14ac:dyDescent="0.3">
      <c r="A123" s="102"/>
      <c r="B123" s="1122">
        <v>84643455</v>
      </c>
      <c r="C123" s="1491"/>
      <c r="D123" s="1491"/>
      <c r="E123" s="1491"/>
      <c r="F123" s="1491"/>
      <c r="G123" s="1491"/>
      <c r="H123" s="1007" t="s">
        <v>962</v>
      </c>
      <c r="I123" s="1007"/>
      <c r="J123" s="1007"/>
      <c r="K123" s="1007"/>
      <c r="L123" s="1007"/>
      <c r="M123" s="1007"/>
      <c r="N123" s="1007"/>
      <c r="O123" s="1007"/>
      <c r="P123" s="1007">
        <v>2593457.2999999998</v>
      </c>
      <c r="Q123" s="1007"/>
      <c r="R123" s="1007"/>
      <c r="S123" s="1007"/>
      <c r="T123" s="1007"/>
      <c r="U123" s="1007"/>
      <c r="V123" s="1007"/>
      <c r="W123" s="1007"/>
      <c r="X123" s="1007"/>
      <c r="Y123" s="1007"/>
      <c r="Z123" s="1007"/>
      <c r="AA123" s="1007"/>
      <c r="AB123" s="1007"/>
      <c r="AC123" s="1007"/>
      <c r="AD123" s="1007"/>
      <c r="AE123" s="1007"/>
      <c r="AF123" s="1007"/>
      <c r="AG123" s="1007"/>
      <c r="AH123" s="1007"/>
      <c r="AI123" s="1007"/>
      <c r="AJ123" s="1007"/>
      <c r="AK123" s="1491">
        <v>1.4999999999999999E-2</v>
      </c>
      <c r="AL123" s="1491"/>
      <c r="AM123" s="1491"/>
      <c r="AN123" s="1491"/>
      <c r="AO123" s="1491">
        <v>12</v>
      </c>
      <c r="AP123" s="1491"/>
      <c r="AQ123" s="1491"/>
      <c r="AR123" s="1491"/>
      <c r="AS123" s="1007"/>
      <c r="AT123" s="1007"/>
      <c r="AU123" s="1007"/>
      <c r="AV123" s="1007"/>
      <c r="AW123" s="1489"/>
      <c r="AX123" s="1489"/>
      <c r="AY123" s="1489"/>
      <c r="AZ123" s="1490"/>
      <c r="BA123" s="151"/>
      <c r="BB123" s="151"/>
      <c r="BC123" s="151"/>
      <c r="BD123" s="151"/>
      <c r="BE123" s="151"/>
      <c r="BF123" s="33"/>
      <c r="BG123" s="33"/>
      <c r="BH123" s="33"/>
      <c r="BI123" s="33"/>
    </row>
    <row r="124" spans="1:64" s="18" customFormat="1" ht="18" customHeight="1" thickBot="1" x14ac:dyDescent="0.3">
      <c r="A124" s="92"/>
      <c r="B124" s="1494" t="s">
        <v>756</v>
      </c>
      <c r="C124" s="1494"/>
      <c r="D124" s="1494"/>
      <c r="E124" s="1494"/>
      <c r="F124" s="1494"/>
      <c r="G124" s="1495"/>
      <c r="H124" s="914" t="s">
        <v>24</v>
      </c>
      <c r="I124" s="1057"/>
      <c r="J124" s="1057"/>
      <c r="K124" s="1057"/>
      <c r="L124" s="1057" t="s">
        <v>24</v>
      </c>
      <c r="M124" s="1057"/>
      <c r="N124" s="1057"/>
      <c r="O124" s="1057"/>
      <c r="P124" s="1113"/>
      <c r="Q124" s="1113"/>
      <c r="R124" s="1113"/>
      <c r="S124" s="1113"/>
      <c r="T124" s="1113"/>
      <c r="U124" s="1057" t="s">
        <v>24</v>
      </c>
      <c r="V124" s="1057"/>
      <c r="W124" s="1057"/>
      <c r="X124" s="1057"/>
      <c r="Y124" s="1057" t="s">
        <v>24</v>
      </c>
      <c r="Z124" s="1057"/>
      <c r="AA124" s="1057"/>
      <c r="AB124" s="1057"/>
      <c r="AC124" s="1113"/>
      <c r="AD124" s="1113"/>
      <c r="AE124" s="1113"/>
      <c r="AF124" s="1113"/>
      <c r="AG124" s="1113"/>
      <c r="AH124" s="1113"/>
      <c r="AI124" s="1113"/>
      <c r="AJ124" s="1113"/>
      <c r="AK124" s="1057" t="s">
        <v>24</v>
      </c>
      <c r="AL124" s="1057"/>
      <c r="AM124" s="1057"/>
      <c r="AN124" s="1057"/>
      <c r="AO124" s="1057" t="s">
        <v>24</v>
      </c>
      <c r="AP124" s="1057"/>
      <c r="AQ124" s="1057"/>
      <c r="AR124" s="1057"/>
      <c r="AS124" s="1057" t="s">
        <v>24</v>
      </c>
      <c r="AT124" s="1057"/>
      <c r="AU124" s="1057"/>
      <c r="AV124" s="1057"/>
      <c r="AW124" s="1492">
        <f>AW119+AW120+AW121+AW122+AW123</f>
        <v>158029.23765</v>
      </c>
      <c r="AX124" s="1492"/>
      <c r="AY124" s="1492"/>
      <c r="AZ124" s="1493"/>
      <c r="BA124" s="151"/>
      <c r="BB124" s="151"/>
      <c r="BC124" s="151"/>
      <c r="BD124" s="151"/>
      <c r="BE124" s="151"/>
      <c r="BF124" s="33"/>
      <c r="BG124" s="33"/>
      <c r="BH124" s="33"/>
      <c r="BI124" s="33"/>
    </row>
    <row r="125" spans="1:64" s="18" customFormat="1" ht="18" hidden="1" customHeight="1" thickBot="1" x14ac:dyDescent="0.3">
      <c r="A125" s="102"/>
      <c r="B125" s="1555"/>
      <c r="C125" s="1556"/>
      <c r="D125" s="1556"/>
      <c r="E125" s="1556"/>
      <c r="F125" s="1556"/>
      <c r="G125" s="1556"/>
      <c r="H125" s="1553"/>
      <c r="I125" s="1553"/>
      <c r="J125" s="1553"/>
      <c r="K125" s="1553"/>
      <c r="L125" s="1553"/>
      <c r="M125" s="1553"/>
      <c r="N125" s="1553"/>
      <c r="O125" s="1553"/>
      <c r="P125" s="1553"/>
      <c r="Q125" s="1553"/>
      <c r="R125" s="1553"/>
      <c r="S125" s="1553"/>
      <c r="T125" s="1553"/>
      <c r="U125" s="1553"/>
      <c r="V125" s="1553"/>
      <c r="W125" s="1553"/>
      <c r="X125" s="1553"/>
      <c r="Y125" s="1553"/>
      <c r="Z125" s="1553"/>
      <c r="AA125" s="1553"/>
      <c r="AB125" s="1553"/>
      <c r="AC125" s="1553"/>
      <c r="AD125" s="1553"/>
      <c r="AE125" s="1553"/>
      <c r="AF125" s="1553"/>
      <c r="AG125" s="1553"/>
      <c r="AH125" s="1553"/>
      <c r="AI125" s="1553"/>
      <c r="AJ125" s="1553"/>
      <c r="AK125" s="1553"/>
      <c r="AL125" s="1553"/>
      <c r="AM125" s="1553"/>
      <c r="AN125" s="1553"/>
      <c r="AO125" s="1553"/>
      <c r="AP125" s="1553"/>
      <c r="AQ125" s="1553"/>
      <c r="AR125" s="1553"/>
      <c r="AS125" s="1553"/>
      <c r="AT125" s="1553"/>
      <c r="AU125" s="1553"/>
      <c r="AV125" s="1553"/>
      <c r="AW125" s="1553"/>
      <c r="AX125" s="1553"/>
      <c r="AY125" s="1553"/>
      <c r="AZ125" s="1554"/>
      <c r="BA125" s="32"/>
      <c r="BB125" s="32"/>
      <c r="BC125" s="32"/>
      <c r="BD125" s="32"/>
      <c r="BE125" s="32"/>
      <c r="BF125" s="33"/>
      <c r="BG125" s="33"/>
      <c r="BH125" s="33"/>
      <c r="BI125" s="33"/>
    </row>
    <row r="126" spans="1:64" s="18" customFormat="1" ht="18" hidden="1" customHeight="1" thickBot="1" x14ac:dyDescent="0.3">
      <c r="A126" s="92"/>
      <c r="B126" s="1494" t="s">
        <v>756</v>
      </c>
      <c r="C126" s="1494"/>
      <c r="D126" s="1494"/>
      <c r="E126" s="1494"/>
      <c r="F126" s="1494"/>
      <c r="G126" s="1495"/>
      <c r="H126" s="914" t="s">
        <v>24</v>
      </c>
      <c r="I126" s="1057"/>
      <c r="J126" s="1057"/>
      <c r="K126" s="1057"/>
      <c r="L126" s="1057" t="s">
        <v>24</v>
      </c>
      <c r="M126" s="1057"/>
      <c r="N126" s="1057"/>
      <c r="O126" s="1057"/>
      <c r="P126" s="1113"/>
      <c r="Q126" s="1113"/>
      <c r="R126" s="1113"/>
      <c r="S126" s="1113"/>
      <c r="T126" s="1113"/>
      <c r="U126" s="1057" t="s">
        <v>24</v>
      </c>
      <c r="V126" s="1057"/>
      <c r="W126" s="1057"/>
      <c r="X126" s="1057"/>
      <c r="Y126" s="1057" t="s">
        <v>24</v>
      </c>
      <c r="Z126" s="1057"/>
      <c r="AA126" s="1057"/>
      <c r="AB126" s="1057"/>
      <c r="AC126" s="1113"/>
      <c r="AD126" s="1113"/>
      <c r="AE126" s="1113"/>
      <c r="AF126" s="1113"/>
      <c r="AG126" s="1113"/>
      <c r="AH126" s="1113"/>
      <c r="AI126" s="1113"/>
      <c r="AJ126" s="1113"/>
      <c r="AK126" s="1057" t="s">
        <v>24</v>
      </c>
      <c r="AL126" s="1057"/>
      <c r="AM126" s="1057"/>
      <c r="AN126" s="1057"/>
      <c r="AO126" s="1057" t="s">
        <v>24</v>
      </c>
      <c r="AP126" s="1057"/>
      <c r="AQ126" s="1057"/>
      <c r="AR126" s="1057"/>
      <c r="AS126" s="1057" t="s">
        <v>24</v>
      </c>
      <c r="AT126" s="1057"/>
      <c r="AU126" s="1057"/>
      <c r="AV126" s="1057"/>
      <c r="AW126" s="1556"/>
      <c r="AX126" s="1556"/>
      <c r="AY126" s="1556"/>
      <c r="AZ126" s="1557"/>
      <c r="BA126" s="32"/>
      <c r="BB126" s="32"/>
      <c r="BC126" s="32"/>
      <c r="BD126" s="32"/>
      <c r="BE126" s="32"/>
      <c r="BF126" s="33"/>
      <c r="BG126" s="33"/>
      <c r="BH126" s="33"/>
      <c r="BI126" s="33"/>
    </row>
    <row r="128" spans="1:64" s="19" customFormat="1" ht="30" hidden="1" customHeight="1" x14ac:dyDescent="0.25">
      <c r="A128" s="206"/>
      <c r="B128" s="870" t="s">
        <v>492</v>
      </c>
      <c r="C128" s="870"/>
      <c r="D128" s="870"/>
      <c r="E128" s="870"/>
      <c r="F128" s="870"/>
      <c r="G128" s="871"/>
      <c r="H128" s="895" t="s">
        <v>722</v>
      </c>
      <c r="I128" s="870"/>
      <c r="J128" s="870"/>
      <c r="K128" s="871"/>
      <c r="L128" s="895" t="s">
        <v>529</v>
      </c>
      <c r="M128" s="870"/>
      <c r="N128" s="870"/>
      <c r="O128" s="871"/>
      <c r="P128" s="865" t="s">
        <v>665</v>
      </c>
      <c r="Q128" s="866"/>
      <c r="R128" s="866"/>
      <c r="S128" s="866"/>
      <c r="T128" s="866"/>
      <c r="U128" s="866"/>
      <c r="V128" s="866"/>
      <c r="W128" s="866"/>
      <c r="X128" s="866"/>
      <c r="Y128" s="866"/>
      <c r="Z128" s="866"/>
      <c r="AA128" s="866"/>
      <c r="AB128" s="866"/>
      <c r="AC128" s="866"/>
      <c r="AD128" s="866"/>
      <c r="AE128" s="866"/>
      <c r="AF128" s="866"/>
      <c r="AG128" s="866"/>
      <c r="AH128" s="866"/>
      <c r="AI128" s="866"/>
      <c r="AJ128" s="866"/>
      <c r="AK128" s="866"/>
      <c r="AL128" s="866"/>
      <c r="AM128" s="866"/>
      <c r="AN128" s="866"/>
      <c r="AO128" s="866"/>
      <c r="AP128" s="866"/>
      <c r="AQ128" s="867"/>
      <c r="AR128" s="895" t="s">
        <v>223</v>
      </c>
      <c r="AS128" s="870"/>
      <c r="AT128" s="870"/>
      <c r="AU128" s="871"/>
      <c r="AV128" s="895" t="s">
        <v>3</v>
      </c>
      <c r="AW128" s="871"/>
      <c r="AX128" s="895" t="s">
        <v>687</v>
      </c>
      <c r="AY128" s="870"/>
      <c r="AZ128" s="870"/>
      <c r="BA128" s="14"/>
      <c r="BB128" s="14"/>
      <c r="BC128" s="14"/>
      <c r="BD128" s="14"/>
      <c r="BE128" s="14"/>
      <c r="BF128" s="72"/>
      <c r="BG128" s="72"/>
      <c r="BH128" s="72"/>
      <c r="BI128" s="72"/>
      <c r="BJ128" s="72"/>
      <c r="BK128" s="72"/>
      <c r="BL128" s="72"/>
    </row>
    <row r="129" spans="1:64" s="22" customFormat="1" ht="67.5" hidden="1" customHeight="1" x14ac:dyDescent="0.25">
      <c r="A129" s="115"/>
      <c r="B129" s="872"/>
      <c r="C129" s="872"/>
      <c r="D129" s="872"/>
      <c r="E129" s="872"/>
      <c r="F129" s="872"/>
      <c r="G129" s="873"/>
      <c r="H129" s="896"/>
      <c r="I129" s="872"/>
      <c r="J129" s="872"/>
      <c r="K129" s="873"/>
      <c r="L129" s="896"/>
      <c r="M129" s="872"/>
      <c r="N129" s="872"/>
      <c r="O129" s="873"/>
      <c r="P129" s="865" t="s">
        <v>649</v>
      </c>
      <c r="Q129" s="866"/>
      <c r="R129" s="866"/>
      <c r="S129" s="866"/>
      <c r="T129" s="866"/>
      <c r="U129" s="866"/>
      <c r="V129" s="867"/>
      <c r="W129" s="865" t="s">
        <v>860</v>
      </c>
      <c r="X129" s="866"/>
      <c r="Y129" s="866"/>
      <c r="Z129" s="866"/>
      <c r="AA129" s="866"/>
      <c r="AB129" s="866"/>
      <c r="AC129" s="867"/>
      <c r="AD129" s="865" t="s">
        <v>650</v>
      </c>
      <c r="AE129" s="866"/>
      <c r="AF129" s="866"/>
      <c r="AG129" s="866"/>
      <c r="AH129" s="866"/>
      <c r="AI129" s="866"/>
      <c r="AJ129" s="867"/>
      <c r="AK129" s="865" t="s">
        <v>651</v>
      </c>
      <c r="AL129" s="866"/>
      <c r="AM129" s="866"/>
      <c r="AN129" s="866"/>
      <c r="AO129" s="866"/>
      <c r="AP129" s="866"/>
      <c r="AQ129" s="867"/>
      <c r="AR129" s="896"/>
      <c r="AS129" s="872"/>
      <c r="AT129" s="872"/>
      <c r="AU129" s="873"/>
      <c r="AV129" s="896"/>
      <c r="AW129" s="873"/>
      <c r="AX129" s="896"/>
      <c r="AY129" s="872"/>
      <c r="AZ129" s="872"/>
      <c r="BA129" s="14"/>
      <c r="BB129" s="14"/>
      <c r="BC129" s="14"/>
      <c r="BD129" s="14"/>
      <c r="BE129" s="14"/>
      <c r="BF129" s="23"/>
      <c r="BG129" s="23"/>
      <c r="BH129" s="23"/>
      <c r="BI129" s="23"/>
      <c r="BJ129" s="23"/>
      <c r="BK129" s="23"/>
      <c r="BL129" s="23"/>
    </row>
    <row r="130" spans="1:64" s="22" customFormat="1" ht="50.1" hidden="1" customHeight="1" x14ac:dyDescent="0.25">
      <c r="A130" s="115"/>
      <c r="B130" s="874"/>
      <c r="C130" s="874"/>
      <c r="D130" s="874"/>
      <c r="E130" s="874"/>
      <c r="F130" s="874"/>
      <c r="G130" s="875"/>
      <c r="H130" s="897"/>
      <c r="I130" s="874"/>
      <c r="J130" s="874"/>
      <c r="K130" s="875"/>
      <c r="L130" s="897"/>
      <c r="M130" s="874"/>
      <c r="N130" s="874"/>
      <c r="O130" s="875"/>
      <c r="P130" s="865" t="s">
        <v>745</v>
      </c>
      <c r="Q130" s="866"/>
      <c r="R130" s="867"/>
      <c r="S130" s="865" t="s">
        <v>249</v>
      </c>
      <c r="T130" s="866"/>
      <c r="U130" s="866"/>
      <c r="V130" s="867"/>
      <c r="W130" s="865" t="s">
        <v>745</v>
      </c>
      <c r="X130" s="866"/>
      <c r="Y130" s="867"/>
      <c r="Z130" s="865" t="s">
        <v>249</v>
      </c>
      <c r="AA130" s="866"/>
      <c r="AB130" s="866"/>
      <c r="AC130" s="867"/>
      <c r="AD130" s="865" t="s">
        <v>745</v>
      </c>
      <c r="AE130" s="866"/>
      <c r="AF130" s="867"/>
      <c r="AG130" s="865" t="s">
        <v>218</v>
      </c>
      <c r="AH130" s="866"/>
      <c r="AI130" s="866"/>
      <c r="AJ130" s="867"/>
      <c r="AK130" s="865" t="s">
        <v>745</v>
      </c>
      <c r="AL130" s="866"/>
      <c r="AM130" s="867"/>
      <c r="AN130" s="865" t="s">
        <v>218</v>
      </c>
      <c r="AO130" s="866"/>
      <c r="AP130" s="866"/>
      <c r="AQ130" s="867"/>
      <c r="AR130" s="897"/>
      <c r="AS130" s="874"/>
      <c r="AT130" s="874"/>
      <c r="AU130" s="875"/>
      <c r="AV130" s="897"/>
      <c r="AW130" s="875"/>
      <c r="AX130" s="897"/>
      <c r="AY130" s="874"/>
      <c r="AZ130" s="874"/>
      <c r="BA130" s="14"/>
      <c r="BB130" s="14"/>
      <c r="BC130" s="14"/>
      <c r="BD130" s="14"/>
      <c r="BE130" s="14"/>
      <c r="BF130" s="23"/>
      <c r="BG130" s="23"/>
      <c r="BH130" s="23"/>
      <c r="BI130" s="23"/>
      <c r="BJ130" s="23"/>
      <c r="BK130" s="23"/>
      <c r="BL130" s="23"/>
    </row>
    <row r="131" spans="1:64" s="347" customFormat="1" ht="15" hidden="1" customHeight="1" thickBot="1" x14ac:dyDescent="0.25">
      <c r="A131" s="477"/>
      <c r="B131" s="1518">
        <v>1</v>
      </c>
      <c r="C131" s="1518"/>
      <c r="D131" s="1518"/>
      <c r="E131" s="1518"/>
      <c r="F131" s="1518"/>
      <c r="G131" s="1519"/>
      <c r="H131" s="1517">
        <v>13</v>
      </c>
      <c r="I131" s="1518"/>
      <c r="J131" s="1518"/>
      <c r="K131" s="1519"/>
      <c r="L131" s="1517">
        <v>14</v>
      </c>
      <c r="M131" s="1518"/>
      <c r="N131" s="1518"/>
      <c r="O131" s="1519"/>
      <c r="P131" s="1517">
        <v>15</v>
      </c>
      <c r="Q131" s="1518"/>
      <c r="R131" s="1519"/>
      <c r="S131" s="1517">
        <v>16</v>
      </c>
      <c r="T131" s="1518"/>
      <c r="U131" s="1518"/>
      <c r="V131" s="1519"/>
      <c r="W131" s="1517">
        <v>17</v>
      </c>
      <c r="X131" s="1518"/>
      <c r="Y131" s="1519"/>
      <c r="Z131" s="1517">
        <v>18</v>
      </c>
      <c r="AA131" s="1518"/>
      <c r="AB131" s="1518"/>
      <c r="AC131" s="1519"/>
      <c r="AD131" s="1517">
        <v>19</v>
      </c>
      <c r="AE131" s="1518"/>
      <c r="AF131" s="1519"/>
      <c r="AG131" s="1517">
        <v>20</v>
      </c>
      <c r="AH131" s="1518"/>
      <c r="AI131" s="1518"/>
      <c r="AJ131" s="1519"/>
      <c r="AK131" s="1517">
        <v>21</v>
      </c>
      <c r="AL131" s="1518"/>
      <c r="AM131" s="1519"/>
      <c r="AN131" s="1517">
        <v>22</v>
      </c>
      <c r="AO131" s="1518"/>
      <c r="AP131" s="1518"/>
      <c r="AQ131" s="1519"/>
      <c r="AR131" s="1517">
        <v>23</v>
      </c>
      <c r="AS131" s="1518"/>
      <c r="AT131" s="1518"/>
      <c r="AU131" s="1519"/>
      <c r="AV131" s="1517">
        <v>24</v>
      </c>
      <c r="AW131" s="1519"/>
      <c r="AX131" s="1517">
        <v>25</v>
      </c>
      <c r="AY131" s="1518"/>
      <c r="AZ131" s="1518"/>
      <c r="BA131" s="351"/>
      <c r="BB131" s="351"/>
      <c r="BC131" s="351"/>
      <c r="BD131" s="351"/>
      <c r="BE131" s="351"/>
      <c r="BF131" s="364"/>
      <c r="BG131" s="364"/>
      <c r="BH131" s="364"/>
      <c r="BI131" s="364"/>
      <c r="BJ131" s="364"/>
      <c r="BK131" s="364"/>
      <c r="BL131" s="364"/>
    </row>
    <row r="132" spans="1:64" s="11" customFormat="1" ht="18" hidden="1" customHeight="1" x14ac:dyDescent="0.25">
      <c r="A132" s="92"/>
      <c r="B132" s="1547"/>
      <c r="C132" s="1045"/>
      <c r="D132" s="1045"/>
      <c r="E132" s="1045"/>
      <c r="F132" s="1045"/>
      <c r="G132" s="1045"/>
      <c r="H132" s="1098"/>
      <c r="I132" s="1098"/>
      <c r="J132" s="1098"/>
      <c r="K132" s="1099"/>
      <c r="L132" s="1097"/>
      <c r="M132" s="1098"/>
      <c r="N132" s="1098"/>
      <c r="O132" s="1099"/>
      <c r="P132" s="1097"/>
      <c r="Q132" s="1098"/>
      <c r="R132" s="1099"/>
      <c r="S132" s="1097"/>
      <c r="T132" s="1098"/>
      <c r="U132" s="1098"/>
      <c r="V132" s="1099"/>
      <c r="W132" s="1097"/>
      <c r="X132" s="1098"/>
      <c r="Y132" s="1099"/>
      <c r="Z132" s="1097"/>
      <c r="AA132" s="1098"/>
      <c r="AB132" s="1098"/>
      <c r="AC132" s="1099"/>
      <c r="AD132" s="1097"/>
      <c r="AE132" s="1098"/>
      <c r="AF132" s="1099"/>
      <c r="AG132" s="1097"/>
      <c r="AH132" s="1098"/>
      <c r="AI132" s="1098"/>
      <c r="AJ132" s="1099"/>
      <c r="AK132" s="1097"/>
      <c r="AL132" s="1098"/>
      <c r="AM132" s="1099"/>
      <c r="AN132" s="1097"/>
      <c r="AO132" s="1098"/>
      <c r="AP132" s="1098"/>
      <c r="AQ132" s="1099"/>
      <c r="AR132" s="1097"/>
      <c r="AS132" s="1098"/>
      <c r="AT132" s="1098"/>
      <c r="AU132" s="1099"/>
      <c r="AV132" s="1522" t="s">
        <v>21</v>
      </c>
      <c r="AW132" s="1523"/>
      <c r="AX132" s="1097"/>
      <c r="AY132" s="1098"/>
      <c r="AZ132" s="1524"/>
      <c r="BA132" s="21"/>
      <c r="BB132" s="21"/>
      <c r="BC132" s="21"/>
      <c r="BD132" s="21"/>
      <c r="BE132" s="21"/>
      <c r="BF132" s="12"/>
      <c r="BG132" s="12"/>
      <c r="BH132" s="12"/>
      <c r="BI132" s="12"/>
      <c r="BJ132" s="12"/>
      <c r="BK132" s="12"/>
      <c r="BL132" s="12"/>
    </row>
    <row r="133" spans="1:64" s="11" customFormat="1" ht="18" hidden="1" customHeight="1" x14ac:dyDescent="0.25">
      <c r="A133" s="92"/>
      <c r="B133" s="1549"/>
      <c r="C133" s="1007"/>
      <c r="D133" s="1007"/>
      <c r="E133" s="1007"/>
      <c r="F133" s="1007"/>
      <c r="G133" s="1007"/>
      <c r="H133" s="915"/>
      <c r="I133" s="915"/>
      <c r="J133" s="915"/>
      <c r="K133" s="916"/>
      <c r="L133" s="1096"/>
      <c r="M133" s="915"/>
      <c r="N133" s="915"/>
      <c r="O133" s="916"/>
      <c r="P133" s="1096"/>
      <c r="Q133" s="915"/>
      <c r="R133" s="916"/>
      <c r="S133" s="1096"/>
      <c r="T133" s="915"/>
      <c r="U133" s="915"/>
      <c r="V133" s="916"/>
      <c r="W133" s="1096"/>
      <c r="X133" s="915"/>
      <c r="Y133" s="916"/>
      <c r="Z133" s="1096"/>
      <c r="AA133" s="915"/>
      <c r="AB133" s="915"/>
      <c r="AC133" s="916"/>
      <c r="AD133" s="1096"/>
      <c r="AE133" s="915"/>
      <c r="AF133" s="916"/>
      <c r="AG133" s="1096"/>
      <c r="AH133" s="915"/>
      <c r="AI133" s="915"/>
      <c r="AJ133" s="916"/>
      <c r="AK133" s="1096"/>
      <c r="AL133" s="915"/>
      <c r="AM133" s="916"/>
      <c r="AN133" s="1096" t="s">
        <v>20</v>
      </c>
      <c r="AO133" s="915"/>
      <c r="AP133" s="915"/>
      <c r="AQ133" s="916"/>
      <c r="AR133" s="1096"/>
      <c r="AS133" s="915"/>
      <c r="AT133" s="915"/>
      <c r="AU133" s="916"/>
      <c r="AV133" s="1529" t="s">
        <v>22</v>
      </c>
      <c r="AW133" s="1530"/>
      <c r="AX133" s="1096"/>
      <c r="AY133" s="915"/>
      <c r="AZ133" s="1043"/>
      <c r="BA133" s="21"/>
      <c r="BB133" s="21"/>
      <c r="BC133" s="21"/>
      <c r="BD133" s="21"/>
      <c r="BE133" s="21"/>
      <c r="BF133" s="12"/>
      <c r="BG133" s="12"/>
      <c r="BH133" s="12"/>
      <c r="BI133" s="12"/>
      <c r="BJ133" s="12"/>
      <c r="BK133" s="12"/>
      <c r="BL133" s="12"/>
    </row>
    <row r="134" spans="1:64" s="11" customFormat="1" ht="18" hidden="1" customHeight="1" thickBot="1" x14ac:dyDescent="0.3">
      <c r="A134" s="92"/>
      <c r="B134" s="1548"/>
      <c r="C134" s="1113"/>
      <c r="D134" s="1113"/>
      <c r="E134" s="1113"/>
      <c r="F134" s="1113"/>
      <c r="G134" s="1113"/>
      <c r="H134" s="915"/>
      <c r="I134" s="915"/>
      <c r="J134" s="915"/>
      <c r="K134" s="916"/>
      <c r="L134" s="1096"/>
      <c r="M134" s="915"/>
      <c r="N134" s="915"/>
      <c r="O134" s="916"/>
      <c r="P134" s="1096"/>
      <c r="Q134" s="915"/>
      <c r="R134" s="916"/>
      <c r="S134" s="1096"/>
      <c r="T134" s="915"/>
      <c r="U134" s="915"/>
      <c r="V134" s="916"/>
      <c r="W134" s="1096"/>
      <c r="X134" s="915"/>
      <c r="Y134" s="916"/>
      <c r="Z134" s="1096"/>
      <c r="AA134" s="915"/>
      <c r="AB134" s="915"/>
      <c r="AC134" s="916"/>
      <c r="AD134" s="1096"/>
      <c r="AE134" s="915"/>
      <c r="AF134" s="916"/>
      <c r="AG134" s="1096"/>
      <c r="AH134" s="915"/>
      <c r="AI134" s="915"/>
      <c r="AJ134" s="916"/>
      <c r="AK134" s="1096"/>
      <c r="AL134" s="915"/>
      <c r="AM134" s="916"/>
      <c r="AN134" s="1096"/>
      <c r="AO134" s="915"/>
      <c r="AP134" s="915"/>
      <c r="AQ134" s="916"/>
      <c r="AR134" s="1096"/>
      <c r="AS134" s="915"/>
      <c r="AT134" s="915"/>
      <c r="AU134" s="916"/>
      <c r="AV134" s="1529"/>
      <c r="AW134" s="1530"/>
      <c r="AX134" s="1096"/>
      <c r="AY134" s="915"/>
      <c r="AZ134" s="1043"/>
      <c r="BA134" s="21"/>
      <c r="BB134" s="21"/>
      <c r="BC134" s="21"/>
      <c r="BD134" s="21"/>
      <c r="BE134" s="21"/>
      <c r="BF134" s="12"/>
      <c r="BG134" s="12"/>
      <c r="BH134" s="12"/>
      <c r="BI134" s="12"/>
      <c r="BJ134" s="12"/>
      <c r="BK134" s="12"/>
      <c r="BL134" s="12"/>
    </row>
    <row r="135" spans="1:64" s="11" customFormat="1" ht="18" hidden="1" customHeight="1" thickBot="1" x14ac:dyDescent="0.3">
      <c r="A135" s="92"/>
      <c r="B135" s="1494" t="s">
        <v>756</v>
      </c>
      <c r="C135" s="1494"/>
      <c r="D135" s="1494"/>
      <c r="E135" s="1494"/>
      <c r="F135" s="1494"/>
      <c r="G135" s="1495"/>
      <c r="H135" s="1114"/>
      <c r="I135" s="1115"/>
      <c r="J135" s="1115"/>
      <c r="K135" s="1116"/>
      <c r="L135" s="1177" t="s">
        <v>24</v>
      </c>
      <c r="M135" s="1032"/>
      <c r="N135" s="1032"/>
      <c r="O135" s="914"/>
      <c r="P135" s="1177" t="s">
        <v>24</v>
      </c>
      <c r="Q135" s="1032"/>
      <c r="R135" s="914"/>
      <c r="S135" s="1114"/>
      <c r="T135" s="1115"/>
      <c r="U135" s="1115"/>
      <c r="V135" s="1116"/>
      <c r="W135" s="1177" t="s">
        <v>24</v>
      </c>
      <c r="X135" s="1032"/>
      <c r="Y135" s="914"/>
      <c r="Z135" s="1114"/>
      <c r="AA135" s="1115"/>
      <c r="AB135" s="1115"/>
      <c r="AC135" s="1116"/>
      <c r="AD135" s="1177" t="s">
        <v>24</v>
      </c>
      <c r="AE135" s="1032"/>
      <c r="AF135" s="914"/>
      <c r="AG135" s="1114"/>
      <c r="AH135" s="1115"/>
      <c r="AI135" s="1115"/>
      <c r="AJ135" s="1116"/>
      <c r="AK135" s="1177" t="s">
        <v>24</v>
      </c>
      <c r="AL135" s="1032"/>
      <c r="AM135" s="914"/>
      <c r="AN135" s="1114"/>
      <c r="AO135" s="1115"/>
      <c r="AP135" s="1115"/>
      <c r="AQ135" s="1116"/>
      <c r="AR135" s="1114"/>
      <c r="AS135" s="1115"/>
      <c r="AT135" s="1115"/>
      <c r="AU135" s="1116"/>
      <c r="AV135" s="1114">
        <v>9000</v>
      </c>
      <c r="AW135" s="1116"/>
      <c r="AX135" s="1550"/>
      <c r="AY135" s="1551"/>
      <c r="AZ135" s="1552"/>
      <c r="BA135" s="21"/>
      <c r="BB135" s="21"/>
      <c r="BC135" s="21"/>
      <c r="BD135" s="21"/>
      <c r="BE135" s="21"/>
      <c r="BF135" s="12"/>
      <c r="BG135" s="12"/>
      <c r="BH135" s="12"/>
      <c r="BI135" s="12"/>
      <c r="BJ135" s="12"/>
      <c r="BK135" s="12"/>
      <c r="BL135" s="12"/>
    </row>
    <row r="137" spans="1:64" s="11" customFormat="1" ht="15" customHeight="1" x14ac:dyDescent="0.25">
      <c r="A137" s="91"/>
      <c r="B137" s="1381" t="s">
        <v>1007</v>
      </c>
      <c r="C137" s="1381"/>
      <c r="D137" s="1381"/>
      <c r="E137" s="1381"/>
      <c r="F137" s="1381"/>
      <c r="G137" s="1381"/>
      <c r="H137" s="1381"/>
      <c r="I137" s="1381"/>
      <c r="J137" s="1381"/>
      <c r="K137" s="1381"/>
      <c r="L137" s="1381"/>
      <c r="M137" s="1381"/>
      <c r="N137" s="1381"/>
      <c r="O137" s="1381"/>
      <c r="P137" s="1381"/>
      <c r="Q137" s="1381"/>
      <c r="R137" s="1381"/>
      <c r="S137" s="1381"/>
      <c r="T137" s="1381"/>
      <c r="U137" s="1381"/>
      <c r="V137" s="1381"/>
      <c r="W137" s="1381"/>
      <c r="X137" s="1381"/>
      <c r="Y137" s="1381"/>
      <c r="Z137" s="1381"/>
      <c r="AA137" s="1381"/>
      <c r="AB137" s="1381"/>
      <c r="AC137" s="1381"/>
      <c r="AD137" s="1381"/>
      <c r="AE137" s="1381"/>
      <c r="AF137" s="1381"/>
      <c r="AG137" s="1381"/>
      <c r="AH137" s="1381"/>
      <c r="AI137" s="1381"/>
      <c r="AJ137" s="1381"/>
      <c r="AK137" s="1381"/>
      <c r="AL137" s="1381"/>
      <c r="AM137" s="1381"/>
      <c r="AN137" s="1381"/>
      <c r="AO137" s="1381"/>
      <c r="AP137" s="1381"/>
      <c r="AQ137" s="1381"/>
      <c r="AR137" s="1381"/>
      <c r="AS137" s="1381"/>
      <c r="AT137" s="1381"/>
      <c r="AU137" s="1381"/>
      <c r="AV137" s="1381"/>
      <c r="AW137" s="1381"/>
      <c r="AX137" s="1381"/>
      <c r="AY137" s="1381"/>
      <c r="AZ137" s="1381"/>
      <c r="BA137" s="1381"/>
      <c r="BB137" s="1381"/>
      <c r="BC137" s="1381"/>
      <c r="BD137" s="1381"/>
      <c r="BE137" s="1381"/>
    </row>
    <row r="138" spans="1:64" s="8" customFormat="1" ht="8.1" customHeight="1" x14ac:dyDescent="0.25">
      <c r="A138" s="91"/>
      <c r="B138" s="522"/>
      <c r="C138" s="522"/>
      <c r="D138" s="522"/>
      <c r="E138" s="522"/>
      <c r="F138" s="522"/>
      <c r="G138" s="522"/>
      <c r="H138" s="522"/>
      <c r="I138" s="522"/>
      <c r="J138" s="522"/>
      <c r="K138" s="522"/>
      <c r="L138" s="522"/>
      <c r="M138" s="522"/>
      <c r="N138" s="522"/>
      <c r="O138" s="522"/>
      <c r="P138" s="522"/>
      <c r="Q138" s="522"/>
      <c r="R138" s="522"/>
      <c r="S138" s="522"/>
      <c r="T138" s="522"/>
      <c r="U138" s="522"/>
      <c r="V138" s="522"/>
      <c r="W138" s="522"/>
      <c r="X138" s="522"/>
      <c r="Y138" s="522"/>
      <c r="Z138" s="522"/>
      <c r="AA138" s="522"/>
      <c r="AB138" s="522"/>
      <c r="AC138" s="522"/>
      <c r="AD138" s="522"/>
      <c r="AE138" s="522"/>
      <c r="AF138" s="522"/>
      <c r="AG138" s="522"/>
      <c r="AH138" s="522"/>
      <c r="AI138" s="522"/>
      <c r="AJ138" s="522"/>
      <c r="AK138" s="522"/>
      <c r="AL138" s="522"/>
      <c r="AM138" s="522"/>
      <c r="AN138" s="522"/>
      <c r="AO138" s="522"/>
      <c r="AP138" s="522"/>
      <c r="AQ138" s="522"/>
      <c r="AR138" s="522"/>
      <c r="AS138" s="522"/>
      <c r="AT138" s="522"/>
      <c r="AU138" s="522"/>
      <c r="AV138" s="522"/>
      <c r="AW138" s="522"/>
      <c r="AX138" s="522"/>
      <c r="AY138" s="522"/>
      <c r="AZ138" s="522"/>
      <c r="BA138" s="543"/>
      <c r="BB138" s="543"/>
      <c r="BC138" s="543"/>
      <c r="BD138" s="543"/>
      <c r="BE138" s="543"/>
      <c r="BF138" s="13"/>
      <c r="BG138" s="13"/>
      <c r="BH138" s="13"/>
      <c r="BI138" s="13"/>
    </row>
    <row r="139" spans="1:64" s="18" customFormat="1" ht="81" customHeight="1" x14ac:dyDescent="0.25">
      <c r="A139" s="92"/>
      <c r="B139" s="870" t="s">
        <v>72</v>
      </c>
      <c r="C139" s="870"/>
      <c r="D139" s="870"/>
      <c r="E139" s="870"/>
      <c r="F139" s="870"/>
      <c r="G139" s="871"/>
      <c r="H139" s="895" t="s">
        <v>73</v>
      </c>
      <c r="I139" s="870"/>
      <c r="J139" s="870"/>
      <c r="K139" s="871"/>
      <c r="L139" s="895" t="s">
        <v>74</v>
      </c>
      <c r="M139" s="870"/>
      <c r="N139" s="870"/>
      <c r="O139" s="871"/>
      <c r="P139" s="895" t="s">
        <v>105</v>
      </c>
      <c r="Q139" s="870"/>
      <c r="R139" s="870"/>
      <c r="S139" s="870"/>
      <c r="T139" s="871"/>
      <c r="U139" s="895" t="s">
        <v>104</v>
      </c>
      <c r="V139" s="870"/>
      <c r="W139" s="870"/>
      <c r="X139" s="871"/>
      <c r="Y139" s="865" t="s">
        <v>648</v>
      </c>
      <c r="Z139" s="866"/>
      <c r="AA139" s="866"/>
      <c r="AB139" s="866"/>
      <c r="AC139" s="866"/>
      <c r="AD139" s="866"/>
      <c r="AE139" s="866"/>
      <c r="AF139" s="867"/>
      <c r="AG139" s="892" t="s">
        <v>110</v>
      </c>
      <c r="AH139" s="892"/>
      <c r="AI139" s="892"/>
      <c r="AJ139" s="892"/>
      <c r="AK139" s="895" t="s">
        <v>69</v>
      </c>
      <c r="AL139" s="870"/>
      <c r="AM139" s="870"/>
      <c r="AN139" s="871"/>
      <c r="AO139" s="895" t="s">
        <v>75</v>
      </c>
      <c r="AP139" s="870"/>
      <c r="AQ139" s="870"/>
      <c r="AR139" s="871"/>
      <c r="AS139" s="892" t="s">
        <v>84</v>
      </c>
      <c r="AT139" s="892"/>
      <c r="AU139" s="892"/>
      <c r="AV139" s="892"/>
      <c r="AW139" s="895" t="s">
        <v>530</v>
      </c>
      <c r="AX139" s="870"/>
      <c r="AY139" s="870"/>
      <c r="AZ139" s="870"/>
      <c r="BA139" s="244"/>
      <c r="BB139" s="244"/>
      <c r="BC139" s="244"/>
      <c r="BD139" s="244"/>
      <c r="BE139" s="244"/>
      <c r="BF139" s="33"/>
      <c r="BG139" s="33"/>
      <c r="BH139" s="33"/>
      <c r="BI139" s="33"/>
    </row>
    <row r="140" spans="1:64" s="18" customFormat="1" ht="51.75" customHeight="1" x14ac:dyDescent="0.25">
      <c r="A140" s="92"/>
      <c r="B140" s="874"/>
      <c r="C140" s="874"/>
      <c r="D140" s="874"/>
      <c r="E140" s="874"/>
      <c r="F140" s="874"/>
      <c r="G140" s="875"/>
      <c r="H140" s="897"/>
      <c r="I140" s="874"/>
      <c r="J140" s="874"/>
      <c r="K140" s="875"/>
      <c r="L140" s="897"/>
      <c r="M140" s="874"/>
      <c r="N140" s="874"/>
      <c r="O140" s="875"/>
      <c r="P140" s="897"/>
      <c r="Q140" s="874"/>
      <c r="R140" s="874"/>
      <c r="S140" s="874"/>
      <c r="T140" s="875"/>
      <c r="U140" s="897"/>
      <c r="V140" s="874"/>
      <c r="W140" s="874"/>
      <c r="X140" s="875"/>
      <c r="Y140" s="865" t="s">
        <v>222</v>
      </c>
      <c r="Z140" s="866"/>
      <c r="AA140" s="866"/>
      <c r="AB140" s="867"/>
      <c r="AC140" s="865" t="s">
        <v>218</v>
      </c>
      <c r="AD140" s="866"/>
      <c r="AE140" s="866"/>
      <c r="AF140" s="867"/>
      <c r="AG140" s="892"/>
      <c r="AH140" s="892"/>
      <c r="AI140" s="892"/>
      <c r="AJ140" s="892"/>
      <c r="AK140" s="897"/>
      <c r="AL140" s="874"/>
      <c r="AM140" s="874"/>
      <c r="AN140" s="875"/>
      <c r="AO140" s="897"/>
      <c r="AP140" s="874"/>
      <c r="AQ140" s="874"/>
      <c r="AR140" s="875"/>
      <c r="AS140" s="892"/>
      <c r="AT140" s="892"/>
      <c r="AU140" s="892"/>
      <c r="AV140" s="892"/>
      <c r="AW140" s="897"/>
      <c r="AX140" s="874"/>
      <c r="AY140" s="874"/>
      <c r="AZ140" s="874"/>
      <c r="BA140" s="244"/>
      <c r="BB140" s="244"/>
      <c r="BC140" s="244"/>
      <c r="BD140" s="244"/>
      <c r="BE140" s="244"/>
      <c r="BF140" s="33"/>
      <c r="BG140" s="33"/>
      <c r="BH140" s="33"/>
      <c r="BI140" s="33"/>
    </row>
    <row r="141" spans="1:64" s="479" customFormat="1" ht="12" thickBot="1" x14ac:dyDescent="0.3">
      <c r="A141" s="350"/>
      <c r="B141" s="1518">
        <v>1</v>
      </c>
      <c r="C141" s="1518"/>
      <c r="D141" s="1518"/>
      <c r="E141" s="1518"/>
      <c r="F141" s="1518"/>
      <c r="G141" s="1519"/>
      <c r="H141" s="1517">
        <v>2</v>
      </c>
      <c r="I141" s="1518"/>
      <c r="J141" s="1518"/>
      <c r="K141" s="1519"/>
      <c r="L141" s="1517">
        <v>3</v>
      </c>
      <c r="M141" s="1518"/>
      <c r="N141" s="1518"/>
      <c r="O141" s="1519"/>
      <c r="P141" s="1517">
        <v>4</v>
      </c>
      <c r="Q141" s="1518"/>
      <c r="R141" s="1518"/>
      <c r="S141" s="1518"/>
      <c r="T141" s="1519"/>
      <c r="U141" s="1517">
        <v>5</v>
      </c>
      <c r="V141" s="1518"/>
      <c r="W141" s="1518"/>
      <c r="X141" s="1519"/>
      <c r="Y141" s="1517">
        <v>6</v>
      </c>
      <c r="Z141" s="1518"/>
      <c r="AA141" s="1518"/>
      <c r="AB141" s="1519"/>
      <c r="AC141" s="1517">
        <v>7</v>
      </c>
      <c r="AD141" s="1518"/>
      <c r="AE141" s="1518"/>
      <c r="AF141" s="1519"/>
      <c r="AG141" s="1517">
        <v>8</v>
      </c>
      <c r="AH141" s="1518"/>
      <c r="AI141" s="1518"/>
      <c r="AJ141" s="1519"/>
      <c r="AK141" s="1517">
        <v>9</v>
      </c>
      <c r="AL141" s="1518"/>
      <c r="AM141" s="1518"/>
      <c r="AN141" s="1519"/>
      <c r="AO141" s="1517">
        <v>10</v>
      </c>
      <c r="AP141" s="1518"/>
      <c r="AQ141" s="1518"/>
      <c r="AR141" s="1519"/>
      <c r="AS141" s="1517">
        <v>11</v>
      </c>
      <c r="AT141" s="1518"/>
      <c r="AU141" s="1518"/>
      <c r="AV141" s="1519"/>
      <c r="AW141" s="1517">
        <v>12</v>
      </c>
      <c r="AX141" s="1518"/>
      <c r="AY141" s="1518"/>
      <c r="AZ141" s="1518"/>
      <c r="BA141" s="363"/>
      <c r="BB141" s="363"/>
      <c r="BC141" s="363"/>
      <c r="BD141" s="363"/>
      <c r="BE141" s="363"/>
      <c r="BF141" s="478"/>
      <c r="BG141" s="478"/>
      <c r="BH141" s="478"/>
      <c r="BI141" s="478"/>
    </row>
    <row r="142" spans="1:64" s="479" customFormat="1" ht="12.75" x14ac:dyDescent="0.25">
      <c r="A142" s="350"/>
      <c r="B142" s="1122">
        <v>84643455</v>
      </c>
      <c r="C142" s="1491"/>
      <c r="D142" s="1491"/>
      <c r="E142" s="1491"/>
      <c r="F142" s="1491"/>
      <c r="G142" s="1491"/>
      <c r="H142" s="1491" t="s">
        <v>958</v>
      </c>
      <c r="I142" s="1491"/>
      <c r="J142" s="1491"/>
      <c r="K142" s="1491"/>
      <c r="L142" s="1491"/>
      <c r="M142" s="1491"/>
      <c r="N142" s="1491"/>
      <c r="O142" s="1491"/>
      <c r="P142" s="1491">
        <v>449129.34</v>
      </c>
      <c r="Q142" s="1491"/>
      <c r="R142" s="1491"/>
      <c r="S142" s="1491"/>
      <c r="T142" s="1491"/>
      <c r="U142" s="1491"/>
      <c r="V142" s="1491"/>
      <c r="W142" s="1491"/>
      <c r="X142" s="1491"/>
      <c r="Y142" s="1491"/>
      <c r="Z142" s="1491"/>
      <c r="AA142" s="1491"/>
      <c r="AB142" s="1491"/>
      <c r="AC142" s="1491"/>
      <c r="AD142" s="1491"/>
      <c r="AE142" s="1491"/>
      <c r="AF142" s="1491"/>
      <c r="AG142" s="1491"/>
      <c r="AH142" s="1491"/>
      <c r="AI142" s="1491"/>
      <c r="AJ142" s="1491"/>
      <c r="AK142" s="1491">
        <v>1.4999999999999999E-2</v>
      </c>
      <c r="AL142" s="1491"/>
      <c r="AM142" s="1491"/>
      <c r="AN142" s="1491"/>
      <c r="AO142" s="1491">
        <v>12</v>
      </c>
      <c r="AP142" s="1491"/>
      <c r="AQ142" s="1491"/>
      <c r="AR142" s="1491"/>
      <c r="AS142" s="1491"/>
      <c r="AT142" s="1491"/>
      <c r="AU142" s="1491"/>
      <c r="AV142" s="1491"/>
      <c r="AW142" s="1489">
        <f>P142*AK142</f>
        <v>6736.9400999999998</v>
      </c>
      <c r="AX142" s="1489"/>
      <c r="AY142" s="1489"/>
      <c r="AZ142" s="1490"/>
      <c r="BA142" s="363"/>
      <c r="BB142" s="363"/>
      <c r="BC142" s="363"/>
      <c r="BD142" s="363"/>
      <c r="BE142" s="363"/>
      <c r="BF142" s="478"/>
      <c r="BG142" s="478"/>
      <c r="BH142" s="478"/>
      <c r="BI142" s="478"/>
    </row>
    <row r="143" spans="1:64" s="479" customFormat="1" ht="12.75" x14ac:dyDescent="0.25">
      <c r="A143" s="350"/>
      <c r="B143" s="1122">
        <v>84643455</v>
      </c>
      <c r="C143" s="1491"/>
      <c r="D143" s="1491"/>
      <c r="E143" s="1491"/>
      <c r="F143" s="1491"/>
      <c r="G143" s="1491"/>
      <c r="H143" s="1007" t="s">
        <v>959</v>
      </c>
      <c r="I143" s="1007"/>
      <c r="J143" s="1007"/>
      <c r="K143" s="1007"/>
      <c r="L143" s="1007"/>
      <c r="M143" s="1007"/>
      <c r="N143" s="1007"/>
      <c r="O143" s="1007"/>
      <c r="P143" s="1007">
        <v>1215068.77</v>
      </c>
      <c r="Q143" s="1007"/>
      <c r="R143" s="1007"/>
      <c r="S143" s="1007"/>
      <c r="T143" s="1007"/>
      <c r="U143" s="1007"/>
      <c r="V143" s="1007"/>
      <c r="W143" s="1007"/>
      <c r="X143" s="1007"/>
      <c r="Y143" s="1007"/>
      <c r="Z143" s="1007"/>
      <c r="AA143" s="1007"/>
      <c r="AB143" s="1007"/>
      <c r="AC143" s="1007"/>
      <c r="AD143" s="1007"/>
      <c r="AE143" s="1007"/>
      <c r="AF143" s="1007"/>
      <c r="AG143" s="1007"/>
      <c r="AH143" s="1007"/>
      <c r="AI143" s="1007"/>
      <c r="AJ143" s="1007"/>
      <c r="AK143" s="1491">
        <v>1.4999999999999999E-2</v>
      </c>
      <c r="AL143" s="1491"/>
      <c r="AM143" s="1491"/>
      <c r="AN143" s="1491"/>
      <c r="AO143" s="1491">
        <v>12</v>
      </c>
      <c r="AP143" s="1491"/>
      <c r="AQ143" s="1491"/>
      <c r="AR143" s="1491"/>
      <c r="AS143" s="1007"/>
      <c r="AT143" s="1007"/>
      <c r="AU143" s="1007"/>
      <c r="AV143" s="1007"/>
      <c r="AW143" s="1489">
        <f t="shared" ref="AW143:AW145" si="12">P143*AK143</f>
        <v>18226.03155</v>
      </c>
      <c r="AX143" s="1489"/>
      <c r="AY143" s="1489"/>
      <c r="AZ143" s="1490"/>
      <c r="BA143" s="363"/>
      <c r="BB143" s="363"/>
      <c r="BC143" s="363"/>
      <c r="BD143" s="363"/>
      <c r="BE143" s="363"/>
      <c r="BF143" s="478"/>
      <c r="BG143" s="478"/>
      <c r="BH143" s="478"/>
      <c r="BI143" s="478"/>
    </row>
    <row r="144" spans="1:64" s="479" customFormat="1" ht="12.75" x14ac:dyDescent="0.25">
      <c r="A144" s="350"/>
      <c r="B144" s="1122">
        <v>84643455</v>
      </c>
      <c r="C144" s="1491"/>
      <c r="D144" s="1491"/>
      <c r="E144" s="1491"/>
      <c r="F144" s="1491"/>
      <c r="G144" s="1491"/>
      <c r="H144" s="1007" t="s">
        <v>960</v>
      </c>
      <c r="I144" s="1007"/>
      <c r="J144" s="1007"/>
      <c r="K144" s="1007"/>
      <c r="L144" s="1007"/>
      <c r="M144" s="1007"/>
      <c r="N144" s="1007"/>
      <c r="O144" s="1007"/>
      <c r="P144" s="1007">
        <v>1116420.24</v>
      </c>
      <c r="Q144" s="1007"/>
      <c r="R144" s="1007"/>
      <c r="S144" s="1007"/>
      <c r="T144" s="1007"/>
      <c r="U144" s="1007"/>
      <c r="V144" s="1007"/>
      <c r="W144" s="1007"/>
      <c r="X144" s="1007"/>
      <c r="Y144" s="1007"/>
      <c r="Z144" s="1007"/>
      <c r="AA144" s="1007"/>
      <c r="AB144" s="1007"/>
      <c r="AC144" s="1007"/>
      <c r="AD144" s="1007"/>
      <c r="AE144" s="1007"/>
      <c r="AF144" s="1007"/>
      <c r="AG144" s="1007"/>
      <c r="AH144" s="1007"/>
      <c r="AI144" s="1007"/>
      <c r="AJ144" s="1007"/>
      <c r="AK144" s="1491">
        <v>1.4999999999999999E-2</v>
      </c>
      <c r="AL144" s="1491"/>
      <c r="AM144" s="1491"/>
      <c r="AN144" s="1491"/>
      <c r="AO144" s="1491">
        <v>12</v>
      </c>
      <c r="AP144" s="1491"/>
      <c r="AQ144" s="1491"/>
      <c r="AR144" s="1491"/>
      <c r="AS144" s="1007"/>
      <c r="AT144" s="1007"/>
      <c r="AU144" s="1007"/>
      <c r="AV144" s="1007"/>
      <c r="AW144" s="1489">
        <f t="shared" si="12"/>
        <v>16746.303599999999</v>
      </c>
      <c r="AX144" s="1489"/>
      <c r="AY144" s="1489"/>
      <c r="AZ144" s="1490"/>
      <c r="BA144" s="363"/>
      <c r="BB144" s="363"/>
      <c r="BC144" s="363"/>
      <c r="BD144" s="363"/>
      <c r="BE144" s="363"/>
      <c r="BF144" s="478"/>
      <c r="BG144" s="478"/>
      <c r="BH144" s="478"/>
      <c r="BI144" s="478"/>
    </row>
    <row r="145" spans="1:64" s="479" customFormat="1" ht="12.75" x14ac:dyDescent="0.25">
      <c r="A145" s="350"/>
      <c r="B145" s="1122">
        <v>84643455</v>
      </c>
      <c r="C145" s="1491"/>
      <c r="D145" s="1491"/>
      <c r="E145" s="1491"/>
      <c r="F145" s="1491"/>
      <c r="G145" s="1491"/>
      <c r="H145" s="1007" t="s">
        <v>961</v>
      </c>
      <c r="I145" s="1007"/>
      <c r="J145" s="1007"/>
      <c r="K145" s="1007"/>
      <c r="L145" s="1007"/>
      <c r="M145" s="1007"/>
      <c r="N145" s="1007"/>
      <c r="O145" s="1007"/>
      <c r="P145" s="1007">
        <v>7754664.1600000001</v>
      </c>
      <c r="Q145" s="1007"/>
      <c r="R145" s="1007"/>
      <c r="S145" s="1007"/>
      <c r="T145" s="1007"/>
      <c r="U145" s="1007"/>
      <c r="V145" s="1007"/>
      <c r="W145" s="1007"/>
      <c r="X145" s="1007"/>
      <c r="Y145" s="1007"/>
      <c r="Z145" s="1007"/>
      <c r="AA145" s="1007"/>
      <c r="AB145" s="1007"/>
      <c r="AC145" s="1007"/>
      <c r="AD145" s="1007"/>
      <c r="AE145" s="1007"/>
      <c r="AF145" s="1007"/>
      <c r="AG145" s="1007"/>
      <c r="AH145" s="1007"/>
      <c r="AI145" s="1007"/>
      <c r="AJ145" s="1007"/>
      <c r="AK145" s="1491">
        <v>1.4999999999999999E-2</v>
      </c>
      <c r="AL145" s="1491"/>
      <c r="AM145" s="1491"/>
      <c r="AN145" s="1491"/>
      <c r="AO145" s="1491">
        <v>12</v>
      </c>
      <c r="AP145" s="1491"/>
      <c r="AQ145" s="1491"/>
      <c r="AR145" s="1491"/>
      <c r="AS145" s="1007"/>
      <c r="AT145" s="1007"/>
      <c r="AU145" s="1007"/>
      <c r="AV145" s="1007"/>
      <c r="AW145" s="1489">
        <f t="shared" si="12"/>
        <v>116319.9624</v>
      </c>
      <c r="AX145" s="1489"/>
      <c r="AY145" s="1489"/>
      <c r="AZ145" s="1490"/>
      <c r="BA145" s="363"/>
      <c r="BB145" s="363"/>
      <c r="BC145" s="363"/>
      <c r="BD145" s="363"/>
      <c r="BE145" s="363"/>
      <c r="BF145" s="478"/>
      <c r="BG145" s="478"/>
      <c r="BH145" s="478"/>
      <c r="BI145" s="478"/>
    </row>
    <row r="146" spans="1:64" s="479" customFormat="1" ht="13.5" thickBot="1" x14ac:dyDescent="0.3">
      <c r="A146" s="350"/>
      <c r="B146" s="1122">
        <v>84643455</v>
      </c>
      <c r="C146" s="1491"/>
      <c r="D146" s="1491"/>
      <c r="E146" s="1491"/>
      <c r="F146" s="1491"/>
      <c r="G146" s="1491"/>
      <c r="H146" s="1007" t="s">
        <v>962</v>
      </c>
      <c r="I146" s="1007"/>
      <c r="J146" s="1007"/>
      <c r="K146" s="1007"/>
      <c r="L146" s="1007"/>
      <c r="M146" s="1007"/>
      <c r="N146" s="1007"/>
      <c r="O146" s="1007"/>
      <c r="P146" s="1007">
        <v>2593457.2999999998</v>
      </c>
      <c r="Q146" s="1007"/>
      <c r="R146" s="1007"/>
      <c r="S146" s="1007"/>
      <c r="T146" s="1007"/>
      <c r="U146" s="1007"/>
      <c r="V146" s="1007"/>
      <c r="W146" s="1007"/>
      <c r="X146" s="1007"/>
      <c r="Y146" s="1007"/>
      <c r="Z146" s="1007"/>
      <c r="AA146" s="1007"/>
      <c r="AB146" s="1007"/>
      <c r="AC146" s="1007"/>
      <c r="AD146" s="1007"/>
      <c r="AE146" s="1007"/>
      <c r="AF146" s="1007"/>
      <c r="AG146" s="1007"/>
      <c r="AH146" s="1007"/>
      <c r="AI146" s="1007"/>
      <c r="AJ146" s="1007"/>
      <c r="AK146" s="1491">
        <v>1.4999999999999999E-2</v>
      </c>
      <c r="AL146" s="1491"/>
      <c r="AM146" s="1491"/>
      <c r="AN146" s="1491"/>
      <c r="AO146" s="1491">
        <v>12</v>
      </c>
      <c r="AP146" s="1491"/>
      <c r="AQ146" s="1491"/>
      <c r="AR146" s="1491"/>
      <c r="AS146" s="1007"/>
      <c r="AT146" s="1007"/>
      <c r="AU146" s="1007"/>
      <c r="AV146" s="1007"/>
      <c r="AW146" s="1489"/>
      <c r="AX146" s="1489"/>
      <c r="AY146" s="1489"/>
      <c r="AZ146" s="1490"/>
      <c r="BA146" s="363"/>
      <c r="BB146" s="363"/>
      <c r="BC146" s="363"/>
      <c r="BD146" s="363"/>
      <c r="BE146" s="363"/>
      <c r="BF146" s="478"/>
      <c r="BG146" s="478"/>
      <c r="BH146" s="478"/>
      <c r="BI146" s="478"/>
    </row>
    <row r="147" spans="1:64" s="479" customFormat="1" ht="13.5" thickBot="1" x14ac:dyDescent="0.25">
      <c r="A147" s="350"/>
      <c r="B147" s="1494" t="s">
        <v>756</v>
      </c>
      <c r="C147" s="1494"/>
      <c r="D147" s="1494"/>
      <c r="E147" s="1494"/>
      <c r="F147" s="1494"/>
      <c r="G147" s="1495"/>
      <c r="H147" s="914" t="s">
        <v>24</v>
      </c>
      <c r="I147" s="1057"/>
      <c r="J147" s="1057"/>
      <c r="K147" s="1057"/>
      <c r="L147" s="1057" t="s">
        <v>24</v>
      </c>
      <c r="M147" s="1057"/>
      <c r="N147" s="1057"/>
      <c r="O147" s="1057"/>
      <c r="P147" s="1113"/>
      <c r="Q147" s="1113"/>
      <c r="R147" s="1113"/>
      <c r="S147" s="1113"/>
      <c r="T147" s="1113"/>
      <c r="U147" s="1057" t="s">
        <v>24</v>
      </c>
      <c r="V147" s="1057"/>
      <c r="W147" s="1057"/>
      <c r="X147" s="1057"/>
      <c r="Y147" s="1057" t="s">
        <v>24</v>
      </c>
      <c r="Z147" s="1057"/>
      <c r="AA147" s="1057"/>
      <c r="AB147" s="1057"/>
      <c r="AC147" s="1113"/>
      <c r="AD147" s="1113"/>
      <c r="AE147" s="1113"/>
      <c r="AF147" s="1113"/>
      <c r="AG147" s="1113"/>
      <c r="AH147" s="1113"/>
      <c r="AI147" s="1113"/>
      <c r="AJ147" s="1113"/>
      <c r="AK147" s="1057" t="s">
        <v>24</v>
      </c>
      <c r="AL147" s="1057"/>
      <c r="AM147" s="1057"/>
      <c r="AN147" s="1057"/>
      <c r="AO147" s="1057" t="s">
        <v>24</v>
      </c>
      <c r="AP147" s="1057"/>
      <c r="AQ147" s="1057"/>
      <c r="AR147" s="1057"/>
      <c r="AS147" s="1057" t="s">
        <v>24</v>
      </c>
      <c r="AT147" s="1057"/>
      <c r="AU147" s="1057"/>
      <c r="AV147" s="1057"/>
      <c r="AW147" s="1492">
        <f>AW142+AW143+AW144+AW145+AW146</f>
        <v>158029.23765</v>
      </c>
      <c r="AX147" s="1492"/>
      <c r="AY147" s="1492"/>
      <c r="AZ147" s="1493"/>
      <c r="BA147" s="363"/>
      <c r="BB147" s="363"/>
      <c r="BC147" s="363"/>
      <c r="BD147" s="363"/>
      <c r="BE147" s="363"/>
      <c r="BF147" s="478"/>
      <c r="BG147" s="478"/>
      <c r="BH147" s="478"/>
      <c r="BI147" s="478"/>
    </row>
    <row r="149" spans="1:64" s="19" customFormat="1" ht="21" hidden="1" customHeight="1" x14ac:dyDescent="0.25">
      <c r="A149" s="206"/>
      <c r="B149" s="870" t="s">
        <v>72</v>
      </c>
      <c r="C149" s="870"/>
      <c r="D149" s="870"/>
      <c r="E149" s="870"/>
      <c r="F149" s="870"/>
      <c r="G149" s="871"/>
      <c r="H149" s="895" t="s">
        <v>722</v>
      </c>
      <c r="I149" s="870"/>
      <c r="J149" s="870"/>
      <c r="K149" s="871"/>
      <c r="L149" s="895" t="s">
        <v>529</v>
      </c>
      <c r="M149" s="870"/>
      <c r="N149" s="870"/>
      <c r="O149" s="871"/>
      <c r="P149" s="865" t="s">
        <v>77</v>
      </c>
      <c r="Q149" s="866"/>
      <c r="R149" s="866"/>
      <c r="S149" s="866"/>
      <c r="T149" s="866"/>
      <c r="U149" s="866"/>
      <c r="V149" s="866"/>
      <c r="W149" s="866"/>
      <c r="X149" s="866"/>
      <c r="Y149" s="866"/>
      <c r="Z149" s="866"/>
      <c r="AA149" s="866"/>
      <c r="AB149" s="866"/>
      <c r="AC149" s="866"/>
      <c r="AD149" s="866"/>
      <c r="AE149" s="866"/>
      <c r="AF149" s="866"/>
      <c r="AG149" s="866"/>
      <c r="AH149" s="866"/>
      <c r="AI149" s="866"/>
      <c r="AJ149" s="866"/>
      <c r="AK149" s="866"/>
      <c r="AL149" s="866"/>
      <c r="AM149" s="866"/>
      <c r="AN149" s="866"/>
      <c r="AO149" s="866"/>
      <c r="AP149" s="866"/>
      <c r="AQ149" s="867"/>
      <c r="AR149" s="895" t="s">
        <v>223</v>
      </c>
      <c r="AS149" s="870"/>
      <c r="AT149" s="870"/>
      <c r="AU149" s="871"/>
      <c r="AV149" s="895" t="s">
        <v>3</v>
      </c>
      <c r="AW149" s="871"/>
      <c r="AX149" s="895" t="s">
        <v>449</v>
      </c>
      <c r="AY149" s="870"/>
      <c r="AZ149" s="870"/>
      <c r="BA149" s="14"/>
      <c r="BB149" s="14"/>
      <c r="BC149" s="14"/>
      <c r="BD149" s="14"/>
      <c r="BE149" s="14"/>
      <c r="BF149" s="72"/>
      <c r="BG149" s="72"/>
      <c r="BH149" s="72"/>
      <c r="BI149" s="72"/>
      <c r="BJ149" s="72"/>
      <c r="BK149" s="72"/>
      <c r="BL149" s="72"/>
    </row>
    <row r="150" spans="1:64" s="22" customFormat="1" ht="67.5" hidden="1" customHeight="1" x14ac:dyDescent="0.25">
      <c r="A150" s="115"/>
      <c r="B150" s="872"/>
      <c r="C150" s="872"/>
      <c r="D150" s="872"/>
      <c r="E150" s="872"/>
      <c r="F150" s="872"/>
      <c r="G150" s="873"/>
      <c r="H150" s="896"/>
      <c r="I150" s="872"/>
      <c r="J150" s="872"/>
      <c r="K150" s="873"/>
      <c r="L150" s="896"/>
      <c r="M150" s="872"/>
      <c r="N150" s="872"/>
      <c r="O150" s="873"/>
      <c r="P150" s="865" t="s">
        <v>649</v>
      </c>
      <c r="Q150" s="866"/>
      <c r="R150" s="866"/>
      <c r="S150" s="866"/>
      <c r="T150" s="866"/>
      <c r="U150" s="866"/>
      <c r="V150" s="867"/>
      <c r="W150" s="865" t="s">
        <v>860</v>
      </c>
      <c r="X150" s="866"/>
      <c r="Y150" s="866"/>
      <c r="Z150" s="866"/>
      <c r="AA150" s="866"/>
      <c r="AB150" s="866"/>
      <c r="AC150" s="867"/>
      <c r="AD150" s="865" t="s">
        <v>650</v>
      </c>
      <c r="AE150" s="866"/>
      <c r="AF150" s="866"/>
      <c r="AG150" s="866"/>
      <c r="AH150" s="866"/>
      <c r="AI150" s="866"/>
      <c r="AJ150" s="867"/>
      <c r="AK150" s="865" t="s">
        <v>651</v>
      </c>
      <c r="AL150" s="866"/>
      <c r="AM150" s="866"/>
      <c r="AN150" s="866"/>
      <c r="AO150" s="866"/>
      <c r="AP150" s="866"/>
      <c r="AQ150" s="867"/>
      <c r="AR150" s="896"/>
      <c r="AS150" s="872"/>
      <c r="AT150" s="872"/>
      <c r="AU150" s="873"/>
      <c r="AV150" s="896"/>
      <c r="AW150" s="873"/>
      <c r="AX150" s="896"/>
      <c r="AY150" s="872"/>
      <c r="AZ150" s="872"/>
      <c r="BA150" s="14"/>
      <c r="BB150" s="14"/>
      <c r="BC150" s="14"/>
      <c r="BD150" s="14"/>
      <c r="BE150" s="14"/>
      <c r="BF150" s="23"/>
      <c r="BG150" s="23"/>
      <c r="BH150" s="23"/>
      <c r="BI150" s="23"/>
      <c r="BJ150" s="23"/>
      <c r="BK150" s="23"/>
      <c r="BL150" s="23"/>
    </row>
    <row r="151" spans="1:64" s="22" customFormat="1" ht="56.25" hidden="1" customHeight="1" x14ac:dyDescent="0.25">
      <c r="A151" s="115"/>
      <c r="B151" s="874"/>
      <c r="C151" s="874"/>
      <c r="D151" s="874"/>
      <c r="E151" s="874"/>
      <c r="F151" s="874"/>
      <c r="G151" s="875"/>
      <c r="H151" s="897"/>
      <c r="I151" s="874"/>
      <c r="J151" s="874"/>
      <c r="K151" s="875"/>
      <c r="L151" s="897"/>
      <c r="M151" s="874"/>
      <c r="N151" s="874"/>
      <c r="O151" s="875"/>
      <c r="P151" s="865" t="s">
        <v>723</v>
      </c>
      <c r="Q151" s="866"/>
      <c r="R151" s="867"/>
      <c r="S151" s="865" t="s">
        <v>864</v>
      </c>
      <c r="T151" s="866"/>
      <c r="U151" s="866"/>
      <c r="V151" s="867"/>
      <c r="W151" s="865" t="s">
        <v>723</v>
      </c>
      <c r="X151" s="866"/>
      <c r="Y151" s="867"/>
      <c r="Z151" s="865" t="s">
        <v>249</v>
      </c>
      <c r="AA151" s="866"/>
      <c r="AB151" s="866"/>
      <c r="AC151" s="867"/>
      <c r="AD151" s="865" t="s">
        <v>723</v>
      </c>
      <c r="AE151" s="866"/>
      <c r="AF151" s="867"/>
      <c r="AG151" s="865" t="s">
        <v>218</v>
      </c>
      <c r="AH151" s="866"/>
      <c r="AI151" s="866"/>
      <c r="AJ151" s="867"/>
      <c r="AK151" s="865" t="s">
        <v>723</v>
      </c>
      <c r="AL151" s="866"/>
      <c r="AM151" s="867"/>
      <c r="AN151" s="865" t="s">
        <v>218</v>
      </c>
      <c r="AO151" s="866"/>
      <c r="AP151" s="866"/>
      <c r="AQ151" s="867"/>
      <c r="AR151" s="897"/>
      <c r="AS151" s="874"/>
      <c r="AT151" s="874"/>
      <c r="AU151" s="875"/>
      <c r="AV151" s="897"/>
      <c r="AW151" s="875"/>
      <c r="AX151" s="897"/>
      <c r="AY151" s="874"/>
      <c r="AZ151" s="874"/>
      <c r="BA151" s="14"/>
      <c r="BB151" s="14"/>
      <c r="BC151" s="14"/>
      <c r="BD151" s="14"/>
      <c r="BE151" s="14"/>
      <c r="BF151" s="23"/>
      <c r="BG151" s="23"/>
      <c r="BH151" s="23"/>
      <c r="BI151" s="23"/>
      <c r="BJ151" s="23"/>
      <c r="BK151" s="23"/>
      <c r="BL151" s="23"/>
    </row>
    <row r="152" spans="1:64" s="347" customFormat="1" ht="15" hidden="1" customHeight="1" thickBot="1" x14ac:dyDescent="0.25">
      <c r="A152" s="477"/>
      <c r="B152" s="1518">
        <v>1</v>
      </c>
      <c r="C152" s="1518"/>
      <c r="D152" s="1518"/>
      <c r="E152" s="1518"/>
      <c r="F152" s="1518"/>
      <c r="G152" s="1519"/>
      <c r="H152" s="1517">
        <v>13</v>
      </c>
      <c r="I152" s="1518"/>
      <c r="J152" s="1518"/>
      <c r="K152" s="1519"/>
      <c r="L152" s="1517">
        <v>14</v>
      </c>
      <c r="M152" s="1518"/>
      <c r="N152" s="1518"/>
      <c r="O152" s="1519"/>
      <c r="P152" s="1517">
        <v>15</v>
      </c>
      <c r="Q152" s="1518"/>
      <c r="R152" s="1519"/>
      <c r="S152" s="1517">
        <v>16</v>
      </c>
      <c r="T152" s="1518"/>
      <c r="U152" s="1518"/>
      <c r="V152" s="1519"/>
      <c r="W152" s="1517">
        <v>17</v>
      </c>
      <c r="X152" s="1518"/>
      <c r="Y152" s="1519"/>
      <c r="Z152" s="1517">
        <v>18</v>
      </c>
      <c r="AA152" s="1518"/>
      <c r="AB152" s="1518"/>
      <c r="AC152" s="1519"/>
      <c r="AD152" s="1517">
        <v>19</v>
      </c>
      <c r="AE152" s="1518"/>
      <c r="AF152" s="1519"/>
      <c r="AG152" s="1517">
        <v>20</v>
      </c>
      <c r="AH152" s="1518"/>
      <c r="AI152" s="1518"/>
      <c r="AJ152" s="1519"/>
      <c r="AK152" s="1517">
        <v>21</v>
      </c>
      <c r="AL152" s="1518"/>
      <c r="AM152" s="1519"/>
      <c r="AN152" s="1517">
        <v>22</v>
      </c>
      <c r="AO152" s="1518"/>
      <c r="AP152" s="1518"/>
      <c r="AQ152" s="1519"/>
      <c r="AR152" s="1517">
        <v>23</v>
      </c>
      <c r="AS152" s="1518"/>
      <c r="AT152" s="1518"/>
      <c r="AU152" s="1519"/>
      <c r="AV152" s="1517">
        <v>24</v>
      </c>
      <c r="AW152" s="1519"/>
      <c r="AX152" s="1517">
        <v>25</v>
      </c>
      <c r="AY152" s="1518"/>
      <c r="AZ152" s="1518"/>
      <c r="BA152" s="351"/>
      <c r="BB152" s="351"/>
      <c r="BC152" s="351"/>
      <c r="BD152" s="351"/>
      <c r="BE152" s="351"/>
      <c r="BF152" s="364"/>
      <c r="BG152" s="364"/>
      <c r="BH152" s="364"/>
      <c r="BI152" s="364"/>
      <c r="BJ152" s="364"/>
      <c r="BK152" s="364"/>
      <c r="BL152" s="364"/>
    </row>
    <row r="153" spans="1:64" s="11" customFormat="1" ht="18" hidden="1" customHeight="1" x14ac:dyDescent="0.25">
      <c r="A153" s="91"/>
      <c r="B153" s="1558"/>
      <c r="C153" s="1098"/>
      <c r="D153" s="1098"/>
      <c r="E153" s="1098"/>
      <c r="F153" s="1098"/>
      <c r="G153" s="1099"/>
      <c r="H153" s="1098"/>
      <c r="I153" s="1098"/>
      <c r="J153" s="1098"/>
      <c r="K153" s="1099"/>
      <c r="L153" s="1097"/>
      <c r="M153" s="1098"/>
      <c r="N153" s="1098"/>
      <c r="O153" s="1099"/>
      <c r="P153" s="1097"/>
      <c r="Q153" s="1098"/>
      <c r="R153" s="1099"/>
      <c r="S153" s="1097"/>
      <c r="T153" s="1098"/>
      <c r="U153" s="1098"/>
      <c r="V153" s="1099"/>
      <c r="W153" s="1097"/>
      <c r="X153" s="1098"/>
      <c r="Y153" s="1099"/>
      <c r="Z153" s="1097"/>
      <c r="AA153" s="1098"/>
      <c r="AB153" s="1098"/>
      <c r="AC153" s="1099"/>
      <c r="AD153" s="1097"/>
      <c r="AE153" s="1098"/>
      <c r="AF153" s="1099"/>
      <c r="AG153" s="1097"/>
      <c r="AH153" s="1098"/>
      <c r="AI153" s="1098"/>
      <c r="AJ153" s="1099"/>
      <c r="AK153" s="1097"/>
      <c r="AL153" s="1098"/>
      <c r="AM153" s="1099"/>
      <c r="AN153" s="1097"/>
      <c r="AO153" s="1098"/>
      <c r="AP153" s="1098"/>
      <c r="AQ153" s="1099"/>
      <c r="AR153" s="1097"/>
      <c r="AS153" s="1098"/>
      <c r="AT153" s="1098"/>
      <c r="AU153" s="1099"/>
      <c r="AV153" s="1545" t="s">
        <v>21</v>
      </c>
      <c r="AW153" s="1546"/>
      <c r="AX153" s="1097"/>
      <c r="AY153" s="1098"/>
      <c r="AZ153" s="1524"/>
      <c r="BA153" s="21"/>
      <c r="BB153" s="21"/>
      <c r="BC153" s="21"/>
      <c r="BD153" s="21"/>
      <c r="BE153" s="21"/>
      <c r="BF153" s="12"/>
      <c r="BG153" s="12"/>
      <c r="BH153" s="12"/>
      <c r="BI153" s="12"/>
      <c r="BJ153" s="12"/>
      <c r="BK153" s="12"/>
      <c r="BL153" s="12"/>
    </row>
    <row r="154" spans="1:64" s="11" customFormat="1" ht="18" hidden="1" customHeight="1" x14ac:dyDescent="0.25">
      <c r="A154" s="91"/>
      <c r="B154" s="1559"/>
      <c r="C154" s="915"/>
      <c r="D154" s="915"/>
      <c r="E154" s="915"/>
      <c r="F154" s="915"/>
      <c r="G154" s="916"/>
      <c r="H154" s="915"/>
      <c r="I154" s="915"/>
      <c r="J154" s="915"/>
      <c r="K154" s="916"/>
      <c r="L154" s="1096"/>
      <c r="M154" s="915"/>
      <c r="N154" s="915"/>
      <c r="O154" s="916"/>
      <c r="P154" s="1096"/>
      <c r="Q154" s="915"/>
      <c r="R154" s="916"/>
      <c r="S154" s="1096"/>
      <c r="T154" s="915"/>
      <c r="U154" s="915"/>
      <c r="V154" s="916"/>
      <c r="W154" s="1096"/>
      <c r="X154" s="915"/>
      <c r="Y154" s="916"/>
      <c r="Z154" s="1096"/>
      <c r="AA154" s="915"/>
      <c r="AB154" s="915"/>
      <c r="AC154" s="916"/>
      <c r="AD154" s="1096"/>
      <c r="AE154" s="915"/>
      <c r="AF154" s="916"/>
      <c r="AG154" s="1096"/>
      <c r="AH154" s="915"/>
      <c r="AI154" s="915"/>
      <c r="AJ154" s="916"/>
      <c r="AK154" s="1096"/>
      <c r="AL154" s="915"/>
      <c r="AM154" s="916"/>
      <c r="AN154" s="1096" t="s">
        <v>20</v>
      </c>
      <c r="AO154" s="915"/>
      <c r="AP154" s="915"/>
      <c r="AQ154" s="916"/>
      <c r="AR154" s="1096"/>
      <c r="AS154" s="915"/>
      <c r="AT154" s="915"/>
      <c r="AU154" s="916"/>
      <c r="AV154" s="1529" t="s">
        <v>22</v>
      </c>
      <c r="AW154" s="1530"/>
      <c r="AX154" s="1096"/>
      <c r="AY154" s="915"/>
      <c r="AZ154" s="1043"/>
      <c r="BA154" s="21"/>
      <c r="BB154" s="21"/>
      <c r="BC154" s="21"/>
      <c r="BD154" s="21"/>
      <c r="BE154" s="21"/>
      <c r="BF154" s="12"/>
      <c r="BG154" s="12"/>
      <c r="BH154" s="12"/>
      <c r="BI154" s="12"/>
      <c r="BJ154" s="12"/>
      <c r="BK154" s="12"/>
      <c r="BL154" s="12"/>
    </row>
    <row r="155" spans="1:64" s="11" customFormat="1" ht="18" hidden="1" customHeight="1" thickBot="1" x14ac:dyDescent="0.3">
      <c r="A155" s="91"/>
      <c r="B155" s="1527"/>
      <c r="C155" s="1115"/>
      <c r="D155" s="1115"/>
      <c r="E155" s="1115"/>
      <c r="F155" s="1115"/>
      <c r="G155" s="1116"/>
      <c r="H155" s="915"/>
      <c r="I155" s="915"/>
      <c r="J155" s="915"/>
      <c r="K155" s="916"/>
      <c r="L155" s="1096"/>
      <c r="M155" s="915"/>
      <c r="N155" s="915"/>
      <c r="O155" s="916"/>
      <c r="P155" s="1096"/>
      <c r="Q155" s="915"/>
      <c r="R155" s="916"/>
      <c r="S155" s="1096"/>
      <c r="T155" s="915"/>
      <c r="U155" s="915"/>
      <c r="V155" s="916"/>
      <c r="W155" s="1096"/>
      <c r="X155" s="915"/>
      <c r="Y155" s="916"/>
      <c r="Z155" s="1096"/>
      <c r="AA155" s="915"/>
      <c r="AB155" s="915"/>
      <c r="AC155" s="916"/>
      <c r="AD155" s="1096"/>
      <c r="AE155" s="915"/>
      <c r="AF155" s="916"/>
      <c r="AG155" s="1096"/>
      <c r="AH155" s="915"/>
      <c r="AI155" s="915"/>
      <c r="AJ155" s="916"/>
      <c r="AK155" s="1096"/>
      <c r="AL155" s="915"/>
      <c r="AM155" s="916"/>
      <c r="AN155" s="1096"/>
      <c r="AO155" s="915"/>
      <c r="AP155" s="915"/>
      <c r="AQ155" s="916"/>
      <c r="AR155" s="1096"/>
      <c r="AS155" s="915"/>
      <c r="AT155" s="915"/>
      <c r="AU155" s="916"/>
      <c r="AV155" s="1529"/>
      <c r="AW155" s="1530"/>
      <c r="AX155" s="1096"/>
      <c r="AY155" s="915"/>
      <c r="AZ155" s="1043"/>
      <c r="BA155" s="21"/>
      <c r="BB155" s="21"/>
      <c r="BC155" s="21"/>
      <c r="BD155" s="21"/>
      <c r="BE155" s="21"/>
      <c r="BF155" s="12"/>
      <c r="BG155" s="12"/>
      <c r="BH155" s="12"/>
      <c r="BI155" s="12"/>
      <c r="BJ155" s="12"/>
      <c r="BK155" s="12"/>
      <c r="BL155" s="12"/>
    </row>
    <row r="156" spans="1:64" s="11" customFormat="1" ht="18" hidden="1" customHeight="1" thickBot="1" x14ac:dyDescent="0.3">
      <c r="A156" s="91"/>
      <c r="B156" s="1494" t="s">
        <v>756</v>
      </c>
      <c r="C156" s="1494"/>
      <c r="D156" s="1494"/>
      <c r="E156" s="1494"/>
      <c r="F156" s="1494"/>
      <c r="G156" s="1495"/>
      <c r="H156" s="1115"/>
      <c r="I156" s="1115"/>
      <c r="J156" s="1115"/>
      <c r="K156" s="1116"/>
      <c r="L156" s="1177" t="s">
        <v>24</v>
      </c>
      <c r="M156" s="1032"/>
      <c r="N156" s="1032"/>
      <c r="O156" s="914"/>
      <c r="P156" s="1177" t="s">
        <v>24</v>
      </c>
      <c r="Q156" s="1032"/>
      <c r="R156" s="914"/>
      <c r="S156" s="1114"/>
      <c r="T156" s="1115"/>
      <c r="U156" s="1115"/>
      <c r="V156" s="1116"/>
      <c r="W156" s="1177" t="s">
        <v>24</v>
      </c>
      <c r="X156" s="1032"/>
      <c r="Y156" s="914"/>
      <c r="Z156" s="1114"/>
      <c r="AA156" s="1115"/>
      <c r="AB156" s="1115"/>
      <c r="AC156" s="1116"/>
      <c r="AD156" s="1177" t="s">
        <v>24</v>
      </c>
      <c r="AE156" s="1032"/>
      <c r="AF156" s="914"/>
      <c r="AG156" s="1114"/>
      <c r="AH156" s="1115"/>
      <c r="AI156" s="1115"/>
      <c r="AJ156" s="1116"/>
      <c r="AK156" s="1177" t="s">
        <v>24</v>
      </c>
      <c r="AL156" s="1032"/>
      <c r="AM156" s="914"/>
      <c r="AN156" s="1114"/>
      <c r="AO156" s="1115"/>
      <c r="AP156" s="1115"/>
      <c r="AQ156" s="1116"/>
      <c r="AR156" s="1114"/>
      <c r="AS156" s="1115"/>
      <c r="AT156" s="1115"/>
      <c r="AU156" s="1116"/>
      <c r="AV156" s="1114">
        <v>9000</v>
      </c>
      <c r="AW156" s="1116"/>
      <c r="AX156" s="1550"/>
      <c r="AY156" s="1551"/>
      <c r="AZ156" s="1552"/>
      <c r="BA156" s="21"/>
      <c r="BB156" s="21"/>
      <c r="BC156" s="21"/>
      <c r="BD156" s="21"/>
      <c r="BE156" s="21"/>
      <c r="BF156" s="12"/>
      <c r="BG156" s="12"/>
      <c r="BH156" s="12"/>
      <c r="BI156" s="12"/>
      <c r="BJ156" s="12"/>
      <c r="BK156" s="12"/>
      <c r="BL156" s="12"/>
    </row>
    <row r="157" spans="1:64" s="8" customFormat="1" ht="9" customHeight="1" x14ac:dyDescent="0.25">
      <c r="A157" s="91"/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  <c r="S157" s="97"/>
      <c r="T157" s="97"/>
      <c r="U157" s="214"/>
      <c r="V157" s="214"/>
      <c r="W157" s="214"/>
      <c r="X157" s="214"/>
      <c r="Y157" s="214"/>
      <c r="Z157" s="214"/>
      <c r="AA157" s="214"/>
      <c r="AB157" s="214"/>
      <c r="AC157" s="99"/>
      <c r="AD157" s="99"/>
      <c r="AE157" s="99"/>
      <c r="AF157" s="99"/>
      <c r="AG157" s="99"/>
      <c r="AH157" s="99"/>
      <c r="AI157" s="99"/>
      <c r="AJ157" s="99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</row>
    <row r="158" spans="1:64" s="8" customFormat="1" ht="24.75" customHeight="1" x14ac:dyDescent="0.25">
      <c r="A158" s="91"/>
      <c r="B158" s="869" t="s">
        <v>862</v>
      </c>
      <c r="C158" s="869"/>
      <c r="D158" s="869"/>
      <c r="E158" s="869"/>
      <c r="F158" s="869"/>
      <c r="G158" s="869"/>
      <c r="H158" s="869"/>
      <c r="I158" s="869"/>
      <c r="J158" s="869"/>
      <c r="K158" s="869"/>
      <c r="L158" s="869"/>
      <c r="M158" s="869"/>
      <c r="N158" s="869"/>
      <c r="O158" s="869"/>
      <c r="P158" s="869"/>
      <c r="Q158" s="869"/>
      <c r="R158" s="869"/>
      <c r="S158" s="869"/>
      <c r="T158" s="869"/>
      <c r="U158" s="869"/>
      <c r="V158" s="869"/>
      <c r="W158" s="869"/>
      <c r="X158" s="869"/>
      <c r="Y158" s="869"/>
      <c r="Z158" s="869"/>
      <c r="AA158" s="869"/>
      <c r="AB158" s="869"/>
      <c r="AC158" s="869"/>
      <c r="AD158" s="869"/>
      <c r="AE158" s="869"/>
      <c r="AF158" s="869"/>
      <c r="AG158" s="869"/>
      <c r="AH158" s="869"/>
      <c r="AI158" s="869"/>
      <c r="AJ158" s="869"/>
      <c r="AK158" s="869"/>
      <c r="AL158" s="869"/>
      <c r="AM158" s="869"/>
      <c r="AN158" s="869"/>
      <c r="AO158" s="869"/>
      <c r="AP158" s="869"/>
      <c r="AQ158" s="869"/>
      <c r="AR158" s="869"/>
      <c r="AS158" s="869"/>
      <c r="AT158" s="869"/>
      <c r="AU158" s="869"/>
      <c r="AV158" s="869"/>
      <c r="AW158" s="869"/>
      <c r="AX158" s="869"/>
      <c r="AY158" s="869"/>
      <c r="AZ158" s="869"/>
    </row>
    <row r="159" spans="1:64" s="8" customFormat="1" ht="9" customHeight="1" x14ac:dyDescent="0.25">
      <c r="A159" s="91"/>
      <c r="B159" s="282"/>
      <c r="C159" s="282"/>
      <c r="D159" s="282"/>
      <c r="E159" s="282"/>
      <c r="F159" s="282"/>
      <c r="G159" s="282"/>
      <c r="H159" s="282"/>
      <c r="I159" s="282"/>
      <c r="J159" s="282"/>
      <c r="K159" s="282"/>
      <c r="L159" s="282"/>
      <c r="M159" s="282"/>
      <c r="N159" s="282"/>
      <c r="O159" s="282"/>
      <c r="P159" s="282"/>
      <c r="Q159" s="282"/>
      <c r="R159" s="282"/>
      <c r="S159" s="282"/>
      <c r="T159" s="282"/>
      <c r="U159" s="282"/>
      <c r="V159" s="282"/>
      <c r="W159" s="282"/>
      <c r="X159" s="282"/>
      <c r="Y159" s="282"/>
      <c r="Z159" s="282"/>
      <c r="AA159" s="282"/>
      <c r="AB159" s="282"/>
      <c r="AC159" s="282"/>
      <c r="AD159" s="282"/>
      <c r="AE159" s="282"/>
      <c r="AF159" s="282"/>
      <c r="AG159" s="282"/>
      <c r="AH159" s="282"/>
      <c r="AI159" s="282"/>
      <c r="AJ159" s="282"/>
      <c r="AK159" s="282"/>
      <c r="AL159" s="282"/>
      <c r="AM159" s="282"/>
      <c r="AN159" s="282"/>
      <c r="AO159" s="282"/>
      <c r="AP159" s="282"/>
      <c r="AQ159" s="282"/>
      <c r="AR159" s="282"/>
      <c r="AS159" s="282"/>
      <c r="AT159" s="282"/>
      <c r="AU159" s="282"/>
      <c r="AV159" s="282"/>
      <c r="AW159" s="282"/>
      <c r="AX159" s="282"/>
      <c r="AY159" s="282"/>
      <c r="AZ159" s="282"/>
    </row>
    <row r="160" spans="1:64" s="8" customFormat="1" ht="24.75" customHeight="1" x14ac:dyDescent="0.25">
      <c r="A160" s="91"/>
      <c r="B160" s="867" t="s">
        <v>2</v>
      </c>
      <c r="C160" s="892"/>
      <c r="D160" s="892"/>
      <c r="E160" s="892"/>
      <c r="F160" s="892"/>
      <c r="G160" s="892"/>
      <c r="H160" s="892"/>
      <c r="I160" s="892"/>
      <c r="J160" s="892"/>
      <c r="K160" s="892"/>
      <c r="L160" s="892"/>
      <c r="M160" s="892"/>
      <c r="N160" s="892"/>
      <c r="O160" s="892"/>
      <c r="P160" s="892"/>
      <c r="Q160" s="892"/>
      <c r="R160" s="892"/>
      <c r="S160" s="892"/>
      <c r="T160" s="892"/>
      <c r="U160" s="892"/>
      <c r="V160" s="892"/>
      <c r="W160" s="895" t="s">
        <v>573</v>
      </c>
      <c r="X160" s="870"/>
      <c r="Y160" s="871"/>
      <c r="Z160" s="870" t="s">
        <v>33</v>
      </c>
      <c r="AA160" s="870"/>
      <c r="AB160" s="871"/>
      <c r="AC160" s="865" t="s">
        <v>99</v>
      </c>
      <c r="AD160" s="866"/>
      <c r="AE160" s="866"/>
      <c r="AF160" s="866"/>
      <c r="AG160" s="866"/>
      <c r="AH160" s="866"/>
      <c r="AI160" s="866"/>
      <c r="AJ160" s="866"/>
      <c r="AK160" s="866"/>
      <c r="AL160" s="866"/>
      <c r="AM160" s="866"/>
      <c r="AN160" s="866"/>
      <c r="AO160" s="866"/>
      <c r="AP160" s="866"/>
      <c r="AQ160" s="866"/>
      <c r="AR160" s="866"/>
      <c r="AS160" s="866"/>
      <c r="AT160" s="866"/>
      <c r="AU160" s="866"/>
      <c r="AV160" s="866"/>
      <c r="AW160" s="866"/>
      <c r="AX160" s="866"/>
      <c r="AY160" s="866"/>
      <c r="AZ160" s="866"/>
    </row>
    <row r="161" spans="1:52" s="8" customFormat="1" ht="24.75" customHeight="1" x14ac:dyDescent="0.25">
      <c r="A161" s="91"/>
      <c r="B161" s="867"/>
      <c r="C161" s="892"/>
      <c r="D161" s="892"/>
      <c r="E161" s="892"/>
      <c r="F161" s="892"/>
      <c r="G161" s="892"/>
      <c r="H161" s="892"/>
      <c r="I161" s="892"/>
      <c r="J161" s="892"/>
      <c r="K161" s="892"/>
      <c r="L161" s="892"/>
      <c r="M161" s="892"/>
      <c r="N161" s="892"/>
      <c r="O161" s="892"/>
      <c r="P161" s="892"/>
      <c r="Q161" s="892"/>
      <c r="R161" s="892"/>
      <c r="S161" s="892"/>
      <c r="T161" s="892"/>
      <c r="U161" s="892"/>
      <c r="V161" s="892"/>
      <c r="W161" s="896"/>
      <c r="X161" s="872"/>
      <c r="Y161" s="873"/>
      <c r="Z161" s="872"/>
      <c r="AA161" s="872"/>
      <c r="AB161" s="873"/>
      <c r="AC161" s="895" t="s">
        <v>936</v>
      </c>
      <c r="AD161" s="870"/>
      <c r="AE161" s="870"/>
      <c r="AF161" s="870"/>
      <c r="AG161" s="870"/>
      <c r="AH161" s="870"/>
      <c r="AI161" s="870"/>
      <c r="AJ161" s="871"/>
      <c r="AK161" s="892" t="s">
        <v>937</v>
      </c>
      <c r="AL161" s="892"/>
      <c r="AM161" s="892"/>
      <c r="AN161" s="892"/>
      <c r="AO161" s="892"/>
      <c r="AP161" s="892"/>
      <c r="AQ161" s="892"/>
      <c r="AR161" s="892"/>
      <c r="AS161" s="870" t="s">
        <v>938</v>
      </c>
      <c r="AT161" s="870"/>
      <c r="AU161" s="870"/>
      <c r="AV161" s="870"/>
      <c r="AW161" s="870"/>
      <c r="AX161" s="870"/>
      <c r="AY161" s="870"/>
      <c r="AZ161" s="870"/>
    </row>
    <row r="162" spans="1:52" s="8" customFormat="1" ht="19.5" customHeight="1" x14ac:dyDescent="0.25">
      <c r="A162" s="91"/>
      <c r="B162" s="867"/>
      <c r="C162" s="892"/>
      <c r="D162" s="892"/>
      <c r="E162" s="892"/>
      <c r="F162" s="892"/>
      <c r="G162" s="892"/>
      <c r="H162" s="892"/>
      <c r="I162" s="892"/>
      <c r="J162" s="892"/>
      <c r="K162" s="892"/>
      <c r="L162" s="892"/>
      <c r="M162" s="892"/>
      <c r="N162" s="892"/>
      <c r="O162" s="892"/>
      <c r="P162" s="892"/>
      <c r="Q162" s="892"/>
      <c r="R162" s="892"/>
      <c r="S162" s="892"/>
      <c r="T162" s="892"/>
      <c r="U162" s="892"/>
      <c r="V162" s="892"/>
      <c r="W162" s="897"/>
      <c r="X162" s="874"/>
      <c r="Y162" s="875"/>
      <c r="Z162" s="874"/>
      <c r="AA162" s="874"/>
      <c r="AB162" s="875"/>
      <c r="AC162" s="897"/>
      <c r="AD162" s="874"/>
      <c r="AE162" s="874"/>
      <c r="AF162" s="874"/>
      <c r="AG162" s="874"/>
      <c r="AH162" s="874"/>
      <c r="AI162" s="874"/>
      <c r="AJ162" s="875"/>
      <c r="AK162" s="892"/>
      <c r="AL162" s="892"/>
      <c r="AM162" s="892"/>
      <c r="AN162" s="892"/>
      <c r="AO162" s="892"/>
      <c r="AP162" s="892"/>
      <c r="AQ162" s="892"/>
      <c r="AR162" s="892"/>
      <c r="AS162" s="874"/>
      <c r="AT162" s="874"/>
      <c r="AU162" s="874"/>
      <c r="AV162" s="874"/>
      <c r="AW162" s="874"/>
      <c r="AX162" s="874"/>
      <c r="AY162" s="874"/>
      <c r="AZ162" s="874"/>
    </row>
    <row r="163" spans="1:52" s="8" customFormat="1" ht="12.75" customHeight="1" thickBot="1" x14ac:dyDescent="0.3">
      <c r="A163" s="91"/>
      <c r="B163" s="968">
        <v>1</v>
      </c>
      <c r="C163" s="969"/>
      <c r="D163" s="969"/>
      <c r="E163" s="969"/>
      <c r="F163" s="969"/>
      <c r="G163" s="969"/>
      <c r="H163" s="969"/>
      <c r="I163" s="969"/>
      <c r="J163" s="969"/>
      <c r="K163" s="969"/>
      <c r="L163" s="969"/>
      <c r="M163" s="969"/>
      <c r="N163" s="969"/>
      <c r="O163" s="969"/>
      <c r="P163" s="969"/>
      <c r="Q163" s="969"/>
      <c r="R163" s="969"/>
      <c r="S163" s="969"/>
      <c r="T163" s="969"/>
      <c r="U163" s="969"/>
      <c r="V163" s="969"/>
      <c r="W163" s="922" t="s">
        <v>36</v>
      </c>
      <c r="X163" s="923"/>
      <c r="Y163" s="924"/>
      <c r="Z163" s="923" t="s">
        <v>7</v>
      </c>
      <c r="AA163" s="923"/>
      <c r="AB163" s="924"/>
      <c r="AC163" s="922" t="s">
        <v>8</v>
      </c>
      <c r="AD163" s="923"/>
      <c r="AE163" s="923"/>
      <c r="AF163" s="923"/>
      <c r="AG163" s="923"/>
      <c r="AH163" s="923"/>
      <c r="AI163" s="923"/>
      <c r="AJ163" s="924"/>
      <c r="AK163" s="922" t="s">
        <v>9</v>
      </c>
      <c r="AL163" s="923"/>
      <c r="AM163" s="923"/>
      <c r="AN163" s="923"/>
      <c r="AO163" s="923"/>
      <c r="AP163" s="923"/>
      <c r="AQ163" s="923"/>
      <c r="AR163" s="924"/>
      <c r="AS163" s="922" t="s">
        <v>10</v>
      </c>
      <c r="AT163" s="923"/>
      <c r="AU163" s="923"/>
      <c r="AV163" s="923"/>
      <c r="AW163" s="923"/>
      <c r="AX163" s="923"/>
      <c r="AY163" s="923"/>
      <c r="AZ163" s="923"/>
    </row>
    <row r="164" spans="1:52" s="8" customFormat="1" ht="23.25" customHeight="1" x14ac:dyDescent="0.25">
      <c r="A164" s="91"/>
      <c r="B164" s="968" t="s">
        <v>965</v>
      </c>
      <c r="C164" s="969"/>
      <c r="D164" s="969"/>
      <c r="E164" s="969"/>
      <c r="F164" s="969"/>
      <c r="G164" s="969"/>
      <c r="H164" s="969"/>
      <c r="I164" s="969"/>
      <c r="J164" s="969"/>
      <c r="K164" s="969"/>
      <c r="L164" s="969"/>
      <c r="M164" s="969"/>
      <c r="N164" s="969"/>
      <c r="O164" s="969"/>
      <c r="P164" s="969"/>
      <c r="Q164" s="969"/>
      <c r="R164" s="969"/>
      <c r="S164" s="969"/>
      <c r="T164" s="969"/>
      <c r="U164" s="969"/>
      <c r="V164" s="970"/>
      <c r="W164" s="856" t="s">
        <v>964</v>
      </c>
      <c r="X164" s="857"/>
      <c r="Y164" s="857"/>
      <c r="Z164" s="971" t="s">
        <v>21</v>
      </c>
      <c r="AA164" s="857"/>
      <c r="AB164" s="972"/>
      <c r="AC164" s="858">
        <f>AC91</f>
        <v>158732</v>
      </c>
      <c r="AD164" s="859"/>
      <c r="AE164" s="859"/>
      <c r="AF164" s="859"/>
      <c r="AG164" s="859"/>
      <c r="AH164" s="859"/>
      <c r="AI164" s="859"/>
      <c r="AJ164" s="860"/>
      <c r="AK164" s="858">
        <f t="shared" ref="AK164" si="13">AK91</f>
        <v>158732</v>
      </c>
      <c r="AL164" s="859"/>
      <c r="AM164" s="859"/>
      <c r="AN164" s="859"/>
      <c r="AO164" s="859"/>
      <c r="AP164" s="859"/>
      <c r="AQ164" s="859"/>
      <c r="AR164" s="860"/>
      <c r="AS164" s="858">
        <f t="shared" ref="AS164" si="14">AS91</f>
        <v>158732</v>
      </c>
      <c r="AT164" s="859"/>
      <c r="AU164" s="859"/>
      <c r="AV164" s="859"/>
      <c r="AW164" s="859"/>
      <c r="AX164" s="859"/>
      <c r="AY164" s="859"/>
      <c r="AZ164" s="860"/>
    </row>
    <row r="165" spans="1:52" s="8" customFormat="1" ht="24.75" customHeight="1" x14ac:dyDescent="0.25">
      <c r="A165" s="91"/>
      <c r="B165" s="867"/>
      <c r="C165" s="892"/>
      <c r="D165" s="892"/>
      <c r="E165" s="892"/>
      <c r="F165" s="892"/>
      <c r="G165" s="892"/>
      <c r="H165" s="892"/>
      <c r="I165" s="892"/>
      <c r="J165" s="892"/>
      <c r="K165" s="892"/>
      <c r="L165" s="892"/>
      <c r="M165" s="892"/>
      <c r="N165" s="892"/>
      <c r="O165" s="892"/>
      <c r="P165" s="892"/>
      <c r="Q165" s="892"/>
      <c r="R165" s="892"/>
      <c r="S165" s="892"/>
      <c r="T165" s="892"/>
      <c r="U165" s="892"/>
      <c r="V165" s="865"/>
      <c r="W165" s="893"/>
      <c r="X165" s="866"/>
      <c r="Y165" s="866"/>
      <c r="Z165" s="894" t="s">
        <v>22</v>
      </c>
      <c r="AA165" s="842"/>
      <c r="AB165" s="843"/>
      <c r="AC165" s="865"/>
      <c r="AD165" s="866"/>
      <c r="AE165" s="866"/>
      <c r="AF165" s="866"/>
      <c r="AG165" s="866"/>
      <c r="AH165" s="866"/>
      <c r="AI165" s="866"/>
      <c r="AJ165" s="867"/>
      <c r="AK165" s="865"/>
      <c r="AL165" s="866"/>
      <c r="AM165" s="866"/>
      <c r="AN165" s="866"/>
      <c r="AO165" s="866"/>
      <c r="AP165" s="866"/>
      <c r="AQ165" s="866"/>
      <c r="AR165" s="867"/>
      <c r="AS165" s="865"/>
      <c r="AT165" s="866"/>
      <c r="AU165" s="866"/>
      <c r="AV165" s="866"/>
      <c r="AW165" s="866"/>
      <c r="AX165" s="866"/>
      <c r="AY165" s="866"/>
      <c r="AZ165" s="868"/>
    </row>
    <row r="166" spans="1:52" s="8" customFormat="1" ht="24.75" customHeight="1" thickBot="1" x14ac:dyDescent="0.3">
      <c r="A166" s="91"/>
      <c r="B166" s="968"/>
      <c r="C166" s="969"/>
      <c r="D166" s="969"/>
      <c r="E166" s="969"/>
      <c r="F166" s="969"/>
      <c r="G166" s="969"/>
      <c r="H166" s="969"/>
      <c r="I166" s="969"/>
      <c r="J166" s="969"/>
      <c r="K166" s="969"/>
      <c r="L166" s="969"/>
      <c r="M166" s="969"/>
      <c r="N166" s="969"/>
      <c r="O166" s="969"/>
      <c r="P166" s="969"/>
      <c r="Q166" s="969"/>
      <c r="R166" s="969"/>
      <c r="S166" s="969"/>
      <c r="T166" s="969"/>
      <c r="U166" s="969"/>
      <c r="V166" s="970"/>
      <c r="W166" s="974"/>
      <c r="X166" s="975"/>
      <c r="Y166" s="975"/>
      <c r="Z166" s="976"/>
      <c r="AA166" s="848"/>
      <c r="AB166" s="849"/>
      <c r="AC166" s="850"/>
      <c r="AD166" s="851"/>
      <c r="AE166" s="851"/>
      <c r="AF166" s="851"/>
      <c r="AG166" s="851"/>
      <c r="AH166" s="851"/>
      <c r="AI166" s="851"/>
      <c r="AJ166" s="852"/>
      <c r="AK166" s="850"/>
      <c r="AL166" s="851"/>
      <c r="AM166" s="851"/>
      <c r="AN166" s="851"/>
      <c r="AO166" s="851"/>
      <c r="AP166" s="851"/>
      <c r="AQ166" s="851"/>
      <c r="AR166" s="852"/>
      <c r="AS166" s="850"/>
      <c r="AT166" s="851"/>
      <c r="AU166" s="851"/>
      <c r="AV166" s="851"/>
      <c r="AW166" s="851"/>
      <c r="AX166" s="851"/>
      <c r="AY166" s="851"/>
      <c r="AZ166" s="853"/>
    </row>
    <row r="167" spans="1:52" s="8" customFormat="1" ht="51" customHeight="1" x14ac:dyDescent="0.25">
      <c r="A167" s="91"/>
      <c r="B167" s="956" t="s">
        <v>916</v>
      </c>
      <c r="C167" s="956"/>
      <c r="D167" s="956"/>
      <c r="E167" s="956"/>
      <c r="F167" s="956"/>
      <c r="G167" s="956"/>
      <c r="H167" s="956"/>
      <c r="I167" s="956"/>
      <c r="J167" s="956"/>
      <c r="K167" s="956"/>
      <c r="L167" s="956"/>
      <c r="M167" s="956"/>
      <c r="N167" s="956"/>
      <c r="O167" s="956"/>
      <c r="P167" s="956"/>
      <c r="Q167" s="956"/>
      <c r="R167" s="956"/>
      <c r="S167" s="956"/>
      <c r="T167" s="956"/>
      <c r="U167" s="956"/>
      <c r="V167" s="956"/>
      <c r="W167" s="956"/>
      <c r="X167" s="956"/>
      <c r="Y167" s="956"/>
      <c r="Z167" s="956"/>
      <c r="AA167" s="956"/>
      <c r="AB167" s="956"/>
      <c r="AC167" s="956"/>
      <c r="AD167" s="956"/>
      <c r="AE167" s="956"/>
      <c r="AF167" s="956"/>
      <c r="AG167" s="956"/>
      <c r="AH167" s="956"/>
      <c r="AI167" s="956"/>
      <c r="AJ167" s="956"/>
      <c r="AK167" s="956"/>
      <c r="AL167" s="956"/>
      <c r="AM167" s="956"/>
      <c r="AN167" s="956"/>
      <c r="AO167" s="956"/>
      <c r="AP167" s="956"/>
      <c r="AQ167" s="956"/>
      <c r="AR167" s="956"/>
      <c r="AS167" s="956"/>
      <c r="AT167" s="956"/>
      <c r="AU167" s="956"/>
      <c r="AV167" s="956"/>
      <c r="AW167" s="956"/>
      <c r="AX167" s="956"/>
      <c r="AY167" s="956"/>
      <c r="AZ167" s="956"/>
    </row>
    <row r="168" spans="1:52" s="8" customFormat="1" ht="9" customHeight="1" x14ac:dyDescent="0.25">
      <c r="A168" s="91"/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  <c r="S168" s="97"/>
      <c r="T168" s="97"/>
      <c r="U168" s="214"/>
      <c r="V168" s="214"/>
      <c r="W168" s="214"/>
      <c r="X168" s="214"/>
      <c r="Y168" s="214"/>
      <c r="Z168" s="214"/>
      <c r="AA168" s="214"/>
      <c r="AB168" s="214"/>
      <c r="AC168" s="99"/>
      <c r="AD168" s="99"/>
      <c r="AE168" s="99"/>
      <c r="AF168" s="99"/>
      <c r="AG168" s="99"/>
      <c r="AH168" s="99"/>
      <c r="AI168" s="99"/>
      <c r="AJ168" s="99"/>
      <c r="AK168" s="525"/>
      <c r="AL168" s="525"/>
      <c r="AM168" s="525"/>
      <c r="AN168" s="525"/>
      <c r="AO168" s="525"/>
      <c r="AP168" s="525"/>
      <c r="AQ168" s="525"/>
      <c r="AR168" s="525"/>
      <c r="AS168" s="525"/>
      <c r="AT168" s="525"/>
      <c r="AU168" s="525"/>
      <c r="AV168" s="525"/>
      <c r="AW168" s="525"/>
      <c r="AX168" s="525"/>
      <c r="AY168" s="525"/>
      <c r="AZ168" s="525"/>
    </row>
    <row r="169" spans="1:52" s="8" customFormat="1" ht="15.75" customHeight="1" x14ac:dyDescent="0.25">
      <c r="A169" s="45"/>
      <c r="B169" s="869" t="s">
        <v>863</v>
      </c>
      <c r="C169" s="869"/>
      <c r="D169" s="869"/>
      <c r="E169" s="869"/>
      <c r="F169" s="869"/>
      <c r="G169" s="869"/>
      <c r="H169" s="869"/>
      <c r="I169" s="869"/>
      <c r="J169" s="869"/>
      <c r="K169" s="869"/>
      <c r="L169" s="869"/>
      <c r="M169" s="869"/>
      <c r="N169" s="869"/>
      <c r="O169" s="869"/>
      <c r="P169" s="869"/>
      <c r="Q169" s="869"/>
      <c r="R169" s="869"/>
      <c r="S169" s="869"/>
      <c r="T169" s="869"/>
      <c r="U169" s="869"/>
      <c r="V169" s="869"/>
      <c r="W169" s="869"/>
      <c r="X169" s="869"/>
      <c r="Y169" s="869"/>
      <c r="Z169" s="869"/>
      <c r="AA169" s="869"/>
      <c r="AB169" s="869"/>
      <c r="AC169" s="869"/>
      <c r="AD169" s="869"/>
      <c r="AE169" s="869"/>
      <c r="AF169" s="869"/>
      <c r="AG169" s="869"/>
      <c r="AH169" s="869"/>
      <c r="AI169" s="869"/>
      <c r="AJ169" s="869"/>
      <c r="AK169" s="869"/>
      <c r="AL169" s="869"/>
      <c r="AM169" s="869"/>
      <c r="AN169" s="869"/>
      <c r="AO169" s="869"/>
      <c r="AP169" s="869"/>
      <c r="AQ169" s="869"/>
      <c r="AR169" s="869"/>
      <c r="AS169" s="869"/>
      <c r="AT169" s="869"/>
      <c r="AU169" s="869"/>
      <c r="AV169" s="869"/>
      <c r="AW169" s="869"/>
      <c r="AX169" s="869"/>
      <c r="AY169" s="869"/>
      <c r="AZ169" s="869"/>
    </row>
    <row r="170" spans="1:52" x14ac:dyDescent="0.25">
      <c r="A170" s="45"/>
      <c r="B170" s="282"/>
      <c r="C170" s="282"/>
      <c r="D170" s="282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282"/>
      <c r="AL170" s="282"/>
      <c r="AM170" s="282"/>
      <c r="AN170" s="282"/>
      <c r="AO170" s="282"/>
      <c r="AP170" s="282"/>
      <c r="AQ170" s="282"/>
      <c r="AR170" s="282"/>
      <c r="AS170" s="282"/>
      <c r="AT170" s="282"/>
      <c r="AU170" s="282"/>
      <c r="AV170" s="282"/>
      <c r="AW170" s="282"/>
      <c r="AX170" s="282"/>
      <c r="AY170" s="282"/>
      <c r="AZ170" s="282"/>
    </row>
    <row r="171" spans="1:52" x14ac:dyDescent="0.25">
      <c r="A171" s="45"/>
      <c r="B171" s="870" t="s">
        <v>2</v>
      </c>
      <c r="C171" s="870"/>
      <c r="D171" s="870"/>
      <c r="E171" s="870"/>
      <c r="F171" s="870"/>
      <c r="G171" s="870"/>
      <c r="H171" s="870"/>
      <c r="I171" s="870"/>
      <c r="J171" s="870"/>
      <c r="K171" s="870"/>
      <c r="L171" s="870"/>
      <c r="M171" s="870"/>
      <c r="N171" s="870"/>
      <c r="O171" s="870"/>
      <c r="P171" s="870"/>
      <c r="Q171" s="870"/>
      <c r="R171" s="870"/>
      <c r="S171" s="870"/>
      <c r="T171" s="870"/>
      <c r="U171" s="870"/>
      <c r="V171" s="870"/>
      <c r="W171" s="870"/>
      <c r="X171" s="870"/>
      <c r="Y171" s="871"/>
      <c r="Z171" s="870" t="s">
        <v>33</v>
      </c>
      <c r="AA171" s="870"/>
      <c r="AB171" s="871"/>
      <c r="AC171" s="865" t="s">
        <v>99</v>
      </c>
      <c r="AD171" s="866"/>
      <c r="AE171" s="866"/>
      <c r="AF171" s="866"/>
      <c r="AG171" s="866"/>
      <c r="AH171" s="866"/>
      <c r="AI171" s="866"/>
      <c r="AJ171" s="866"/>
      <c r="AK171" s="866"/>
      <c r="AL171" s="866"/>
      <c r="AM171" s="866"/>
      <c r="AN171" s="866"/>
      <c r="AO171" s="866"/>
      <c r="AP171" s="866"/>
      <c r="AQ171" s="866"/>
      <c r="AR171" s="866"/>
      <c r="AS171" s="866"/>
      <c r="AT171" s="866"/>
      <c r="AU171" s="866"/>
      <c r="AV171" s="866"/>
      <c r="AW171" s="866"/>
      <c r="AX171" s="866"/>
      <c r="AY171" s="866"/>
      <c r="AZ171" s="866"/>
    </row>
    <row r="172" spans="1:52" ht="15" customHeight="1" x14ac:dyDescent="0.25">
      <c r="A172" s="45"/>
      <c r="B172" s="872"/>
      <c r="C172" s="872"/>
      <c r="D172" s="872"/>
      <c r="E172" s="872"/>
      <c r="F172" s="872"/>
      <c r="G172" s="872"/>
      <c r="H172" s="872"/>
      <c r="I172" s="872"/>
      <c r="J172" s="872"/>
      <c r="K172" s="872"/>
      <c r="L172" s="872"/>
      <c r="M172" s="872"/>
      <c r="N172" s="872"/>
      <c r="O172" s="872"/>
      <c r="P172" s="872"/>
      <c r="Q172" s="872"/>
      <c r="R172" s="872"/>
      <c r="S172" s="872"/>
      <c r="T172" s="872"/>
      <c r="U172" s="872"/>
      <c r="V172" s="872"/>
      <c r="W172" s="872"/>
      <c r="X172" s="872"/>
      <c r="Y172" s="873"/>
      <c r="Z172" s="872"/>
      <c r="AA172" s="872"/>
      <c r="AB172" s="873"/>
      <c r="AC172" s="895" t="s">
        <v>936</v>
      </c>
      <c r="AD172" s="870"/>
      <c r="AE172" s="870"/>
      <c r="AF172" s="870"/>
      <c r="AG172" s="870"/>
      <c r="AH172" s="870"/>
      <c r="AI172" s="870"/>
      <c r="AJ172" s="871"/>
      <c r="AK172" s="892" t="s">
        <v>937</v>
      </c>
      <c r="AL172" s="892"/>
      <c r="AM172" s="892"/>
      <c r="AN172" s="892"/>
      <c r="AO172" s="892"/>
      <c r="AP172" s="892"/>
      <c r="AQ172" s="892"/>
      <c r="AR172" s="892"/>
      <c r="AS172" s="870" t="s">
        <v>938</v>
      </c>
      <c r="AT172" s="870"/>
      <c r="AU172" s="870"/>
      <c r="AV172" s="870"/>
      <c r="AW172" s="870"/>
      <c r="AX172" s="870"/>
      <c r="AY172" s="870"/>
      <c r="AZ172" s="870"/>
    </row>
    <row r="173" spans="1:52" ht="29.25" customHeight="1" x14ac:dyDescent="0.25">
      <c r="A173" s="45"/>
      <c r="B173" s="874"/>
      <c r="C173" s="874"/>
      <c r="D173" s="874"/>
      <c r="E173" s="874"/>
      <c r="F173" s="874"/>
      <c r="G173" s="874"/>
      <c r="H173" s="874"/>
      <c r="I173" s="874"/>
      <c r="J173" s="874"/>
      <c r="K173" s="874"/>
      <c r="L173" s="874"/>
      <c r="M173" s="874"/>
      <c r="N173" s="874"/>
      <c r="O173" s="874"/>
      <c r="P173" s="874"/>
      <c r="Q173" s="874"/>
      <c r="R173" s="874"/>
      <c r="S173" s="874"/>
      <c r="T173" s="874"/>
      <c r="U173" s="874"/>
      <c r="V173" s="874"/>
      <c r="W173" s="874"/>
      <c r="X173" s="874"/>
      <c r="Y173" s="875"/>
      <c r="Z173" s="874"/>
      <c r="AA173" s="874"/>
      <c r="AB173" s="875"/>
      <c r="AC173" s="897"/>
      <c r="AD173" s="874"/>
      <c r="AE173" s="874"/>
      <c r="AF173" s="874"/>
      <c r="AG173" s="874"/>
      <c r="AH173" s="874"/>
      <c r="AI173" s="874"/>
      <c r="AJ173" s="875"/>
      <c r="AK173" s="892"/>
      <c r="AL173" s="892"/>
      <c r="AM173" s="892"/>
      <c r="AN173" s="892"/>
      <c r="AO173" s="892"/>
      <c r="AP173" s="892"/>
      <c r="AQ173" s="892"/>
      <c r="AR173" s="892"/>
      <c r="AS173" s="874"/>
      <c r="AT173" s="874"/>
      <c r="AU173" s="874"/>
      <c r="AV173" s="874"/>
      <c r="AW173" s="874"/>
      <c r="AX173" s="874"/>
      <c r="AY173" s="874"/>
      <c r="AZ173" s="874"/>
    </row>
    <row r="174" spans="1:52" ht="15.75" thickBot="1" x14ac:dyDescent="0.3">
      <c r="A174" s="45"/>
      <c r="B174" s="882">
        <v>1</v>
      </c>
      <c r="C174" s="882"/>
      <c r="D174" s="882"/>
      <c r="E174" s="882"/>
      <c r="F174" s="882"/>
      <c r="G174" s="882"/>
      <c r="H174" s="882"/>
      <c r="I174" s="882"/>
      <c r="J174" s="882"/>
      <c r="K174" s="882"/>
      <c r="L174" s="882"/>
      <c r="M174" s="882"/>
      <c r="N174" s="882"/>
      <c r="O174" s="882"/>
      <c r="P174" s="882"/>
      <c r="Q174" s="882"/>
      <c r="R174" s="882"/>
      <c r="S174" s="882"/>
      <c r="T174" s="882"/>
      <c r="U174" s="882"/>
      <c r="V174" s="882"/>
      <c r="W174" s="882"/>
      <c r="X174" s="882"/>
      <c r="Y174" s="883"/>
      <c r="Z174" s="884" t="s">
        <v>7</v>
      </c>
      <c r="AA174" s="884"/>
      <c r="AB174" s="885"/>
      <c r="AC174" s="886" t="s">
        <v>8</v>
      </c>
      <c r="AD174" s="887"/>
      <c r="AE174" s="887"/>
      <c r="AF174" s="887"/>
      <c r="AG174" s="887"/>
      <c r="AH174" s="887"/>
      <c r="AI174" s="887"/>
      <c r="AJ174" s="888"/>
      <c r="AK174" s="886" t="s">
        <v>9</v>
      </c>
      <c r="AL174" s="887"/>
      <c r="AM174" s="887"/>
      <c r="AN174" s="887"/>
      <c r="AO174" s="887"/>
      <c r="AP174" s="887"/>
      <c r="AQ174" s="887"/>
      <c r="AR174" s="888"/>
      <c r="AS174" s="886" t="s">
        <v>10</v>
      </c>
      <c r="AT174" s="887"/>
      <c r="AU174" s="887"/>
      <c r="AV174" s="887"/>
      <c r="AW174" s="887"/>
      <c r="AX174" s="887"/>
      <c r="AY174" s="887"/>
      <c r="AZ174" s="887"/>
    </row>
    <row r="175" spans="1:52" ht="25.5" customHeight="1" x14ac:dyDescent="0.25">
      <c r="A175" s="45"/>
      <c r="B175" s="854" t="s">
        <v>771</v>
      </c>
      <c r="C175" s="854"/>
      <c r="D175" s="854"/>
      <c r="E175" s="854"/>
      <c r="F175" s="854"/>
      <c r="G175" s="854"/>
      <c r="H175" s="854"/>
      <c r="I175" s="854"/>
      <c r="J175" s="854"/>
      <c r="K175" s="854"/>
      <c r="L175" s="854"/>
      <c r="M175" s="854"/>
      <c r="N175" s="854"/>
      <c r="O175" s="854"/>
      <c r="P175" s="854"/>
      <c r="Q175" s="854"/>
      <c r="R175" s="854"/>
      <c r="S175" s="854"/>
      <c r="T175" s="854"/>
      <c r="U175" s="854"/>
      <c r="V175" s="854"/>
      <c r="W175" s="854"/>
      <c r="X175" s="854"/>
      <c r="Y175" s="855"/>
      <c r="Z175" s="856" t="s">
        <v>21</v>
      </c>
      <c r="AA175" s="857"/>
      <c r="AB175" s="857"/>
      <c r="AC175" s="858">
        <f>AC164</f>
        <v>158732</v>
      </c>
      <c r="AD175" s="859"/>
      <c r="AE175" s="859"/>
      <c r="AF175" s="859"/>
      <c r="AG175" s="859"/>
      <c r="AH175" s="859"/>
      <c r="AI175" s="859"/>
      <c r="AJ175" s="860"/>
      <c r="AK175" s="858">
        <f t="shared" ref="AK175" si="15">AK164</f>
        <v>158732</v>
      </c>
      <c r="AL175" s="859"/>
      <c r="AM175" s="859"/>
      <c r="AN175" s="859"/>
      <c r="AO175" s="859"/>
      <c r="AP175" s="859"/>
      <c r="AQ175" s="859"/>
      <c r="AR175" s="860"/>
      <c r="AS175" s="858">
        <f t="shared" ref="AS175" si="16">AS164</f>
        <v>158732</v>
      </c>
      <c r="AT175" s="859"/>
      <c r="AU175" s="859"/>
      <c r="AV175" s="859"/>
      <c r="AW175" s="859"/>
      <c r="AX175" s="859"/>
      <c r="AY175" s="859"/>
      <c r="AZ175" s="860"/>
    </row>
    <row r="176" spans="1:52" ht="15" customHeight="1" x14ac:dyDescent="0.25">
      <c r="A176" s="45"/>
      <c r="B176" s="839" t="s">
        <v>765</v>
      </c>
      <c r="C176" s="839"/>
      <c r="D176" s="839"/>
      <c r="E176" s="839"/>
      <c r="F176" s="839"/>
      <c r="G176" s="839"/>
      <c r="H176" s="839"/>
      <c r="I176" s="839"/>
      <c r="J176" s="839"/>
      <c r="K176" s="839"/>
      <c r="L176" s="839"/>
      <c r="M176" s="839"/>
      <c r="N176" s="839"/>
      <c r="O176" s="839"/>
      <c r="P176" s="839"/>
      <c r="Q176" s="839"/>
      <c r="R176" s="839"/>
      <c r="S176" s="839"/>
      <c r="T176" s="839"/>
      <c r="U176" s="839"/>
      <c r="V176" s="839"/>
      <c r="W176" s="839"/>
      <c r="X176" s="839"/>
      <c r="Y176" s="840"/>
      <c r="Z176" s="841" t="s">
        <v>22</v>
      </c>
      <c r="AA176" s="842"/>
      <c r="AB176" s="843"/>
      <c r="AC176" s="865"/>
      <c r="AD176" s="866"/>
      <c r="AE176" s="866"/>
      <c r="AF176" s="866"/>
      <c r="AG176" s="866"/>
      <c r="AH176" s="866"/>
      <c r="AI176" s="866"/>
      <c r="AJ176" s="867"/>
      <c r="AK176" s="865"/>
      <c r="AL176" s="866"/>
      <c r="AM176" s="866"/>
      <c r="AN176" s="866"/>
      <c r="AO176" s="866"/>
      <c r="AP176" s="866"/>
      <c r="AQ176" s="866"/>
      <c r="AR176" s="867"/>
      <c r="AS176" s="865"/>
      <c r="AT176" s="866"/>
      <c r="AU176" s="866"/>
      <c r="AV176" s="866"/>
      <c r="AW176" s="866"/>
      <c r="AX176" s="866"/>
      <c r="AY176" s="866"/>
      <c r="AZ176" s="868"/>
    </row>
    <row r="177" spans="1:52" ht="15" customHeight="1" x14ac:dyDescent="0.25">
      <c r="A177" s="45"/>
      <c r="B177" s="839" t="s">
        <v>766</v>
      </c>
      <c r="C177" s="839"/>
      <c r="D177" s="839"/>
      <c r="E177" s="839"/>
      <c r="F177" s="839"/>
      <c r="G177" s="839"/>
      <c r="H177" s="839"/>
      <c r="I177" s="839"/>
      <c r="J177" s="839"/>
      <c r="K177" s="839"/>
      <c r="L177" s="839"/>
      <c r="M177" s="839"/>
      <c r="N177" s="839"/>
      <c r="O177" s="839"/>
      <c r="P177" s="839"/>
      <c r="Q177" s="839"/>
      <c r="R177" s="839"/>
      <c r="S177" s="839"/>
      <c r="T177" s="839"/>
      <c r="U177" s="839"/>
      <c r="V177" s="839"/>
      <c r="W177" s="839"/>
      <c r="X177" s="839"/>
      <c r="Y177" s="840"/>
      <c r="Z177" s="841" t="s">
        <v>23</v>
      </c>
      <c r="AA177" s="842"/>
      <c r="AB177" s="843"/>
      <c r="AC177" s="474"/>
      <c r="AD177" s="473"/>
      <c r="AE177" s="473"/>
      <c r="AF177" s="473"/>
      <c r="AG177" s="473"/>
      <c r="AH177" s="473"/>
      <c r="AI177" s="473"/>
      <c r="AJ177" s="475"/>
      <c r="AK177" s="474"/>
      <c r="AL177" s="473"/>
      <c r="AM177" s="473"/>
      <c r="AN177" s="473"/>
      <c r="AO177" s="473"/>
      <c r="AP177" s="473"/>
      <c r="AQ177" s="473"/>
      <c r="AR177" s="475"/>
      <c r="AS177" s="474"/>
      <c r="AT177" s="473"/>
      <c r="AU177" s="473"/>
      <c r="AV177" s="473"/>
      <c r="AW177" s="473"/>
      <c r="AX177" s="473"/>
      <c r="AY177" s="473"/>
      <c r="AZ177" s="476"/>
    </row>
    <row r="178" spans="1:52" ht="15" customHeight="1" x14ac:dyDescent="0.25">
      <c r="A178" s="45"/>
      <c r="B178" s="839" t="s">
        <v>767</v>
      </c>
      <c r="C178" s="839"/>
      <c r="D178" s="839"/>
      <c r="E178" s="839"/>
      <c r="F178" s="839"/>
      <c r="G178" s="839"/>
      <c r="H178" s="839"/>
      <c r="I178" s="839"/>
      <c r="J178" s="839"/>
      <c r="K178" s="839"/>
      <c r="L178" s="839"/>
      <c r="M178" s="839"/>
      <c r="N178" s="839"/>
      <c r="O178" s="839"/>
      <c r="P178" s="839"/>
      <c r="Q178" s="839"/>
      <c r="R178" s="839"/>
      <c r="S178" s="839"/>
      <c r="T178" s="839"/>
      <c r="U178" s="839"/>
      <c r="V178" s="839"/>
      <c r="W178" s="839"/>
      <c r="X178" s="839"/>
      <c r="Y178" s="840"/>
      <c r="Z178" s="844" t="s">
        <v>460</v>
      </c>
      <c r="AA178" s="845"/>
      <c r="AB178" s="846"/>
      <c r="AC178" s="474"/>
      <c r="AD178" s="473"/>
      <c r="AE178" s="473"/>
      <c r="AF178" s="473"/>
      <c r="AG178" s="473"/>
      <c r="AH178" s="473"/>
      <c r="AI178" s="473"/>
      <c r="AJ178" s="475"/>
      <c r="AK178" s="474"/>
      <c r="AL178" s="473"/>
      <c r="AM178" s="473"/>
      <c r="AN178" s="473"/>
      <c r="AO178" s="473"/>
      <c r="AP178" s="473"/>
      <c r="AQ178" s="473"/>
      <c r="AR178" s="475"/>
      <c r="AS178" s="474"/>
      <c r="AT178" s="473"/>
      <c r="AU178" s="473"/>
      <c r="AV178" s="473"/>
      <c r="AW178" s="473"/>
      <c r="AX178" s="473"/>
      <c r="AY178" s="473"/>
      <c r="AZ178" s="476"/>
    </row>
    <row r="179" spans="1:52" ht="15.75" customHeight="1" thickBot="1" x14ac:dyDescent="0.3">
      <c r="A179" s="45"/>
      <c r="B179" s="839" t="s">
        <v>768</v>
      </c>
      <c r="C179" s="839"/>
      <c r="D179" s="839"/>
      <c r="E179" s="839"/>
      <c r="F179" s="839"/>
      <c r="G179" s="839"/>
      <c r="H179" s="839"/>
      <c r="I179" s="839"/>
      <c r="J179" s="839"/>
      <c r="K179" s="839"/>
      <c r="L179" s="839"/>
      <c r="M179" s="839"/>
      <c r="N179" s="839"/>
      <c r="O179" s="839"/>
      <c r="P179" s="839"/>
      <c r="Q179" s="839"/>
      <c r="R179" s="839"/>
      <c r="S179" s="839"/>
      <c r="T179" s="839"/>
      <c r="U179" s="839"/>
      <c r="V179" s="839"/>
      <c r="W179" s="839"/>
      <c r="X179" s="839"/>
      <c r="Y179" s="840"/>
      <c r="Z179" s="847" t="s">
        <v>461</v>
      </c>
      <c r="AA179" s="848"/>
      <c r="AB179" s="849"/>
      <c r="AC179" s="850"/>
      <c r="AD179" s="851"/>
      <c r="AE179" s="851"/>
      <c r="AF179" s="851"/>
      <c r="AG179" s="851"/>
      <c r="AH179" s="851"/>
      <c r="AI179" s="851"/>
      <c r="AJ179" s="852"/>
      <c r="AK179" s="850"/>
      <c r="AL179" s="851"/>
      <c r="AM179" s="851"/>
      <c r="AN179" s="851"/>
      <c r="AO179" s="851"/>
      <c r="AP179" s="851"/>
      <c r="AQ179" s="851"/>
      <c r="AR179" s="852"/>
      <c r="AS179" s="850"/>
      <c r="AT179" s="851"/>
      <c r="AU179" s="851"/>
      <c r="AV179" s="851"/>
      <c r="AW179" s="851"/>
      <c r="AX179" s="851"/>
      <c r="AY179" s="851"/>
      <c r="AZ179" s="853"/>
    </row>
    <row r="180" spans="1:52" ht="35.25" customHeight="1" x14ac:dyDescent="0.25">
      <c r="A180" s="45"/>
      <c r="B180" s="1042" t="s">
        <v>917</v>
      </c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1042"/>
      <c r="AB180" s="1042"/>
      <c r="AC180" s="1042"/>
      <c r="AD180" s="1042"/>
      <c r="AE180" s="1042"/>
      <c r="AF180" s="1042"/>
      <c r="AG180" s="1042"/>
      <c r="AH180" s="1042"/>
      <c r="AI180" s="1042"/>
      <c r="AJ180" s="1042"/>
      <c r="AK180" s="1042"/>
      <c r="AL180" s="1042"/>
      <c r="AM180" s="1042"/>
      <c r="AN180" s="1042"/>
      <c r="AO180" s="1042"/>
      <c r="AP180" s="1042"/>
      <c r="AQ180" s="1042"/>
      <c r="AR180" s="1042"/>
      <c r="AS180" s="1042"/>
      <c r="AT180" s="1042"/>
      <c r="AU180" s="1042"/>
      <c r="AV180" s="1042"/>
      <c r="AW180" s="1042"/>
      <c r="AX180" s="1042"/>
      <c r="AY180" s="1042"/>
      <c r="AZ180" s="1042"/>
    </row>
  </sheetData>
  <mergeCells count="1082">
    <mergeCell ref="B156:G156"/>
    <mergeCell ref="H156:K156"/>
    <mergeCell ref="L156:O156"/>
    <mergeCell ref="P156:R156"/>
    <mergeCell ref="S156:V156"/>
    <mergeCell ref="W156:Y156"/>
    <mergeCell ref="B23:Y23"/>
    <mergeCell ref="Z23:AB23"/>
    <mergeCell ref="B25:AZ25"/>
    <mergeCell ref="F63:I63"/>
    <mergeCell ref="J63:M63"/>
    <mergeCell ref="N63:P63"/>
    <mergeCell ref="B166:V166"/>
    <mergeCell ref="AC161:AJ162"/>
    <mergeCell ref="AK161:AR162"/>
    <mergeCell ref="AS161:AZ162"/>
    <mergeCell ref="B163:V163"/>
    <mergeCell ref="W163:Y163"/>
    <mergeCell ref="Z163:AB163"/>
    <mergeCell ref="AC163:AJ163"/>
    <mergeCell ref="AK163:AR163"/>
    <mergeCell ref="AS163:AZ163"/>
    <mergeCell ref="B164:V164"/>
    <mergeCell ref="W164:Y164"/>
    <mergeCell ref="Z164:AB164"/>
    <mergeCell ref="W165:Y165"/>
    <mergeCell ref="Z165:AB165"/>
    <mergeCell ref="AC165:AJ165"/>
    <mergeCell ref="AK165:AR165"/>
    <mergeCell ref="AS165:AZ165"/>
    <mergeCell ref="Q63:T63"/>
    <mergeCell ref="AK155:AM155"/>
    <mergeCell ref="B180:AZ180"/>
    <mergeCell ref="B176:Y176"/>
    <mergeCell ref="Z176:AB176"/>
    <mergeCell ref="AC176:AJ176"/>
    <mergeCell ref="AK176:AR176"/>
    <mergeCell ref="AS176:AZ176"/>
    <mergeCell ref="B177:Y177"/>
    <mergeCell ref="Z177:AB177"/>
    <mergeCell ref="B178:Y178"/>
    <mergeCell ref="Z178:AB178"/>
    <mergeCell ref="W166:Y166"/>
    <mergeCell ref="Z166:AB166"/>
    <mergeCell ref="AC166:AJ166"/>
    <mergeCell ref="AK166:AR166"/>
    <mergeCell ref="AS166:AZ166"/>
    <mergeCell ref="B179:Y179"/>
    <mergeCell ref="Z179:AB179"/>
    <mergeCell ref="AC179:AJ179"/>
    <mergeCell ref="AK179:AR179"/>
    <mergeCell ref="AS179:AZ179"/>
    <mergeCell ref="B174:Y174"/>
    <mergeCell ref="Z174:AB174"/>
    <mergeCell ref="AC174:AJ174"/>
    <mergeCell ref="AK174:AR174"/>
    <mergeCell ref="AS174:AZ174"/>
    <mergeCell ref="B175:Y175"/>
    <mergeCell ref="Z175:AB175"/>
    <mergeCell ref="AC175:AJ175"/>
    <mergeCell ref="AK175:AR175"/>
    <mergeCell ref="AS175:AZ175"/>
    <mergeCell ref="B169:AZ169"/>
    <mergeCell ref="B171:Y173"/>
    <mergeCell ref="AC172:AJ173"/>
    <mergeCell ref="AK172:AR173"/>
    <mergeCell ref="AS172:AZ173"/>
    <mergeCell ref="B64:E64"/>
    <mergeCell ref="AU54:AV54"/>
    <mergeCell ref="AW64:AZ64"/>
    <mergeCell ref="AU64:AV64"/>
    <mergeCell ref="AQ64:AT64"/>
    <mergeCell ref="AM64:AP64"/>
    <mergeCell ref="AI64:AL64"/>
    <mergeCell ref="AE64:AH64"/>
    <mergeCell ref="AB64:AD64"/>
    <mergeCell ref="X64:AA64"/>
    <mergeCell ref="F64:I64"/>
    <mergeCell ref="J64:M64"/>
    <mergeCell ref="N64:P64"/>
    <mergeCell ref="AC164:AJ164"/>
    <mergeCell ref="AK164:AR164"/>
    <mergeCell ref="AS164:AZ164"/>
    <mergeCell ref="B165:V165"/>
    <mergeCell ref="Q64:T64"/>
    <mergeCell ref="U64:W64"/>
    <mergeCell ref="AE63:AH63"/>
    <mergeCell ref="AI63:AL63"/>
    <mergeCell ref="Z171:AB173"/>
    <mergeCell ref="AC171:AZ171"/>
    <mergeCell ref="B167:AZ167"/>
    <mergeCell ref="B158:AZ158"/>
    <mergeCell ref="B160:V162"/>
    <mergeCell ref="W160:Y162"/>
    <mergeCell ref="Z160:AB162"/>
    <mergeCell ref="AC160:AZ160"/>
    <mergeCell ref="AN155:AQ155"/>
    <mergeCell ref="AR155:AU155"/>
    <mergeCell ref="AV155:AW155"/>
    <mergeCell ref="AX155:AZ155"/>
    <mergeCell ref="AV154:AW154"/>
    <mergeCell ref="AX154:AZ154"/>
    <mergeCell ref="AG154:AJ154"/>
    <mergeCell ref="AK154:AM154"/>
    <mergeCell ref="AN154:AQ154"/>
    <mergeCell ref="AR154:AU154"/>
    <mergeCell ref="AV156:AW156"/>
    <mergeCell ref="AX156:AZ156"/>
    <mergeCell ref="Z156:AC156"/>
    <mergeCell ref="AD156:AF156"/>
    <mergeCell ref="AG156:AJ156"/>
    <mergeCell ref="AK156:AM156"/>
    <mergeCell ref="AN156:AQ156"/>
    <mergeCell ref="AR156:AU156"/>
    <mergeCell ref="B155:G155"/>
    <mergeCell ref="H155:K155"/>
    <mergeCell ref="L155:O155"/>
    <mergeCell ref="P155:R155"/>
    <mergeCell ref="S155:V155"/>
    <mergeCell ref="W155:Y155"/>
    <mergeCell ref="Z155:AC155"/>
    <mergeCell ref="AD155:AF155"/>
    <mergeCell ref="Z154:AC154"/>
    <mergeCell ref="AD154:AF154"/>
    <mergeCell ref="B154:G154"/>
    <mergeCell ref="H154:K154"/>
    <mergeCell ref="L154:O154"/>
    <mergeCell ref="P154:R154"/>
    <mergeCell ref="S154:V154"/>
    <mergeCell ref="W154:Y154"/>
    <mergeCell ref="AG155:AJ155"/>
    <mergeCell ref="AG153:AJ153"/>
    <mergeCell ref="AK153:AM153"/>
    <mergeCell ref="AN153:AQ153"/>
    <mergeCell ref="AR153:AU153"/>
    <mergeCell ref="AV153:AW153"/>
    <mergeCell ref="AX153:AZ153"/>
    <mergeCell ref="AV152:AW152"/>
    <mergeCell ref="AX152:AZ152"/>
    <mergeCell ref="B153:G153"/>
    <mergeCell ref="H153:K153"/>
    <mergeCell ref="L153:O153"/>
    <mergeCell ref="P153:R153"/>
    <mergeCell ref="S153:V153"/>
    <mergeCell ref="W153:Y153"/>
    <mergeCell ref="Z153:AC153"/>
    <mergeCell ref="AD153:AF153"/>
    <mergeCell ref="Z152:AC152"/>
    <mergeCell ref="AD152:AF152"/>
    <mergeCell ref="AG152:AJ152"/>
    <mergeCell ref="AK152:AM152"/>
    <mergeCell ref="AN152:AQ152"/>
    <mergeCell ref="AR152:AU152"/>
    <mergeCell ref="B152:G152"/>
    <mergeCell ref="H152:K152"/>
    <mergeCell ref="B149:G151"/>
    <mergeCell ref="H149:K151"/>
    <mergeCell ref="L149:O151"/>
    <mergeCell ref="P149:AQ149"/>
    <mergeCell ref="AR149:AU151"/>
    <mergeCell ref="AV149:AW151"/>
    <mergeCell ref="AG151:AJ151"/>
    <mergeCell ref="AK151:AM151"/>
    <mergeCell ref="AN151:AQ151"/>
    <mergeCell ref="L152:O152"/>
    <mergeCell ref="P152:R152"/>
    <mergeCell ref="S152:V152"/>
    <mergeCell ref="W152:Y152"/>
    <mergeCell ref="AX149:AZ151"/>
    <mergeCell ref="P150:V150"/>
    <mergeCell ref="W150:AC150"/>
    <mergeCell ref="AD150:AJ150"/>
    <mergeCell ref="AK150:AQ150"/>
    <mergeCell ref="P151:R151"/>
    <mergeCell ref="S151:V151"/>
    <mergeCell ref="W151:Y151"/>
    <mergeCell ref="Z151:AC151"/>
    <mergeCell ref="AD151:AF151"/>
    <mergeCell ref="Z135:AC135"/>
    <mergeCell ref="AD135:AF135"/>
    <mergeCell ref="AG135:AJ135"/>
    <mergeCell ref="AK135:AM135"/>
    <mergeCell ref="AN135:AQ135"/>
    <mergeCell ref="AR135:AU135"/>
    <mergeCell ref="B135:G135"/>
    <mergeCell ref="H135:K135"/>
    <mergeCell ref="AC141:AF141"/>
    <mergeCell ref="AG141:AJ141"/>
    <mergeCell ref="AK141:AN141"/>
    <mergeCell ref="AO141:AR141"/>
    <mergeCell ref="AS141:AV141"/>
    <mergeCell ref="AW141:AZ141"/>
    <mergeCell ref="B141:G141"/>
    <mergeCell ref="H141:K141"/>
    <mergeCell ref="L141:O141"/>
    <mergeCell ref="P141:T141"/>
    <mergeCell ref="U141:X141"/>
    <mergeCell ref="Y141:AB141"/>
    <mergeCell ref="AR133:AU133"/>
    <mergeCell ref="B133:G133"/>
    <mergeCell ref="H133:K133"/>
    <mergeCell ref="L133:O133"/>
    <mergeCell ref="P133:R133"/>
    <mergeCell ref="S133:V133"/>
    <mergeCell ref="W133:Y133"/>
    <mergeCell ref="L135:O135"/>
    <mergeCell ref="P135:R135"/>
    <mergeCell ref="S135:V135"/>
    <mergeCell ref="W135:Y135"/>
    <mergeCell ref="AG134:AJ134"/>
    <mergeCell ref="AK134:AM134"/>
    <mergeCell ref="AN134:AQ134"/>
    <mergeCell ref="AR134:AU134"/>
    <mergeCell ref="AV134:AW134"/>
    <mergeCell ref="AK139:AN140"/>
    <mergeCell ref="AO139:AR140"/>
    <mergeCell ref="AS139:AV140"/>
    <mergeCell ref="AW139:AZ140"/>
    <mergeCell ref="Y140:AB140"/>
    <mergeCell ref="AC140:AF140"/>
    <mergeCell ref="AV135:AW135"/>
    <mergeCell ref="AX135:AZ135"/>
    <mergeCell ref="B137:BE137"/>
    <mergeCell ref="B139:G140"/>
    <mergeCell ref="H139:K140"/>
    <mergeCell ref="L139:O140"/>
    <mergeCell ref="P139:T140"/>
    <mergeCell ref="U139:X140"/>
    <mergeCell ref="Y139:AF139"/>
    <mergeCell ref="AG139:AJ140"/>
    <mergeCell ref="B132:G132"/>
    <mergeCell ref="H132:K132"/>
    <mergeCell ref="L132:O132"/>
    <mergeCell ref="P132:R132"/>
    <mergeCell ref="S132:V132"/>
    <mergeCell ref="W132:Y132"/>
    <mergeCell ref="Z132:AC132"/>
    <mergeCell ref="AD132:AF132"/>
    <mergeCell ref="Z131:AC131"/>
    <mergeCell ref="AD131:AF131"/>
    <mergeCell ref="AG131:AJ131"/>
    <mergeCell ref="AK131:AM131"/>
    <mergeCell ref="AN131:AQ131"/>
    <mergeCell ref="AR131:AU131"/>
    <mergeCell ref="B131:G131"/>
    <mergeCell ref="H131:K131"/>
    <mergeCell ref="AX134:AZ134"/>
    <mergeCell ref="AV133:AW133"/>
    <mergeCell ref="AX133:AZ133"/>
    <mergeCell ref="B134:G134"/>
    <mergeCell ref="H134:K134"/>
    <mergeCell ref="L134:O134"/>
    <mergeCell ref="P134:R134"/>
    <mergeCell ref="S134:V134"/>
    <mergeCell ref="W134:Y134"/>
    <mergeCell ref="Z134:AC134"/>
    <mergeCell ref="AD134:AF134"/>
    <mergeCell ref="Z133:AC133"/>
    <mergeCell ref="AD133:AF133"/>
    <mergeCell ref="AG133:AJ133"/>
    <mergeCell ref="AK133:AM133"/>
    <mergeCell ref="AN133:AQ133"/>
    <mergeCell ref="L131:O131"/>
    <mergeCell ref="P131:R131"/>
    <mergeCell ref="S131:V131"/>
    <mergeCell ref="W131:Y131"/>
    <mergeCell ref="AX128:AZ130"/>
    <mergeCell ref="P129:V129"/>
    <mergeCell ref="W129:AC129"/>
    <mergeCell ref="AD129:AJ129"/>
    <mergeCell ref="AK129:AQ129"/>
    <mergeCell ref="P130:R130"/>
    <mergeCell ref="S130:V130"/>
    <mergeCell ref="W130:Y130"/>
    <mergeCell ref="Z130:AC130"/>
    <mergeCell ref="AD130:AF130"/>
    <mergeCell ref="AG132:AJ132"/>
    <mergeCell ref="AK132:AM132"/>
    <mergeCell ref="AN132:AQ132"/>
    <mergeCell ref="AR132:AU132"/>
    <mergeCell ref="AV132:AW132"/>
    <mergeCell ref="AX132:AZ132"/>
    <mergeCell ref="AV131:AW131"/>
    <mergeCell ref="AX131:AZ131"/>
    <mergeCell ref="AC126:AF126"/>
    <mergeCell ref="AG126:AJ126"/>
    <mergeCell ref="AK126:AN126"/>
    <mergeCell ref="AO126:AR126"/>
    <mergeCell ref="AS126:AV126"/>
    <mergeCell ref="AW126:AZ126"/>
    <mergeCell ref="B126:G126"/>
    <mergeCell ref="H126:K126"/>
    <mergeCell ref="L126:O126"/>
    <mergeCell ref="P126:T126"/>
    <mergeCell ref="U126:X126"/>
    <mergeCell ref="Y126:AB126"/>
    <mergeCell ref="B128:G130"/>
    <mergeCell ref="H128:K130"/>
    <mergeCell ref="L128:O130"/>
    <mergeCell ref="P128:AQ128"/>
    <mergeCell ref="AR128:AU130"/>
    <mergeCell ref="AV128:AW130"/>
    <mergeCell ref="AG130:AJ130"/>
    <mergeCell ref="AK130:AM130"/>
    <mergeCell ref="AN130:AQ130"/>
    <mergeCell ref="AW124:AZ124"/>
    <mergeCell ref="B124:G124"/>
    <mergeCell ref="H124:K124"/>
    <mergeCell ref="L124:O124"/>
    <mergeCell ref="P124:T124"/>
    <mergeCell ref="U124:X124"/>
    <mergeCell ref="Y124:AB124"/>
    <mergeCell ref="AC125:AF125"/>
    <mergeCell ref="AG125:AJ125"/>
    <mergeCell ref="AK125:AN125"/>
    <mergeCell ref="AO125:AR125"/>
    <mergeCell ref="AS125:AV125"/>
    <mergeCell ref="AW125:AZ125"/>
    <mergeCell ref="B125:G125"/>
    <mergeCell ref="H125:K125"/>
    <mergeCell ref="L125:O125"/>
    <mergeCell ref="P125:T125"/>
    <mergeCell ref="U125:X125"/>
    <mergeCell ref="Y125:AB125"/>
    <mergeCell ref="AS124:AV124"/>
    <mergeCell ref="AC118:AF118"/>
    <mergeCell ref="AG118:AJ118"/>
    <mergeCell ref="AK118:AN118"/>
    <mergeCell ref="AO118:AR118"/>
    <mergeCell ref="AS118:AV118"/>
    <mergeCell ref="AW118:AZ118"/>
    <mergeCell ref="B118:G118"/>
    <mergeCell ref="H118:K118"/>
    <mergeCell ref="L118:O118"/>
    <mergeCell ref="P118:T118"/>
    <mergeCell ref="U118:X118"/>
    <mergeCell ref="Y118:AB118"/>
    <mergeCell ref="AC123:AF123"/>
    <mergeCell ref="AG123:AJ123"/>
    <mergeCell ref="AK123:AN123"/>
    <mergeCell ref="AO123:AR123"/>
    <mergeCell ref="AS123:AV123"/>
    <mergeCell ref="AW123:AZ123"/>
    <mergeCell ref="B123:G123"/>
    <mergeCell ref="H123:K123"/>
    <mergeCell ref="L123:O123"/>
    <mergeCell ref="P123:T123"/>
    <mergeCell ref="U123:X123"/>
    <mergeCell ref="Y123:AB123"/>
    <mergeCell ref="B119:G119"/>
    <mergeCell ref="H119:K119"/>
    <mergeCell ref="L119:O119"/>
    <mergeCell ref="P119:T119"/>
    <mergeCell ref="U119:X119"/>
    <mergeCell ref="Y119:AB119"/>
    <mergeCell ref="AC119:AF119"/>
    <mergeCell ref="AG119:AJ119"/>
    <mergeCell ref="AK116:AN117"/>
    <mergeCell ref="AO116:AR117"/>
    <mergeCell ref="AS116:AV117"/>
    <mergeCell ref="AW116:AZ117"/>
    <mergeCell ref="Y117:AB117"/>
    <mergeCell ref="AC117:AF117"/>
    <mergeCell ref="AV112:AW112"/>
    <mergeCell ref="AX112:AZ112"/>
    <mergeCell ref="B114:BE114"/>
    <mergeCell ref="B116:G117"/>
    <mergeCell ref="H116:K117"/>
    <mergeCell ref="L116:O117"/>
    <mergeCell ref="P116:T117"/>
    <mergeCell ref="U116:X117"/>
    <mergeCell ref="Y116:AF116"/>
    <mergeCell ref="AG116:AJ117"/>
    <mergeCell ref="Z112:AC112"/>
    <mergeCell ref="AD112:AF112"/>
    <mergeCell ref="AG112:AJ112"/>
    <mergeCell ref="AK112:AM112"/>
    <mergeCell ref="AN112:AQ112"/>
    <mergeCell ref="AR112:AU112"/>
    <mergeCell ref="B112:G112"/>
    <mergeCell ref="H112:K112"/>
    <mergeCell ref="L112:O112"/>
    <mergeCell ref="P112:R112"/>
    <mergeCell ref="S112:V112"/>
    <mergeCell ref="W112:Y112"/>
    <mergeCell ref="AV110:AW110"/>
    <mergeCell ref="AX110:AZ110"/>
    <mergeCell ref="B111:G111"/>
    <mergeCell ref="H111:K111"/>
    <mergeCell ref="L111:O111"/>
    <mergeCell ref="P111:R111"/>
    <mergeCell ref="S111:V111"/>
    <mergeCell ref="W111:Y111"/>
    <mergeCell ref="Z111:AC111"/>
    <mergeCell ref="AD111:AF111"/>
    <mergeCell ref="Z110:AC110"/>
    <mergeCell ref="AD110:AF110"/>
    <mergeCell ref="AG110:AJ110"/>
    <mergeCell ref="AK110:AM110"/>
    <mergeCell ref="AN110:AQ110"/>
    <mergeCell ref="AR110:AU110"/>
    <mergeCell ref="B110:G110"/>
    <mergeCell ref="H110:K110"/>
    <mergeCell ref="L110:O110"/>
    <mergeCell ref="P110:R110"/>
    <mergeCell ref="S110:V110"/>
    <mergeCell ref="W110:Y110"/>
    <mergeCell ref="AG111:AJ111"/>
    <mergeCell ref="AK111:AM111"/>
    <mergeCell ref="AN111:AQ111"/>
    <mergeCell ref="AR111:AU111"/>
    <mergeCell ref="AV111:AW111"/>
    <mergeCell ref="AX111:AZ111"/>
    <mergeCell ref="AG109:AJ109"/>
    <mergeCell ref="AK109:AM109"/>
    <mergeCell ref="AN109:AQ109"/>
    <mergeCell ref="AR109:AU109"/>
    <mergeCell ref="AV109:AW109"/>
    <mergeCell ref="AX109:AZ109"/>
    <mergeCell ref="AV108:AW108"/>
    <mergeCell ref="AX108:AZ108"/>
    <mergeCell ref="B109:G109"/>
    <mergeCell ref="H109:K109"/>
    <mergeCell ref="L109:O109"/>
    <mergeCell ref="P109:R109"/>
    <mergeCell ref="S109:V109"/>
    <mergeCell ref="W109:Y109"/>
    <mergeCell ref="Z109:AC109"/>
    <mergeCell ref="AD109:AF109"/>
    <mergeCell ref="Z108:AC108"/>
    <mergeCell ref="AD108:AF108"/>
    <mergeCell ref="AG108:AJ108"/>
    <mergeCell ref="AK108:AM108"/>
    <mergeCell ref="AN108:AQ108"/>
    <mergeCell ref="AR108:AU108"/>
    <mergeCell ref="B108:G108"/>
    <mergeCell ref="H108:K108"/>
    <mergeCell ref="B105:G107"/>
    <mergeCell ref="H105:K107"/>
    <mergeCell ref="L105:O107"/>
    <mergeCell ref="P105:AQ105"/>
    <mergeCell ref="AR105:AU107"/>
    <mergeCell ref="AV105:AW107"/>
    <mergeCell ref="AG107:AJ107"/>
    <mergeCell ref="AK107:AM107"/>
    <mergeCell ref="AN107:AQ107"/>
    <mergeCell ref="L108:O108"/>
    <mergeCell ref="P108:R108"/>
    <mergeCell ref="S108:V108"/>
    <mergeCell ref="W108:Y108"/>
    <mergeCell ref="AX105:AZ107"/>
    <mergeCell ref="P106:V106"/>
    <mergeCell ref="W106:AC106"/>
    <mergeCell ref="AD106:AJ106"/>
    <mergeCell ref="AK106:AQ106"/>
    <mergeCell ref="P107:R107"/>
    <mergeCell ref="S107:V107"/>
    <mergeCell ref="W107:Y107"/>
    <mergeCell ref="Z107:AC107"/>
    <mergeCell ref="AD107:AF107"/>
    <mergeCell ref="AC102:AF102"/>
    <mergeCell ref="AG102:AJ102"/>
    <mergeCell ref="AK102:AN102"/>
    <mergeCell ref="AO102:AR102"/>
    <mergeCell ref="AS102:AV102"/>
    <mergeCell ref="AW102:AZ102"/>
    <mergeCell ref="B102:G102"/>
    <mergeCell ref="H102:K102"/>
    <mergeCell ref="L102:O102"/>
    <mergeCell ref="P102:T102"/>
    <mergeCell ref="U102:X102"/>
    <mergeCell ref="Y102:AB102"/>
    <mergeCell ref="AC103:AF103"/>
    <mergeCell ref="AG103:AJ103"/>
    <mergeCell ref="AK103:AN103"/>
    <mergeCell ref="AO103:AR103"/>
    <mergeCell ref="AS103:AV103"/>
    <mergeCell ref="AW103:AZ103"/>
    <mergeCell ref="B103:G103"/>
    <mergeCell ref="H103:K103"/>
    <mergeCell ref="L103:O103"/>
    <mergeCell ref="P103:T103"/>
    <mergeCell ref="U103:X103"/>
    <mergeCell ref="Y103:AB103"/>
    <mergeCell ref="AC98:AF98"/>
    <mergeCell ref="AG98:AJ98"/>
    <mergeCell ref="AK98:AN98"/>
    <mergeCell ref="AO98:AR98"/>
    <mergeCell ref="AS99:AV99"/>
    <mergeCell ref="AS98:AV98"/>
    <mergeCell ref="AW98:AZ98"/>
    <mergeCell ref="B98:G98"/>
    <mergeCell ref="H98:K98"/>
    <mergeCell ref="L98:O98"/>
    <mergeCell ref="P98:T98"/>
    <mergeCell ref="U98:X98"/>
    <mergeCell ref="Y98:AB98"/>
    <mergeCell ref="AW99:AZ99"/>
    <mergeCell ref="B99:G99"/>
    <mergeCell ref="H99:K99"/>
    <mergeCell ref="L99:O99"/>
    <mergeCell ref="P99:T99"/>
    <mergeCell ref="U99:X99"/>
    <mergeCell ref="Y99:AB99"/>
    <mergeCell ref="AC99:AF99"/>
    <mergeCell ref="AG99:AJ99"/>
    <mergeCell ref="AK99:AN99"/>
    <mergeCell ref="AO99:AR99"/>
    <mergeCell ref="Y95:AF95"/>
    <mergeCell ref="AG95:AJ96"/>
    <mergeCell ref="AK95:AN96"/>
    <mergeCell ref="AO95:AR96"/>
    <mergeCell ref="Y96:AB96"/>
    <mergeCell ref="AC96:AF96"/>
    <mergeCell ref="AS97:AV97"/>
    <mergeCell ref="AW97:AZ97"/>
    <mergeCell ref="B97:G97"/>
    <mergeCell ref="H97:K97"/>
    <mergeCell ref="L97:O97"/>
    <mergeCell ref="P97:T97"/>
    <mergeCell ref="U97:X97"/>
    <mergeCell ref="Y97:AB97"/>
    <mergeCell ref="AC97:AF97"/>
    <mergeCell ref="AG97:AJ97"/>
    <mergeCell ref="AK97:AN97"/>
    <mergeCell ref="AO97:AR97"/>
    <mergeCell ref="U95:X96"/>
    <mergeCell ref="B84:Q84"/>
    <mergeCell ref="R84:Y84"/>
    <mergeCell ref="Z84:AB84"/>
    <mergeCell ref="AC84:AJ84"/>
    <mergeCell ref="AK84:AR84"/>
    <mergeCell ref="AS84:AZ84"/>
    <mergeCell ref="B83:Q83"/>
    <mergeCell ref="R83:Y83"/>
    <mergeCell ref="Z83:AB83"/>
    <mergeCell ref="AC83:AJ83"/>
    <mergeCell ref="AK83:AR83"/>
    <mergeCell ref="AS83:AZ83"/>
    <mergeCell ref="B90:Q90"/>
    <mergeCell ref="R90:Y90"/>
    <mergeCell ref="Z90:AB90"/>
    <mergeCell ref="AC90:AJ90"/>
    <mergeCell ref="AK90:AR90"/>
    <mergeCell ref="AS90:AZ90"/>
    <mergeCell ref="B89:Q89"/>
    <mergeCell ref="R89:Y89"/>
    <mergeCell ref="Z89:AB89"/>
    <mergeCell ref="AC89:AJ89"/>
    <mergeCell ref="AK89:AR89"/>
    <mergeCell ref="AS89:AZ89"/>
    <mergeCell ref="B86:Q86"/>
    <mergeCell ref="R86:Y86"/>
    <mergeCell ref="Z86:AB86"/>
    <mergeCell ref="AC86:AJ86"/>
    <mergeCell ref="AK86:AR86"/>
    <mergeCell ref="AS86:AZ86"/>
    <mergeCell ref="B87:Q87"/>
    <mergeCell ref="R87:Y87"/>
    <mergeCell ref="AU76:AV76"/>
    <mergeCell ref="J74:M74"/>
    <mergeCell ref="N74:P74"/>
    <mergeCell ref="Q74:T74"/>
    <mergeCell ref="U74:W74"/>
    <mergeCell ref="AW76:AZ76"/>
    <mergeCell ref="B78:AZ78"/>
    <mergeCell ref="B80:Q82"/>
    <mergeCell ref="R80:Y82"/>
    <mergeCell ref="Z80:AB82"/>
    <mergeCell ref="AC80:AZ80"/>
    <mergeCell ref="AC81:AJ82"/>
    <mergeCell ref="AK81:AR82"/>
    <mergeCell ref="AS81:AZ82"/>
    <mergeCell ref="X76:AA76"/>
    <mergeCell ref="AB76:AD76"/>
    <mergeCell ref="AE76:AH76"/>
    <mergeCell ref="AI76:AL76"/>
    <mergeCell ref="AM76:AP76"/>
    <mergeCell ref="AQ76:AT76"/>
    <mergeCell ref="B76:E76"/>
    <mergeCell ref="F76:I76"/>
    <mergeCell ref="J76:M76"/>
    <mergeCell ref="N76:P76"/>
    <mergeCell ref="Q76:T76"/>
    <mergeCell ref="U76:W76"/>
    <mergeCell ref="AE75:AH75"/>
    <mergeCell ref="AI75:AL75"/>
    <mergeCell ref="AM75:AP75"/>
    <mergeCell ref="AQ75:AT75"/>
    <mergeCell ref="AU75:AV75"/>
    <mergeCell ref="AW75:AZ75"/>
    <mergeCell ref="AU74:AV74"/>
    <mergeCell ref="AW74:AZ74"/>
    <mergeCell ref="AW73:AZ73"/>
    <mergeCell ref="AU72:AV72"/>
    <mergeCell ref="AW72:AZ72"/>
    <mergeCell ref="AE72:AH72"/>
    <mergeCell ref="AI72:AL72"/>
    <mergeCell ref="AM72:AP72"/>
    <mergeCell ref="AQ72:AT72"/>
    <mergeCell ref="B75:E75"/>
    <mergeCell ref="F75:I75"/>
    <mergeCell ref="J75:M75"/>
    <mergeCell ref="N75:P75"/>
    <mergeCell ref="Q75:T75"/>
    <mergeCell ref="U75:W75"/>
    <mergeCell ref="X75:AA75"/>
    <mergeCell ref="AB75:AD75"/>
    <mergeCell ref="X74:AA74"/>
    <mergeCell ref="AB74:AD74"/>
    <mergeCell ref="AE74:AH74"/>
    <mergeCell ref="AI74:AL74"/>
    <mergeCell ref="AM74:AP74"/>
    <mergeCell ref="AQ74:AT74"/>
    <mergeCell ref="B74:E74"/>
    <mergeCell ref="F74:I74"/>
    <mergeCell ref="B73:E73"/>
    <mergeCell ref="F73:I73"/>
    <mergeCell ref="J73:M73"/>
    <mergeCell ref="N73:P73"/>
    <mergeCell ref="Q73:T73"/>
    <mergeCell ref="U73:W73"/>
    <mergeCell ref="X73:AA73"/>
    <mergeCell ref="AB73:AD73"/>
    <mergeCell ref="X72:AA72"/>
    <mergeCell ref="AB72:AD72"/>
    <mergeCell ref="B72:E72"/>
    <mergeCell ref="F72:I72"/>
    <mergeCell ref="J72:M72"/>
    <mergeCell ref="N72:P72"/>
    <mergeCell ref="Q72:T72"/>
    <mergeCell ref="U72:W72"/>
    <mergeCell ref="AU66:AV66"/>
    <mergeCell ref="AE73:AH73"/>
    <mergeCell ref="AI73:AL73"/>
    <mergeCell ref="AM73:AP73"/>
    <mergeCell ref="AQ73:AT73"/>
    <mergeCell ref="AU73:AV73"/>
    <mergeCell ref="AW66:AZ66"/>
    <mergeCell ref="B68:BE68"/>
    <mergeCell ref="B70:E71"/>
    <mergeCell ref="F70:M70"/>
    <mergeCell ref="N70:T70"/>
    <mergeCell ref="U70:W71"/>
    <mergeCell ref="X70:AA71"/>
    <mergeCell ref="AB70:AD71"/>
    <mergeCell ref="AE70:AH71"/>
    <mergeCell ref="X66:AA66"/>
    <mergeCell ref="AB66:AD66"/>
    <mergeCell ref="AE66:AH66"/>
    <mergeCell ref="AI66:AL66"/>
    <mergeCell ref="AM66:AP66"/>
    <mergeCell ref="AQ66:AT66"/>
    <mergeCell ref="B66:E66"/>
    <mergeCell ref="F66:I66"/>
    <mergeCell ref="J66:M66"/>
    <mergeCell ref="N66:P66"/>
    <mergeCell ref="Q66:T66"/>
    <mergeCell ref="U66:W66"/>
    <mergeCell ref="AI70:AP70"/>
    <mergeCell ref="AQ70:AT71"/>
    <mergeCell ref="AU70:AV71"/>
    <mergeCell ref="AW70:AZ71"/>
    <mergeCell ref="F71:I71"/>
    <mergeCell ref="J71:M71"/>
    <mergeCell ref="N71:P71"/>
    <mergeCell ref="Q71:T71"/>
    <mergeCell ref="AI71:AL71"/>
    <mergeCell ref="AM71:AP71"/>
    <mergeCell ref="AW56:AZ56"/>
    <mergeCell ref="AU55:AV55"/>
    <mergeCell ref="AW55:AZ55"/>
    <mergeCell ref="AE55:AH55"/>
    <mergeCell ref="AI55:AL55"/>
    <mergeCell ref="AM55:AP55"/>
    <mergeCell ref="AQ55:AT55"/>
    <mergeCell ref="AE65:AH65"/>
    <mergeCell ref="AI65:AL65"/>
    <mergeCell ref="AM65:AP65"/>
    <mergeCell ref="AQ65:AT65"/>
    <mergeCell ref="AU65:AV65"/>
    <mergeCell ref="AW65:AZ65"/>
    <mergeCell ref="U63:W63"/>
    <mergeCell ref="X63:AA63"/>
    <mergeCell ref="AB63:AD63"/>
    <mergeCell ref="X62:AA62"/>
    <mergeCell ref="AB62:AD62"/>
    <mergeCell ref="B65:E65"/>
    <mergeCell ref="F65:I65"/>
    <mergeCell ref="J65:M65"/>
    <mergeCell ref="N65:P65"/>
    <mergeCell ref="Q65:T65"/>
    <mergeCell ref="U65:W65"/>
    <mergeCell ref="X65:AA65"/>
    <mergeCell ref="AB65:AD65"/>
    <mergeCell ref="AU63:AV63"/>
    <mergeCell ref="AW63:AZ63"/>
    <mergeCell ref="AU62:AV62"/>
    <mergeCell ref="AW62:AZ62"/>
    <mergeCell ref="U62:W62"/>
    <mergeCell ref="B63:E63"/>
    <mergeCell ref="J61:M61"/>
    <mergeCell ref="N61:P61"/>
    <mergeCell ref="Q61:T61"/>
    <mergeCell ref="AI61:AL61"/>
    <mergeCell ref="AE62:AH62"/>
    <mergeCell ref="AI62:AL62"/>
    <mergeCell ref="AM62:AP62"/>
    <mergeCell ref="AQ62:AT62"/>
    <mergeCell ref="B62:E62"/>
    <mergeCell ref="F62:I62"/>
    <mergeCell ref="J62:M62"/>
    <mergeCell ref="N62:P62"/>
    <mergeCell ref="Q62:T62"/>
    <mergeCell ref="AU60:AV61"/>
    <mergeCell ref="AW60:AZ61"/>
    <mergeCell ref="F61:I61"/>
    <mergeCell ref="AM63:AP63"/>
    <mergeCell ref="AQ63:AT63"/>
    <mergeCell ref="B56:E56"/>
    <mergeCell ref="F56:I56"/>
    <mergeCell ref="J56:M56"/>
    <mergeCell ref="N56:P56"/>
    <mergeCell ref="Q56:T56"/>
    <mergeCell ref="U56:W56"/>
    <mergeCell ref="X56:AA56"/>
    <mergeCell ref="AB56:AD56"/>
    <mergeCell ref="X55:AA55"/>
    <mergeCell ref="AB55:AD55"/>
    <mergeCell ref="B55:E55"/>
    <mergeCell ref="F55:I55"/>
    <mergeCell ref="J55:M55"/>
    <mergeCell ref="N55:P55"/>
    <mergeCell ref="Q55:T55"/>
    <mergeCell ref="U55:W55"/>
    <mergeCell ref="AQ60:AT61"/>
    <mergeCell ref="AE56:AH56"/>
    <mergeCell ref="AI56:AL56"/>
    <mergeCell ref="AM56:AP56"/>
    <mergeCell ref="AQ56:AT56"/>
    <mergeCell ref="AM61:AP61"/>
    <mergeCell ref="B58:BE58"/>
    <mergeCell ref="B60:E61"/>
    <mergeCell ref="F60:M60"/>
    <mergeCell ref="N60:T60"/>
    <mergeCell ref="U60:W61"/>
    <mergeCell ref="X60:AA61"/>
    <mergeCell ref="AB60:AD61"/>
    <mergeCell ref="AE60:AH61"/>
    <mergeCell ref="AI60:AP60"/>
    <mergeCell ref="AU56:AV56"/>
    <mergeCell ref="J51:M51"/>
    <mergeCell ref="N51:P51"/>
    <mergeCell ref="Q51:T51"/>
    <mergeCell ref="AI51:AL51"/>
    <mergeCell ref="AM51:AP51"/>
    <mergeCell ref="AE53:AH53"/>
    <mergeCell ref="AI53:AL53"/>
    <mergeCell ref="AM53:AP53"/>
    <mergeCell ref="AQ53:AT53"/>
    <mergeCell ref="AU53:AV53"/>
    <mergeCell ref="AW53:AZ53"/>
    <mergeCell ref="AU52:AV52"/>
    <mergeCell ref="AW52:AZ52"/>
    <mergeCell ref="B53:E53"/>
    <mergeCell ref="F53:I53"/>
    <mergeCell ref="J53:M53"/>
    <mergeCell ref="N53:P53"/>
    <mergeCell ref="Q53:T53"/>
    <mergeCell ref="U53:W53"/>
    <mergeCell ref="X53:AA53"/>
    <mergeCell ref="AB53:AD53"/>
    <mergeCell ref="X52:AA52"/>
    <mergeCell ref="AB52:AD52"/>
    <mergeCell ref="AE52:AH52"/>
    <mergeCell ref="AI52:AL52"/>
    <mergeCell ref="AM52:AP52"/>
    <mergeCell ref="AQ52:AT52"/>
    <mergeCell ref="B52:E52"/>
    <mergeCell ref="F52:I52"/>
    <mergeCell ref="B22:Y22"/>
    <mergeCell ref="AK22:AR22"/>
    <mergeCell ref="AS22:AZ22"/>
    <mergeCell ref="B21:Y21"/>
    <mergeCell ref="B44:Y44"/>
    <mergeCell ref="Z44:AB44"/>
    <mergeCell ref="AC44:AJ44"/>
    <mergeCell ref="AK44:AR44"/>
    <mergeCell ref="AS44:AZ44"/>
    <mergeCell ref="B45:Y45"/>
    <mergeCell ref="Z45:AB45"/>
    <mergeCell ref="AC45:AJ45"/>
    <mergeCell ref="AK45:AR45"/>
    <mergeCell ref="AS45:AZ45"/>
    <mergeCell ref="J52:M52"/>
    <mergeCell ref="N52:P52"/>
    <mergeCell ref="Q52:T52"/>
    <mergeCell ref="U52:W52"/>
    <mergeCell ref="B47:BE47"/>
    <mergeCell ref="B48:BE48"/>
    <mergeCell ref="B50:E51"/>
    <mergeCell ref="F50:M50"/>
    <mergeCell ref="N50:T50"/>
    <mergeCell ref="U50:W51"/>
    <mergeCell ref="X50:AA51"/>
    <mergeCell ref="AB50:AD51"/>
    <mergeCell ref="AE50:AH51"/>
    <mergeCell ref="AI50:AP50"/>
    <mergeCell ref="AQ50:AT51"/>
    <mergeCell ref="AU50:AV51"/>
    <mergeCell ref="AW50:AZ51"/>
    <mergeCell ref="F51:I5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B39:Y41"/>
    <mergeCell ref="Z39:AB41"/>
    <mergeCell ref="AC39:AZ39"/>
    <mergeCell ref="AC40:AJ41"/>
    <mergeCell ref="AK40:AR41"/>
    <mergeCell ref="AS40:AZ41"/>
    <mergeCell ref="B33:Y33"/>
    <mergeCell ref="Z33:AB33"/>
    <mergeCell ref="B35:Y35"/>
    <mergeCell ref="Z35:AB35"/>
    <mergeCell ref="AC35:AJ35"/>
    <mergeCell ref="AK35:AR35"/>
    <mergeCell ref="AS35:AZ35"/>
    <mergeCell ref="B34:Y34"/>
    <mergeCell ref="Z34:AB34"/>
    <mergeCell ref="B37:AZ37"/>
    <mergeCell ref="AS31:AZ31"/>
    <mergeCell ref="B26:AZ26"/>
    <mergeCell ref="B28:Y30"/>
    <mergeCell ref="Z28:AB30"/>
    <mergeCell ref="AC28:AZ28"/>
    <mergeCell ref="AC29:AJ30"/>
    <mergeCell ref="AK29:AR30"/>
    <mergeCell ref="AS29:AZ30"/>
    <mergeCell ref="B31:Y31"/>
    <mergeCell ref="Z22:AB22"/>
    <mergeCell ref="AC22:AJ22"/>
    <mergeCell ref="AC23:AJ23"/>
    <mergeCell ref="AK23:AR23"/>
    <mergeCell ref="AS23:AZ23"/>
    <mergeCell ref="A9:K9"/>
    <mergeCell ref="L9:AQ9"/>
    <mergeCell ref="A10:K10"/>
    <mergeCell ref="AV10:AZ10"/>
    <mergeCell ref="Z21:AB21"/>
    <mergeCell ref="AC21:AJ21"/>
    <mergeCell ref="AK21:AR21"/>
    <mergeCell ref="AS21:AZ21"/>
    <mergeCell ref="AS19:AZ19"/>
    <mergeCell ref="AS18:AZ18"/>
    <mergeCell ref="B18:Y18"/>
    <mergeCell ref="Z18:AB18"/>
    <mergeCell ref="B20:Y20"/>
    <mergeCell ref="Z20:AB20"/>
    <mergeCell ref="AC20:AJ20"/>
    <mergeCell ref="AK20:AR20"/>
    <mergeCell ref="B17:Y17"/>
    <mergeCell ref="AS20:AZ20"/>
    <mergeCell ref="Z17:AB17"/>
    <mergeCell ref="AC17:AJ17"/>
    <mergeCell ref="AK17:AR17"/>
    <mergeCell ref="AS17:AZ17"/>
    <mergeCell ref="B12:AS12"/>
    <mergeCell ref="B14:Y16"/>
    <mergeCell ref="Z14:AB16"/>
    <mergeCell ref="AC14:AZ14"/>
    <mergeCell ref="AC15:AJ16"/>
    <mergeCell ref="AK15:AR16"/>
    <mergeCell ref="AS15:AZ16"/>
    <mergeCell ref="V3:AH3"/>
    <mergeCell ref="AR3:AU3"/>
    <mergeCell ref="AV4:AZ4"/>
    <mergeCell ref="AR6:AU6"/>
    <mergeCell ref="AV6:AZ6"/>
    <mergeCell ref="A7:K7"/>
    <mergeCell ref="AR7:AU7"/>
    <mergeCell ref="AV7:AZ7"/>
    <mergeCell ref="A8:K8"/>
    <mergeCell ref="AV8:AZ8"/>
    <mergeCell ref="AV2:AZ2"/>
    <mergeCell ref="AQ4:AU5"/>
    <mergeCell ref="AV3:AZ3"/>
    <mergeCell ref="Z87:AB87"/>
    <mergeCell ref="AC87:AJ87"/>
    <mergeCell ref="AK87:AR87"/>
    <mergeCell ref="AS87:AZ87"/>
    <mergeCell ref="AV5:AZ5"/>
    <mergeCell ref="AC32:AJ32"/>
    <mergeCell ref="AK32:AR32"/>
    <mergeCell ref="AS32:AZ32"/>
    <mergeCell ref="AC33:AJ33"/>
    <mergeCell ref="AK33:AR33"/>
    <mergeCell ref="AS33:AZ33"/>
    <mergeCell ref="B85:Q85"/>
    <mergeCell ref="R85:Y85"/>
    <mergeCell ref="Z85:AB85"/>
    <mergeCell ref="AC85:AJ85"/>
    <mergeCell ref="AK85:AR85"/>
    <mergeCell ref="AS85:AZ85"/>
    <mergeCell ref="AR10:AU10"/>
    <mergeCell ref="AC18:AJ18"/>
    <mergeCell ref="AK18:AR18"/>
    <mergeCell ref="B19:Y19"/>
    <mergeCell ref="Z19:AB19"/>
    <mergeCell ref="AC19:AJ19"/>
    <mergeCell ref="AK19:AR19"/>
    <mergeCell ref="B32:Y32"/>
    <mergeCell ref="Z32:AB32"/>
    <mergeCell ref="AK31:AR31"/>
    <mergeCell ref="Z31:AB31"/>
    <mergeCell ref="AC31:AJ31"/>
    <mergeCell ref="AK101:AN101"/>
    <mergeCell ref="B88:Q88"/>
    <mergeCell ref="R88:Y88"/>
    <mergeCell ref="Z88:AB88"/>
    <mergeCell ref="AC88:AJ88"/>
    <mergeCell ref="AK88:AR88"/>
    <mergeCell ref="AS88:AZ88"/>
    <mergeCell ref="B100:G100"/>
    <mergeCell ref="H100:K100"/>
    <mergeCell ref="L100:O100"/>
    <mergeCell ref="P100:T100"/>
    <mergeCell ref="U100:X100"/>
    <mergeCell ref="Y100:AB100"/>
    <mergeCell ref="AC100:AF100"/>
    <mergeCell ref="AG100:AJ100"/>
    <mergeCell ref="AK100:AN100"/>
    <mergeCell ref="AO100:AR100"/>
    <mergeCell ref="AS100:AV100"/>
    <mergeCell ref="AW100:AZ100"/>
    <mergeCell ref="AS95:AV96"/>
    <mergeCell ref="AW95:AZ96"/>
    <mergeCell ref="B91:Y91"/>
    <mergeCell ref="Z91:AB91"/>
    <mergeCell ref="AC91:AJ91"/>
    <mergeCell ref="AK91:AR91"/>
    <mergeCell ref="AS91:AZ91"/>
    <mergeCell ref="B93:BE93"/>
    <mergeCell ref="B95:G96"/>
    <mergeCell ref="H95:K96"/>
    <mergeCell ref="L95:O96"/>
    <mergeCell ref="P95:T96"/>
    <mergeCell ref="AO101:AR101"/>
    <mergeCell ref="AS101:AV101"/>
    <mergeCell ref="AW101:AZ101"/>
    <mergeCell ref="B142:G142"/>
    <mergeCell ref="H142:K142"/>
    <mergeCell ref="L142:O142"/>
    <mergeCell ref="P142:T142"/>
    <mergeCell ref="U142:X142"/>
    <mergeCell ref="Y142:AB142"/>
    <mergeCell ref="AC142:AF142"/>
    <mergeCell ref="AG142:AJ142"/>
    <mergeCell ref="AK142:AN142"/>
    <mergeCell ref="AO142:AR142"/>
    <mergeCell ref="AS142:AV142"/>
    <mergeCell ref="AW142:AZ142"/>
    <mergeCell ref="AO120:AR120"/>
    <mergeCell ref="AS120:AV120"/>
    <mergeCell ref="AW120:AZ120"/>
    <mergeCell ref="B121:G121"/>
    <mergeCell ref="H121:K121"/>
    <mergeCell ref="L121:O121"/>
    <mergeCell ref="P121:T121"/>
    <mergeCell ref="U121:X121"/>
    <mergeCell ref="Y121:AB121"/>
    <mergeCell ref="B101:G101"/>
    <mergeCell ref="H101:K101"/>
    <mergeCell ref="L101:O101"/>
    <mergeCell ref="P101:T101"/>
    <mergeCell ref="U101:X101"/>
    <mergeCell ref="Y101:AB101"/>
    <mergeCell ref="AC101:AF101"/>
    <mergeCell ref="AG101:AJ101"/>
    <mergeCell ref="AK121:AN121"/>
    <mergeCell ref="AO147:AR147"/>
    <mergeCell ref="AS147:AV147"/>
    <mergeCell ref="AW147:AZ147"/>
    <mergeCell ref="B147:G147"/>
    <mergeCell ref="H147:K147"/>
    <mergeCell ref="L147:O147"/>
    <mergeCell ref="P147:T147"/>
    <mergeCell ref="AO143:AR143"/>
    <mergeCell ref="AS143:AV143"/>
    <mergeCell ref="AW143:AZ143"/>
    <mergeCell ref="B144:G144"/>
    <mergeCell ref="H144:K144"/>
    <mergeCell ref="L144:O144"/>
    <mergeCell ref="P144:T144"/>
    <mergeCell ref="U144:X144"/>
    <mergeCell ref="Y144:AB144"/>
    <mergeCell ref="AC144:AF144"/>
    <mergeCell ref="AG144:AJ144"/>
    <mergeCell ref="AK144:AN144"/>
    <mergeCell ref="AO144:AR144"/>
    <mergeCell ref="AS144:AV144"/>
    <mergeCell ref="AW144:AZ144"/>
    <mergeCell ref="B143:G143"/>
    <mergeCell ref="H143:K143"/>
    <mergeCell ref="L143:O143"/>
    <mergeCell ref="P143:T143"/>
    <mergeCell ref="U143:X143"/>
    <mergeCell ref="Y143:AB143"/>
    <mergeCell ref="AC143:AF143"/>
    <mergeCell ref="AG143:AJ143"/>
    <mergeCell ref="AK143:AN143"/>
    <mergeCell ref="AO121:AR121"/>
    <mergeCell ref="AS121:AV121"/>
    <mergeCell ref="AW121:AZ121"/>
    <mergeCell ref="B122:G122"/>
    <mergeCell ref="H122:K122"/>
    <mergeCell ref="L122:O122"/>
    <mergeCell ref="P122:T122"/>
    <mergeCell ref="U122:X122"/>
    <mergeCell ref="Y122:AB122"/>
    <mergeCell ref="AC122:AF122"/>
    <mergeCell ref="AG122:AJ122"/>
    <mergeCell ref="AK122:AN122"/>
    <mergeCell ref="AC146:AF146"/>
    <mergeCell ref="AG146:AJ146"/>
    <mergeCell ref="AK146:AN146"/>
    <mergeCell ref="AO146:AR146"/>
    <mergeCell ref="AS146:AV146"/>
    <mergeCell ref="AW146:AZ146"/>
    <mergeCell ref="B145:G145"/>
    <mergeCell ref="H145:K145"/>
    <mergeCell ref="L145:O145"/>
    <mergeCell ref="P145:T145"/>
    <mergeCell ref="U145:X145"/>
    <mergeCell ref="Y145:AB145"/>
    <mergeCell ref="AC145:AF145"/>
    <mergeCell ref="AG145:AJ145"/>
    <mergeCell ref="AK145:AN145"/>
    <mergeCell ref="AC124:AF124"/>
    <mergeCell ref="AG124:AJ124"/>
    <mergeCell ref="AK124:AN124"/>
    <mergeCell ref="AO124:AR124"/>
    <mergeCell ref="AO122:AR122"/>
    <mergeCell ref="B1:BA1"/>
    <mergeCell ref="AS122:AV122"/>
    <mergeCell ref="AW122:AZ122"/>
    <mergeCell ref="AK147:AN147"/>
    <mergeCell ref="AO145:AR145"/>
    <mergeCell ref="AS145:AV145"/>
    <mergeCell ref="AW145:AZ145"/>
    <mergeCell ref="B146:G146"/>
    <mergeCell ref="H146:K146"/>
    <mergeCell ref="L146:O146"/>
    <mergeCell ref="P146:T146"/>
    <mergeCell ref="U146:X146"/>
    <mergeCell ref="Y146:AB146"/>
    <mergeCell ref="AK119:AN119"/>
    <mergeCell ref="AO119:AR119"/>
    <mergeCell ref="AS119:AV119"/>
    <mergeCell ref="AW119:AZ119"/>
    <mergeCell ref="B120:G120"/>
    <mergeCell ref="H120:K120"/>
    <mergeCell ref="L120:O120"/>
    <mergeCell ref="P120:T120"/>
    <mergeCell ref="U120:X120"/>
    <mergeCell ref="Y120:AB120"/>
    <mergeCell ref="AC120:AF120"/>
    <mergeCell ref="AG120:AJ120"/>
    <mergeCell ref="AK120:AN120"/>
    <mergeCell ref="U147:X147"/>
    <mergeCell ref="Y147:AB147"/>
    <mergeCell ref="AC147:AF147"/>
    <mergeCell ref="AG147:AJ147"/>
    <mergeCell ref="AC121:AF121"/>
    <mergeCell ref="AG121:AJ121"/>
  </mergeCells>
  <pageMargins left="0.70866141732283472" right="0.39370078740157483" top="0.74803149606299213" bottom="0.47244094488188981" header="0.31496062992125984" footer="0"/>
  <pageSetup paperSize="9" scale="93" firstPageNumber="156" fitToHeight="8" orientation="landscape" useFirstPageNumber="1" r:id="rId1"/>
  <headerFooter>
    <oddHeader>&amp;C&amp;"Times New Roman,обычный"&amp;10&amp;P</oddHeader>
  </headerFooter>
  <rowBreaks count="8" manualBreakCount="8">
    <brk id="25" max="56" man="1"/>
    <brk id="46" max="56" man="1"/>
    <brk id="57" max="56" man="1"/>
    <brk id="67" max="56" man="1"/>
    <brk id="91" max="56" man="1"/>
    <brk id="113" max="56" man="1"/>
    <brk id="135" max="56" man="1"/>
    <brk id="157" max="5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10"/>
  <sheetViews>
    <sheetView showGridLines="0" zoomScaleSheetLayoutView="110" workbookViewId="0">
      <selection activeCell="A3" sqref="A3:XFD8"/>
    </sheetView>
  </sheetViews>
  <sheetFormatPr defaultColWidth="0.85546875" defaultRowHeight="15" x14ac:dyDescent="0.25"/>
  <cols>
    <col min="1" max="1" width="0.85546875" style="88" customWidth="1"/>
    <col min="2" max="6" width="2.140625" style="88" customWidth="1"/>
    <col min="7" max="9" width="2.7109375" style="88" customWidth="1"/>
    <col min="10" max="18" width="2.85546875" style="88" customWidth="1"/>
    <col min="19" max="19" width="2.5703125" style="88" customWidth="1"/>
    <col min="20" max="21" width="2.85546875" style="88" customWidth="1"/>
    <col min="22" max="22" width="6.7109375" style="88" customWidth="1"/>
    <col min="23" max="29" width="2.85546875" style="88" customWidth="1"/>
    <col min="30" max="32" width="2.28515625" style="88" customWidth="1"/>
    <col min="33" max="35" width="2.140625" style="88" customWidth="1"/>
    <col min="36" max="38" width="2.85546875" style="88" customWidth="1"/>
    <col min="39" max="41" width="2.140625" style="88" customWidth="1"/>
    <col min="42" max="47" width="2.85546875" style="88" customWidth="1"/>
    <col min="48" max="48" width="1.42578125" style="88" customWidth="1"/>
    <col min="49" max="50" width="2.28515625" style="88" customWidth="1"/>
    <col min="51" max="51" width="3.5703125" style="88" customWidth="1"/>
    <col min="52" max="52" width="2.28515625" style="88" customWidth="1"/>
    <col min="53" max="53" width="0.85546875" style="88"/>
    <col min="54" max="16384" width="0.85546875" style="45"/>
  </cols>
  <sheetData>
    <row r="1" spans="1:58" ht="32.25" customHeight="1" x14ac:dyDescent="0.25">
      <c r="A1" s="228"/>
      <c r="B1" s="925" t="s">
        <v>1065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105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10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53" customFormat="1" x14ac:dyDescent="0.25">
      <c r="A12" s="91"/>
      <c r="B12" s="1462" t="s">
        <v>552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90"/>
      <c r="AU12" s="90"/>
      <c r="AV12" s="90"/>
      <c r="AW12" s="90"/>
      <c r="AX12" s="90"/>
      <c r="AY12" s="90"/>
      <c r="AZ12" s="90"/>
      <c r="BA12" s="91"/>
    </row>
    <row r="13" spans="1:58" s="53" customFormat="1" ht="8.1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</row>
    <row r="14" spans="1:58" s="53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</row>
    <row r="15" spans="1:58" s="53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  <c r="BA15" s="91"/>
    </row>
    <row r="16" spans="1:58" s="53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91"/>
    </row>
    <row r="17" spans="1:54" s="392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50"/>
    </row>
    <row r="18" spans="1:54" s="71" customFormat="1" ht="18" customHeight="1" x14ac:dyDescent="0.2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118"/>
    </row>
    <row r="19" spans="1:54" s="71" customFormat="1" ht="15.75" customHeight="1" x14ac:dyDescent="0.2">
      <c r="A19" s="11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892"/>
      <c r="BA19" s="118"/>
    </row>
    <row r="20" spans="1:54" s="53" customFormat="1" ht="18" customHeight="1" x14ac:dyDescent="0.25">
      <c r="A20" s="91"/>
      <c r="B20" s="1159" t="s">
        <v>555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892">
        <v>12649.1</v>
      </c>
      <c r="AD20" s="892"/>
      <c r="AE20" s="892"/>
      <c r="AF20" s="892"/>
      <c r="AG20" s="892"/>
      <c r="AH20" s="892"/>
      <c r="AI20" s="892"/>
      <c r="AJ20" s="892"/>
      <c r="AK20" s="892">
        <v>12649.1</v>
      </c>
      <c r="AL20" s="892"/>
      <c r="AM20" s="892"/>
      <c r="AN20" s="892"/>
      <c r="AO20" s="892"/>
      <c r="AP20" s="892"/>
      <c r="AQ20" s="892"/>
      <c r="AR20" s="892"/>
      <c r="AS20" s="892">
        <v>12649.1</v>
      </c>
      <c r="AT20" s="892"/>
      <c r="AU20" s="892"/>
      <c r="AV20" s="892"/>
      <c r="AW20" s="892"/>
      <c r="AX20" s="892"/>
      <c r="AY20" s="892"/>
      <c r="AZ20" s="892"/>
      <c r="BA20" s="91"/>
    </row>
    <row r="21" spans="1:54" s="64" customFormat="1" ht="15" customHeight="1" x14ac:dyDescent="0.25">
      <c r="A21" s="117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892"/>
      <c r="BA21" s="117"/>
    </row>
    <row r="22" spans="1:54" s="64" customFormat="1" ht="18" customHeight="1" x14ac:dyDescent="0.25">
      <c r="A22" s="117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892"/>
      <c r="BA22" s="117"/>
    </row>
    <row r="23" spans="1:54" s="53" customFormat="1" ht="32.1" customHeight="1" thickBot="1" x14ac:dyDescent="0.3">
      <c r="A23" s="91"/>
      <c r="B23" s="906" t="s">
        <v>556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847" t="s">
        <v>142</v>
      </c>
      <c r="AA23" s="848"/>
      <c r="AB23" s="849"/>
      <c r="AC23" s="950">
        <f>AC20</f>
        <v>12649.1</v>
      </c>
      <c r="AD23" s="951"/>
      <c r="AE23" s="951"/>
      <c r="AF23" s="951"/>
      <c r="AG23" s="951"/>
      <c r="AH23" s="951"/>
      <c r="AI23" s="951"/>
      <c r="AJ23" s="952"/>
      <c r="AK23" s="950">
        <f t="shared" ref="AK23" si="0">AK20</f>
        <v>12649.1</v>
      </c>
      <c r="AL23" s="951"/>
      <c r="AM23" s="951"/>
      <c r="AN23" s="951"/>
      <c r="AO23" s="951"/>
      <c r="AP23" s="951"/>
      <c r="AQ23" s="951"/>
      <c r="AR23" s="952"/>
      <c r="AS23" s="950">
        <f t="shared" ref="AS23" si="1">AS20</f>
        <v>12649.1</v>
      </c>
      <c r="AT23" s="951"/>
      <c r="AU23" s="951"/>
      <c r="AV23" s="951"/>
      <c r="AW23" s="951"/>
      <c r="AX23" s="951"/>
      <c r="AY23" s="951"/>
      <c r="AZ23" s="952"/>
      <c r="BA23" s="91"/>
    </row>
    <row r="24" spans="1:54" s="8" customForma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  <c r="BB24" s="91"/>
    </row>
    <row r="25" spans="1:54" s="8" customFormat="1" x14ac:dyDescent="0.25">
      <c r="A25" s="91"/>
      <c r="B25" s="1480" t="s">
        <v>688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  <c r="BA25" s="91"/>
      <c r="BB25" s="91"/>
    </row>
    <row r="26" spans="1:54" customFormat="1" x14ac:dyDescent="0.25">
      <c r="A26" s="82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</row>
    <row r="27" spans="1:54" s="53" customFormat="1" ht="18" customHeight="1" x14ac:dyDescent="0.25">
      <c r="A27" s="119"/>
      <c r="B27" s="992" t="s">
        <v>553</v>
      </c>
      <c r="C27" s="992"/>
      <c r="D27" s="992"/>
      <c r="E27" s="992"/>
      <c r="F27" s="992"/>
      <c r="G27" s="992"/>
      <c r="H27" s="992"/>
      <c r="I27" s="992"/>
      <c r="J27" s="992"/>
      <c r="K27" s="992"/>
      <c r="L27" s="992"/>
      <c r="M27" s="992"/>
      <c r="N27" s="992"/>
      <c r="O27" s="992"/>
      <c r="P27" s="992"/>
      <c r="Q27" s="992"/>
      <c r="R27" s="992"/>
      <c r="S27" s="992"/>
      <c r="T27" s="992"/>
      <c r="U27" s="992"/>
      <c r="V27" s="992"/>
      <c r="W27" s="992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  <c r="BA27" s="91"/>
    </row>
    <row r="28" spans="1:54" s="53" customFormat="1" ht="8.1" customHeight="1" x14ac:dyDescent="0.25">
      <c r="A28" s="150"/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91"/>
    </row>
    <row r="29" spans="1:54" s="53" customFormat="1" ht="24.95" customHeight="1" x14ac:dyDescent="0.25">
      <c r="A29" s="119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91"/>
    </row>
    <row r="30" spans="1:54" s="53" customFormat="1" ht="24.95" customHeight="1" x14ac:dyDescent="0.25">
      <c r="A30" s="119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  <c r="BA30" s="91"/>
    </row>
    <row r="31" spans="1:54" s="53" customFormat="1" ht="24.95" customHeight="1" x14ac:dyDescent="0.25">
      <c r="A31" s="119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  <c r="BA31" s="91"/>
    </row>
    <row r="32" spans="1:54" s="71" customFormat="1" ht="15" customHeight="1" thickBot="1" x14ac:dyDescent="0.3">
      <c r="A32" s="116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118"/>
    </row>
    <row r="33" spans="1:62" s="52" customFormat="1" ht="18" customHeight="1" x14ac:dyDescent="0.2">
      <c r="A33" s="89"/>
      <c r="B33" s="1159" t="s">
        <v>554</v>
      </c>
      <c r="C33" s="1160"/>
      <c r="D33" s="1160"/>
      <c r="E33" s="1160"/>
      <c r="F33" s="1160"/>
      <c r="G33" s="1160"/>
      <c r="H33" s="1160"/>
      <c r="I33" s="1160"/>
      <c r="J33" s="1160"/>
      <c r="K33" s="1160"/>
      <c r="L33" s="1160"/>
      <c r="M33" s="1160"/>
      <c r="N33" s="1160"/>
      <c r="O33" s="1160"/>
      <c r="P33" s="1160"/>
      <c r="Q33" s="1160"/>
      <c r="R33" s="1160"/>
      <c r="S33" s="1160"/>
      <c r="T33" s="1160"/>
      <c r="U33" s="1160"/>
      <c r="V33" s="1160"/>
      <c r="W33" s="1160"/>
      <c r="X33" s="1160"/>
      <c r="Y33" s="1506"/>
      <c r="Z33" s="927" t="s">
        <v>119</v>
      </c>
      <c r="AA33" s="928"/>
      <c r="AB33" s="928"/>
      <c r="AC33" s="1046"/>
      <c r="AD33" s="1046"/>
      <c r="AE33" s="1046"/>
      <c r="AF33" s="1046"/>
      <c r="AG33" s="1046"/>
      <c r="AH33" s="1046"/>
      <c r="AI33" s="1046"/>
      <c r="AJ33" s="1046"/>
      <c r="AK33" s="1046"/>
      <c r="AL33" s="1046"/>
      <c r="AM33" s="1046"/>
      <c r="AN33" s="1046"/>
      <c r="AO33" s="1046"/>
      <c r="AP33" s="1046"/>
      <c r="AQ33" s="1046"/>
      <c r="AR33" s="1046"/>
      <c r="AS33" s="1046"/>
      <c r="AT33" s="1046"/>
      <c r="AU33" s="1046"/>
      <c r="AV33" s="1046"/>
      <c r="AW33" s="1046"/>
      <c r="AX33" s="1046"/>
      <c r="AY33" s="1046"/>
      <c r="AZ33" s="1047"/>
      <c r="BA33" s="89"/>
    </row>
    <row r="34" spans="1:62" s="53" customFormat="1" ht="31.5" customHeight="1" x14ac:dyDescent="0.25">
      <c r="A34" s="91"/>
      <c r="B34" s="839" t="s">
        <v>557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122</v>
      </c>
      <c r="AA34" s="842"/>
      <c r="AB34" s="843"/>
      <c r="AC34" s="892"/>
      <c r="AD34" s="892"/>
      <c r="AE34" s="892"/>
      <c r="AF34" s="892"/>
      <c r="AG34" s="892"/>
      <c r="AH34" s="892"/>
      <c r="AI34" s="892"/>
      <c r="AJ34" s="892"/>
      <c r="AK34" s="892"/>
      <c r="AL34" s="892"/>
      <c r="AM34" s="892"/>
      <c r="AN34" s="892"/>
      <c r="AO34" s="892"/>
      <c r="AP34" s="892"/>
      <c r="AQ34" s="892"/>
      <c r="AR34" s="892"/>
      <c r="AS34" s="892"/>
      <c r="AT34" s="892"/>
      <c r="AU34" s="892"/>
      <c r="AV34" s="892"/>
      <c r="AW34" s="892"/>
      <c r="AX34" s="892"/>
      <c r="AY34" s="892"/>
      <c r="AZ34" s="1006"/>
      <c r="BA34" s="91"/>
    </row>
    <row r="35" spans="1:62" s="53" customFormat="1" ht="18" customHeight="1" x14ac:dyDescent="0.25">
      <c r="A35" s="91"/>
      <c r="B35" s="854" t="s">
        <v>558</v>
      </c>
      <c r="C35" s="854"/>
      <c r="D35" s="854"/>
      <c r="E35" s="854"/>
      <c r="F35" s="854"/>
      <c r="G35" s="854"/>
      <c r="H35" s="854"/>
      <c r="I35" s="854"/>
      <c r="J35" s="854"/>
      <c r="K35" s="854"/>
      <c r="L35" s="854"/>
      <c r="M35" s="854"/>
      <c r="N35" s="854"/>
      <c r="O35" s="854"/>
      <c r="P35" s="854"/>
      <c r="Q35" s="854"/>
      <c r="R35" s="854"/>
      <c r="S35" s="854"/>
      <c r="T35" s="854"/>
      <c r="U35" s="854"/>
      <c r="V35" s="854"/>
      <c r="W35" s="854"/>
      <c r="X35" s="854"/>
      <c r="Y35" s="855"/>
      <c r="Z35" s="844" t="s">
        <v>135</v>
      </c>
      <c r="AA35" s="845"/>
      <c r="AB35" s="846"/>
      <c r="AC35" s="892">
        <f>5724+2000+4595</f>
        <v>12319</v>
      </c>
      <c r="AD35" s="892"/>
      <c r="AE35" s="892"/>
      <c r="AF35" s="892"/>
      <c r="AG35" s="892"/>
      <c r="AH35" s="892"/>
      <c r="AI35" s="892"/>
      <c r="AJ35" s="892"/>
      <c r="AK35" s="892">
        <v>5724</v>
      </c>
      <c r="AL35" s="892"/>
      <c r="AM35" s="892"/>
      <c r="AN35" s="892"/>
      <c r="AO35" s="892"/>
      <c r="AP35" s="892"/>
      <c r="AQ35" s="892"/>
      <c r="AR35" s="892"/>
      <c r="AS35" s="892">
        <v>5724</v>
      </c>
      <c r="AT35" s="892"/>
      <c r="AU35" s="892"/>
      <c r="AV35" s="892"/>
      <c r="AW35" s="892"/>
      <c r="AX35" s="892"/>
      <c r="AY35" s="892"/>
      <c r="AZ35" s="1006"/>
      <c r="BA35" s="91"/>
    </row>
    <row r="36" spans="1:62" s="53" customFormat="1" ht="30" customHeight="1" x14ac:dyDescent="0.25">
      <c r="A36" s="91"/>
      <c r="B36" s="854" t="s">
        <v>560</v>
      </c>
      <c r="C36" s="854"/>
      <c r="D36" s="854"/>
      <c r="E36" s="854"/>
      <c r="F36" s="854"/>
      <c r="G36" s="854"/>
      <c r="H36" s="854"/>
      <c r="I36" s="854"/>
      <c r="J36" s="854"/>
      <c r="K36" s="854"/>
      <c r="L36" s="854"/>
      <c r="M36" s="854"/>
      <c r="N36" s="854"/>
      <c r="O36" s="854"/>
      <c r="P36" s="854"/>
      <c r="Q36" s="854"/>
      <c r="R36" s="854"/>
      <c r="S36" s="854"/>
      <c r="T36" s="854"/>
      <c r="U36" s="854"/>
      <c r="V36" s="854"/>
      <c r="W36" s="854"/>
      <c r="X36" s="854"/>
      <c r="Y36" s="855"/>
      <c r="Z36" s="844" t="s">
        <v>139</v>
      </c>
      <c r="AA36" s="845"/>
      <c r="AB36" s="846"/>
      <c r="AC36" s="623"/>
      <c r="AD36" s="620"/>
      <c r="AE36" s="620"/>
      <c r="AF36" s="620"/>
      <c r="AG36" s="620"/>
      <c r="AH36" s="620"/>
      <c r="AI36" s="620"/>
      <c r="AJ36" s="621"/>
      <c r="AK36" s="623"/>
      <c r="AL36" s="620"/>
      <c r="AM36" s="620"/>
      <c r="AN36" s="620"/>
      <c r="AO36" s="620"/>
      <c r="AP36" s="620"/>
      <c r="AQ36" s="620"/>
      <c r="AR36" s="621"/>
      <c r="AS36" s="623"/>
      <c r="AT36" s="620"/>
      <c r="AU36" s="620"/>
      <c r="AV36" s="620"/>
      <c r="AW36" s="620"/>
      <c r="AX36" s="620"/>
      <c r="AY36" s="620"/>
      <c r="AZ36" s="632"/>
      <c r="BA36" s="91"/>
    </row>
    <row r="37" spans="1:62" s="61" customFormat="1" ht="18" customHeight="1" x14ac:dyDescent="0.25">
      <c r="A37" s="104"/>
      <c r="B37" s="854" t="s">
        <v>559</v>
      </c>
      <c r="C37" s="854"/>
      <c r="D37" s="854"/>
      <c r="E37" s="854"/>
      <c r="F37" s="854"/>
      <c r="G37" s="854"/>
      <c r="H37" s="854"/>
      <c r="I37" s="854"/>
      <c r="J37" s="854"/>
      <c r="K37" s="854"/>
      <c r="L37" s="854"/>
      <c r="M37" s="854"/>
      <c r="N37" s="854"/>
      <c r="O37" s="854"/>
      <c r="P37" s="854"/>
      <c r="Q37" s="854"/>
      <c r="R37" s="854"/>
      <c r="S37" s="854"/>
      <c r="T37" s="854"/>
      <c r="U37" s="854"/>
      <c r="V37" s="854"/>
      <c r="W37" s="854"/>
      <c r="X37" s="854"/>
      <c r="Y37" s="855"/>
      <c r="Z37" s="844" t="s">
        <v>153</v>
      </c>
      <c r="AA37" s="845"/>
      <c r="AB37" s="846"/>
      <c r="AC37" s="633"/>
      <c r="AD37" s="634"/>
      <c r="AE37" s="634"/>
      <c r="AF37" s="634"/>
      <c r="AG37" s="634"/>
      <c r="AH37" s="634"/>
      <c r="AI37" s="634"/>
      <c r="AJ37" s="635"/>
      <c r="AK37" s="633"/>
      <c r="AL37" s="634"/>
      <c r="AM37" s="634"/>
      <c r="AN37" s="634"/>
      <c r="AO37" s="634"/>
      <c r="AP37" s="634"/>
      <c r="AQ37" s="634"/>
      <c r="AR37" s="635"/>
      <c r="AS37" s="633"/>
      <c r="AT37" s="634"/>
      <c r="AU37" s="634"/>
      <c r="AV37" s="634"/>
      <c r="AW37" s="634"/>
      <c r="AX37" s="634"/>
      <c r="AY37" s="634"/>
      <c r="AZ37" s="639"/>
      <c r="BA37" s="104"/>
    </row>
    <row r="38" spans="1:62" s="61" customFormat="1" ht="18" customHeight="1" x14ac:dyDescent="0.25">
      <c r="A38" s="104"/>
      <c r="B38" s="1159" t="s">
        <v>151</v>
      </c>
      <c r="C38" s="1160"/>
      <c r="D38" s="1160"/>
      <c r="E38" s="1160"/>
      <c r="F38" s="1160"/>
      <c r="G38" s="1160"/>
      <c r="H38" s="1160"/>
      <c r="I38" s="1160"/>
      <c r="J38" s="1160"/>
      <c r="K38" s="1160"/>
      <c r="L38" s="1160"/>
      <c r="M38" s="1160"/>
      <c r="N38" s="1160"/>
      <c r="O38" s="1160"/>
      <c r="P38" s="1160"/>
      <c r="Q38" s="1160"/>
      <c r="R38" s="1160"/>
      <c r="S38" s="1160"/>
      <c r="T38" s="1160"/>
      <c r="U38" s="1160"/>
      <c r="V38" s="1160"/>
      <c r="W38" s="1160"/>
      <c r="X38" s="1160"/>
      <c r="Y38" s="1161"/>
      <c r="Z38" s="844" t="s">
        <v>194</v>
      </c>
      <c r="AA38" s="845"/>
      <c r="AB38" s="846"/>
      <c r="AC38" s="1568"/>
      <c r="AD38" s="1569"/>
      <c r="AE38" s="1569"/>
      <c r="AF38" s="1569"/>
      <c r="AG38" s="1569"/>
      <c r="AH38" s="1569"/>
      <c r="AI38" s="1569"/>
      <c r="AJ38" s="1570"/>
      <c r="AK38" s="1568"/>
      <c r="AL38" s="1569"/>
      <c r="AM38" s="1569"/>
      <c r="AN38" s="1569"/>
      <c r="AO38" s="1569"/>
      <c r="AP38" s="1569"/>
      <c r="AQ38" s="1569"/>
      <c r="AR38" s="1570"/>
      <c r="AS38" s="1568"/>
      <c r="AT38" s="1569"/>
      <c r="AU38" s="1569"/>
      <c r="AV38" s="1569"/>
      <c r="AW38" s="1569"/>
      <c r="AX38" s="1569"/>
      <c r="AY38" s="1569"/>
      <c r="AZ38" s="1571"/>
      <c r="BA38" s="104"/>
    </row>
    <row r="39" spans="1:62" s="53" customFormat="1" ht="18" customHeight="1" thickBot="1" x14ac:dyDescent="0.3">
      <c r="A39" s="91"/>
      <c r="B39" s="1457" t="s">
        <v>756</v>
      </c>
      <c r="C39" s="1458"/>
      <c r="D39" s="1458"/>
      <c r="E39" s="1458"/>
      <c r="F39" s="1458"/>
      <c r="G39" s="1458"/>
      <c r="H39" s="1458"/>
      <c r="I39" s="1458"/>
      <c r="J39" s="1458"/>
      <c r="K39" s="1458"/>
      <c r="L39" s="1458"/>
      <c r="M39" s="1458"/>
      <c r="N39" s="1458"/>
      <c r="O39" s="1458"/>
      <c r="P39" s="1458"/>
      <c r="Q39" s="1458"/>
      <c r="R39" s="1458"/>
      <c r="S39" s="1458"/>
      <c r="T39" s="1458"/>
      <c r="U39" s="1458"/>
      <c r="V39" s="1458"/>
      <c r="W39" s="1458"/>
      <c r="X39" s="1458"/>
      <c r="Y39" s="1459"/>
      <c r="Z39" s="847" t="s">
        <v>142</v>
      </c>
      <c r="AA39" s="848"/>
      <c r="AB39" s="849"/>
      <c r="AC39" s="1003">
        <f>AC35</f>
        <v>12319</v>
      </c>
      <c r="AD39" s="1003"/>
      <c r="AE39" s="1003"/>
      <c r="AF39" s="1003"/>
      <c r="AG39" s="1003"/>
      <c r="AH39" s="1003"/>
      <c r="AI39" s="1003"/>
      <c r="AJ39" s="1003"/>
      <c r="AK39" s="1003">
        <v>5724</v>
      </c>
      <c r="AL39" s="1003"/>
      <c r="AM39" s="1003"/>
      <c r="AN39" s="1003"/>
      <c r="AO39" s="1003"/>
      <c r="AP39" s="1003"/>
      <c r="AQ39" s="1003"/>
      <c r="AR39" s="1003"/>
      <c r="AS39" s="1003">
        <v>5724</v>
      </c>
      <c r="AT39" s="1003"/>
      <c r="AU39" s="1003"/>
      <c r="AV39" s="1003"/>
      <c r="AW39" s="1003"/>
      <c r="AX39" s="1003"/>
      <c r="AY39" s="1003"/>
      <c r="AZ39" s="1004"/>
      <c r="BA39" s="91"/>
    </row>
    <row r="40" spans="1:62" s="53" customFormat="1" ht="15" customHeight="1" x14ac:dyDescent="0.25">
      <c r="A40" s="91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91"/>
    </row>
    <row r="41" spans="1:62" s="65" customFormat="1" ht="18" hidden="1" customHeight="1" x14ac:dyDescent="0.2">
      <c r="A41" s="114"/>
      <c r="B41" s="1572" t="s">
        <v>346</v>
      </c>
      <c r="C41" s="1572"/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1572"/>
      <c r="T41" s="1572"/>
      <c r="U41" s="1572"/>
      <c r="V41" s="1572"/>
      <c r="W41" s="1572"/>
      <c r="X41" s="1572"/>
      <c r="Y41" s="1572"/>
      <c r="Z41" s="1572"/>
      <c r="AA41" s="1572"/>
      <c r="AB41" s="1572"/>
      <c r="AC41" s="1572"/>
      <c r="AD41" s="1572"/>
      <c r="AE41" s="1572"/>
      <c r="AF41" s="1572"/>
      <c r="AG41" s="1572"/>
      <c r="AH41" s="1572"/>
      <c r="AI41" s="1572"/>
      <c r="AJ41" s="1572"/>
      <c r="AK41" s="1572"/>
      <c r="AL41" s="1572"/>
      <c r="AM41" s="1572"/>
      <c r="AN41" s="1572"/>
      <c r="AO41" s="1572"/>
      <c r="AP41" s="1572"/>
      <c r="AQ41" s="1572"/>
      <c r="AR41" s="1572"/>
      <c r="AS41" s="1572"/>
      <c r="AT41" s="1572"/>
      <c r="AU41" s="1572"/>
      <c r="AV41" s="1572"/>
      <c r="AW41" s="1572"/>
      <c r="AX41" s="1572"/>
      <c r="AY41" s="1572"/>
      <c r="AZ41" s="1572"/>
      <c r="BA41" s="173"/>
      <c r="BB41" s="173"/>
      <c r="BC41" s="173"/>
      <c r="BD41" s="173"/>
      <c r="BE41" s="173"/>
      <c r="BF41" s="173"/>
    </row>
    <row r="42" spans="1:62" s="53" customFormat="1" ht="18" hidden="1" customHeight="1" x14ac:dyDescent="0.25">
      <c r="A42" s="91"/>
      <c r="B42" s="1059" t="s">
        <v>274</v>
      </c>
      <c r="C42" s="1059"/>
      <c r="D42" s="1059"/>
      <c r="E42" s="1059"/>
      <c r="F42" s="1059"/>
      <c r="G42" s="1059"/>
      <c r="H42" s="1059"/>
      <c r="I42" s="1059"/>
      <c r="J42" s="1059"/>
      <c r="K42" s="1059"/>
      <c r="L42" s="1059"/>
      <c r="M42" s="1059"/>
      <c r="N42" s="1059"/>
      <c r="O42" s="1059"/>
      <c r="P42" s="1059"/>
      <c r="Q42" s="1059"/>
      <c r="R42" s="1059"/>
      <c r="S42" s="1059"/>
      <c r="T42" s="1059"/>
      <c r="U42" s="1059"/>
      <c r="V42" s="1059"/>
      <c r="W42" s="1059"/>
      <c r="X42" s="1059"/>
      <c r="Y42" s="1059"/>
      <c r="Z42" s="1059"/>
      <c r="AA42" s="1059"/>
      <c r="AB42" s="1059"/>
      <c r="AC42" s="1059"/>
      <c r="AD42" s="1059"/>
      <c r="AE42" s="1059"/>
      <c r="AF42" s="1059"/>
      <c r="AG42" s="1059"/>
      <c r="AH42" s="1059"/>
      <c r="AI42" s="1059"/>
      <c r="AJ42" s="1059"/>
      <c r="AK42" s="1059"/>
      <c r="AL42" s="1059"/>
      <c r="AM42" s="1059"/>
      <c r="AN42" s="1059"/>
      <c r="AO42" s="1059"/>
      <c r="AP42" s="1059"/>
      <c r="AQ42" s="1059"/>
      <c r="AR42" s="1059"/>
      <c r="AS42" s="1059"/>
      <c r="AT42" s="1059"/>
      <c r="AU42" s="1059"/>
      <c r="AV42" s="1059"/>
      <c r="AW42" s="1059"/>
      <c r="AX42" s="1059"/>
      <c r="AY42" s="1059"/>
      <c r="AZ42" s="1059"/>
      <c r="BA42" s="172"/>
      <c r="BB42" s="172"/>
      <c r="BC42" s="172"/>
      <c r="BD42" s="172"/>
      <c r="BE42" s="172"/>
      <c r="BF42" s="172"/>
    </row>
    <row r="43" spans="1:62" s="53" customFormat="1" ht="8.1" hidden="1" customHeight="1" x14ac:dyDescent="0.25">
      <c r="A43" s="91"/>
      <c r="B43" s="625"/>
      <c r="C43" s="625"/>
      <c r="D43" s="625"/>
      <c r="E43" s="625"/>
      <c r="F43" s="625"/>
      <c r="G43" s="625"/>
      <c r="H43" s="625"/>
      <c r="I43" s="625"/>
      <c r="J43" s="625"/>
      <c r="K43" s="625"/>
      <c r="L43" s="625"/>
      <c r="M43" s="625"/>
      <c r="N43" s="625"/>
      <c r="O43" s="625"/>
      <c r="P43" s="625"/>
      <c r="Q43" s="625"/>
      <c r="R43" s="625"/>
      <c r="S43" s="625"/>
      <c r="T43" s="625"/>
      <c r="U43" s="625"/>
      <c r="V43" s="625"/>
      <c r="W43" s="625"/>
      <c r="X43" s="625"/>
      <c r="Y43" s="625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25"/>
      <c r="AN43" s="625"/>
      <c r="AO43" s="625"/>
      <c r="AP43" s="625"/>
      <c r="AQ43" s="625"/>
      <c r="AR43" s="625"/>
      <c r="AS43" s="625"/>
      <c r="AT43" s="625"/>
      <c r="AU43" s="625"/>
      <c r="AV43" s="625"/>
      <c r="AW43" s="625"/>
      <c r="AX43" s="625"/>
      <c r="AY43" s="625"/>
      <c r="AZ43" s="625"/>
      <c r="BA43" s="92"/>
      <c r="BB43" s="55"/>
      <c r="BC43" s="55"/>
      <c r="BD43" s="55"/>
      <c r="BE43" s="55"/>
      <c r="BF43" s="55"/>
      <c r="BG43" s="55"/>
      <c r="BH43" s="55"/>
      <c r="BI43" s="55"/>
      <c r="BJ43" s="55"/>
    </row>
    <row r="44" spans="1:62" s="53" customFormat="1" ht="69.75" hidden="1" customHeight="1" x14ac:dyDescent="0.25">
      <c r="A44" s="91"/>
      <c r="B44" s="870" t="s">
        <v>732</v>
      </c>
      <c r="C44" s="870"/>
      <c r="D44" s="870"/>
      <c r="E44" s="870"/>
      <c r="F44" s="871"/>
      <c r="G44" s="892" t="s">
        <v>78</v>
      </c>
      <c r="H44" s="892"/>
      <c r="I44" s="892"/>
      <c r="J44" s="892" t="s">
        <v>727</v>
      </c>
      <c r="K44" s="892"/>
      <c r="L44" s="892"/>
      <c r="M44" s="892"/>
      <c r="N44" s="895" t="s">
        <v>513</v>
      </c>
      <c r="O44" s="871"/>
      <c r="P44" s="892" t="s">
        <v>106</v>
      </c>
      <c r="Q44" s="892"/>
      <c r="R44" s="892"/>
      <c r="S44" s="892"/>
      <c r="T44" s="892" t="s">
        <v>79</v>
      </c>
      <c r="U44" s="892"/>
      <c r="V44" s="892"/>
      <c r="W44" s="892"/>
      <c r="X44" s="892" t="s">
        <v>107</v>
      </c>
      <c r="Y44" s="892"/>
      <c r="Z44" s="892"/>
      <c r="AA44" s="892" t="s">
        <v>733</v>
      </c>
      <c r="AB44" s="892"/>
      <c r="AC44" s="892"/>
      <c r="AD44" s="865" t="s">
        <v>652</v>
      </c>
      <c r="AE44" s="866"/>
      <c r="AF44" s="866"/>
      <c r="AG44" s="866"/>
      <c r="AH44" s="866"/>
      <c r="AI44" s="867"/>
      <c r="AJ44" s="865" t="s">
        <v>80</v>
      </c>
      <c r="AK44" s="866"/>
      <c r="AL44" s="866"/>
      <c r="AM44" s="866"/>
      <c r="AN44" s="866"/>
      <c r="AO44" s="867"/>
      <c r="AP44" s="892" t="s">
        <v>871</v>
      </c>
      <c r="AQ44" s="892"/>
      <c r="AR44" s="892"/>
      <c r="AS44" s="892"/>
      <c r="AT44" s="892"/>
      <c r="AU44" s="892"/>
      <c r="AV44" s="892"/>
      <c r="AW44" s="892"/>
      <c r="AX44" s="870" t="s">
        <v>224</v>
      </c>
      <c r="AY44" s="870"/>
      <c r="AZ44" s="870"/>
      <c r="BA44" s="95"/>
      <c r="BB44" s="56"/>
      <c r="BC44" s="56"/>
      <c r="BD44" s="56"/>
      <c r="BE44" s="56"/>
      <c r="BF44" s="56"/>
      <c r="BG44" s="55"/>
      <c r="BH44" s="55"/>
    </row>
    <row r="45" spans="1:62" s="53" customFormat="1" ht="231.75" hidden="1" customHeight="1" x14ac:dyDescent="0.25">
      <c r="A45" s="91"/>
      <c r="B45" s="874"/>
      <c r="C45" s="874"/>
      <c r="D45" s="874"/>
      <c r="E45" s="874"/>
      <c r="F45" s="875"/>
      <c r="G45" s="892"/>
      <c r="H45" s="892"/>
      <c r="I45" s="892"/>
      <c r="J45" s="892"/>
      <c r="K45" s="892"/>
      <c r="L45" s="892"/>
      <c r="M45" s="892"/>
      <c r="N45" s="897"/>
      <c r="O45" s="875"/>
      <c r="P45" s="865" t="s">
        <v>563</v>
      </c>
      <c r="Q45" s="867"/>
      <c r="R45" s="865" t="s">
        <v>564</v>
      </c>
      <c r="S45" s="867"/>
      <c r="T45" s="892"/>
      <c r="U45" s="892"/>
      <c r="V45" s="892"/>
      <c r="W45" s="892"/>
      <c r="X45" s="892"/>
      <c r="Y45" s="892"/>
      <c r="Z45" s="892"/>
      <c r="AA45" s="892"/>
      <c r="AB45" s="892"/>
      <c r="AC45" s="892"/>
      <c r="AD45" s="1104" t="s">
        <v>81</v>
      </c>
      <c r="AE45" s="1105"/>
      <c r="AF45" s="1106"/>
      <c r="AG45" s="1104" t="s">
        <v>109</v>
      </c>
      <c r="AH45" s="1105"/>
      <c r="AI45" s="1106"/>
      <c r="AJ45" s="1104" t="s">
        <v>82</v>
      </c>
      <c r="AK45" s="1105"/>
      <c r="AL45" s="1106"/>
      <c r="AM45" s="1104" t="s">
        <v>83</v>
      </c>
      <c r="AN45" s="1105"/>
      <c r="AO45" s="1106"/>
      <c r="AP45" s="1563" t="s">
        <v>654</v>
      </c>
      <c r="AQ45" s="1563"/>
      <c r="AR45" s="1563" t="s">
        <v>865</v>
      </c>
      <c r="AS45" s="1563"/>
      <c r="AT45" s="1563"/>
      <c r="AU45" s="1563" t="s">
        <v>653</v>
      </c>
      <c r="AV45" s="1563"/>
      <c r="AW45" s="1563"/>
      <c r="AX45" s="874"/>
      <c r="AY45" s="874"/>
      <c r="AZ45" s="874"/>
      <c r="BA45" s="110"/>
      <c r="BB45" s="62"/>
      <c r="BC45" s="62"/>
      <c r="BD45" s="56"/>
      <c r="BE45" s="56"/>
      <c r="BF45" s="56"/>
      <c r="BG45" s="55"/>
      <c r="BH45" s="55"/>
    </row>
    <row r="46" spans="1:62" s="535" customFormat="1" ht="15.75" hidden="1" customHeight="1" thickBot="1" x14ac:dyDescent="0.25">
      <c r="A46" s="533"/>
      <c r="B46" s="961">
        <v>1</v>
      </c>
      <c r="C46" s="1425"/>
      <c r="D46" s="1425"/>
      <c r="E46" s="1425"/>
      <c r="F46" s="1425"/>
      <c r="G46" s="1425">
        <v>2</v>
      </c>
      <c r="H46" s="1425"/>
      <c r="I46" s="1425"/>
      <c r="J46" s="1425">
        <v>3</v>
      </c>
      <c r="K46" s="1425"/>
      <c r="L46" s="1425"/>
      <c r="M46" s="1425"/>
      <c r="N46" s="1517">
        <v>4</v>
      </c>
      <c r="O46" s="1519"/>
      <c r="P46" s="1517">
        <v>5</v>
      </c>
      <c r="Q46" s="1519"/>
      <c r="R46" s="1517">
        <v>6</v>
      </c>
      <c r="S46" s="1519"/>
      <c r="T46" s="1517">
        <v>7</v>
      </c>
      <c r="U46" s="1518"/>
      <c r="V46" s="1518"/>
      <c r="W46" s="1519"/>
      <c r="X46" s="1517">
        <v>8</v>
      </c>
      <c r="Y46" s="1518"/>
      <c r="Z46" s="1519"/>
      <c r="AA46" s="1517">
        <v>9</v>
      </c>
      <c r="AB46" s="1518"/>
      <c r="AC46" s="1519"/>
      <c r="AD46" s="1425">
        <v>10</v>
      </c>
      <c r="AE46" s="1425"/>
      <c r="AF46" s="1425"/>
      <c r="AG46" s="1425">
        <v>11</v>
      </c>
      <c r="AH46" s="1425"/>
      <c r="AI46" s="1425"/>
      <c r="AJ46" s="1425">
        <v>12</v>
      </c>
      <c r="AK46" s="1425"/>
      <c r="AL46" s="1425"/>
      <c r="AM46" s="1425">
        <v>13</v>
      </c>
      <c r="AN46" s="1425"/>
      <c r="AO46" s="1425"/>
      <c r="AP46" s="1425">
        <v>14</v>
      </c>
      <c r="AQ46" s="1425"/>
      <c r="AR46" s="1425">
        <v>15</v>
      </c>
      <c r="AS46" s="1425"/>
      <c r="AT46" s="1425"/>
      <c r="AU46" s="1425">
        <v>16</v>
      </c>
      <c r="AV46" s="1425"/>
      <c r="AW46" s="1425"/>
      <c r="AX46" s="1425">
        <v>17</v>
      </c>
      <c r="AY46" s="1425"/>
      <c r="AZ46" s="960"/>
      <c r="BA46" s="350"/>
      <c r="BB46" s="390"/>
      <c r="BC46" s="390"/>
      <c r="BD46" s="390"/>
      <c r="BE46" s="390"/>
      <c r="BF46" s="390"/>
      <c r="BG46" s="534"/>
      <c r="BH46" s="534"/>
    </row>
    <row r="47" spans="1:62" s="53" customFormat="1" ht="18" hidden="1" customHeight="1" x14ac:dyDescent="0.25">
      <c r="A47" s="92"/>
      <c r="B47" s="1547"/>
      <c r="C47" s="1045"/>
      <c r="D47" s="1045"/>
      <c r="E47" s="1045"/>
      <c r="F47" s="1097"/>
      <c r="G47" s="1045"/>
      <c r="H47" s="1045"/>
      <c r="I47" s="1045"/>
      <c r="J47" s="1045"/>
      <c r="K47" s="1045"/>
      <c r="L47" s="1045"/>
      <c r="M47" s="1045"/>
      <c r="N47" s="1522" t="s">
        <v>21</v>
      </c>
      <c r="O47" s="1523"/>
      <c r="P47" s="1097"/>
      <c r="Q47" s="1099"/>
      <c r="R47" s="1097"/>
      <c r="S47" s="1099"/>
      <c r="T47" s="1097"/>
      <c r="U47" s="1098"/>
      <c r="V47" s="1098"/>
      <c r="W47" s="1099"/>
      <c r="X47" s="1097"/>
      <c r="Y47" s="1098"/>
      <c r="Z47" s="1099"/>
      <c r="AA47" s="1097"/>
      <c r="AB47" s="1098"/>
      <c r="AC47" s="1099"/>
      <c r="AD47" s="1045"/>
      <c r="AE47" s="1045"/>
      <c r="AF47" s="1045"/>
      <c r="AG47" s="1045"/>
      <c r="AH47" s="1045"/>
      <c r="AI47" s="1045"/>
      <c r="AJ47" s="1045"/>
      <c r="AK47" s="1045"/>
      <c r="AL47" s="1045"/>
      <c r="AM47" s="1045"/>
      <c r="AN47" s="1045"/>
      <c r="AO47" s="1045"/>
      <c r="AP47" s="1045"/>
      <c r="AQ47" s="1045"/>
      <c r="AR47" s="1045"/>
      <c r="AS47" s="1045"/>
      <c r="AT47" s="1045"/>
      <c r="AU47" s="1045"/>
      <c r="AV47" s="1045"/>
      <c r="AW47" s="1045"/>
      <c r="AX47" s="1045"/>
      <c r="AY47" s="1045"/>
      <c r="AZ47" s="1562"/>
      <c r="BA47" s="93"/>
      <c r="BB47" s="54"/>
      <c r="BC47" s="54"/>
      <c r="BD47" s="54"/>
      <c r="BE47" s="54"/>
      <c r="BF47" s="54"/>
      <c r="BG47" s="55"/>
      <c r="BH47" s="55"/>
    </row>
    <row r="48" spans="1:62" s="53" customFormat="1" ht="18" hidden="1" customHeight="1" x14ac:dyDescent="0.25">
      <c r="A48" s="92"/>
      <c r="B48" s="1549"/>
      <c r="C48" s="1007"/>
      <c r="D48" s="1007"/>
      <c r="E48" s="1007"/>
      <c r="F48" s="1096"/>
      <c r="G48" s="1007"/>
      <c r="H48" s="1007"/>
      <c r="I48" s="1007"/>
      <c r="J48" s="1007"/>
      <c r="K48" s="1007"/>
      <c r="L48" s="1007"/>
      <c r="M48" s="1007"/>
      <c r="N48" s="1529" t="s">
        <v>22</v>
      </c>
      <c r="O48" s="1530"/>
      <c r="P48" s="1096"/>
      <c r="Q48" s="916"/>
      <c r="R48" s="1096"/>
      <c r="S48" s="916"/>
      <c r="T48" s="1096"/>
      <c r="U48" s="915"/>
      <c r="V48" s="915"/>
      <c r="W48" s="916"/>
      <c r="X48" s="1096"/>
      <c r="Y48" s="915"/>
      <c r="Z48" s="916"/>
      <c r="AA48" s="1096"/>
      <c r="AB48" s="915"/>
      <c r="AC48" s="916"/>
      <c r="AD48" s="1007"/>
      <c r="AE48" s="1007"/>
      <c r="AF48" s="1007"/>
      <c r="AG48" s="1007"/>
      <c r="AH48" s="1007"/>
      <c r="AI48" s="1007"/>
      <c r="AJ48" s="1007"/>
      <c r="AK48" s="1007"/>
      <c r="AL48" s="1007"/>
      <c r="AM48" s="1007"/>
      <c r="AN48" s="1007"/>
      <c r="AO48" s="1007"/>
      <c r="AP48" s="1007"/>
      <c r="AQ48" s="1007"/>
      <c r="AR48" s="1007"/>
      <c r="AS48" s="1007"/>
      <c r="AT48" s="1007"/>
      <c r="AU48" s="1007"/>
      <c r="AV48" s="1007"/>
      <c r="AW48" s="1007"/>
      <c r="AX48" s="1007"/>
      <c r="AY48" s="1007"/>
      <c r="AZ48" s="1566"/>
      <c r="BA48" s="93"/>
      <c r="BB48" s="54"/>
      <c r="BC48" s="54"/>
      <c r="BD48" s="54"/>
      <c r="BE48" s="54"/>
      <c r="BF48" s="54"/>
      <c r="BG48" s="55"/>
      <c r="BH48" s="55"/>
    </row>
    <row r="49" spans="1:62" s="53" customFormat="1" ht="18" hidden="1" customHeight="1" thickBot="1" x14ac:dyDescent="0.3">
      <c r="A49" s="92"/>
      <c r="B49" s="1548"/>
      <c r="C49" s="1113"/>
      <c r="D49" s="1113"/>
      <c r="E49" s="1113"/>
      <c r="F49" s="1114"/>
      <c r="G49" s="1007"/>
      <c r="H49" s="1007"/>
      <c r="I49" s="1007"/>
      <c r="J49" s="1007"/>
      <c r="K49" s="1007"/>
      <c r="L49" s="1007"/>
      <c r="M49" s="1007"/>
      <c r="N49" s="1096"/>
      <c r="O49" s="916"/>
      <c r="P49" s="1096"/>
      <c r="Q49" s="916"/>
      <c r="R49" s="1096"/>
      <c r="S49" s="916"/>
      <c r="T49" s="1096"/>
      <c r="U49" s="915"/>
      <c r="V49" s="915"/>
      <c r="W49" s="916"/>
      <c r="X49" s="1096"/>
      <c r="Y49" s="915"/>
      <c r="Z49" s="916"/>
      <c r="AA49" s="1096"/>
      <c r="AB49" s="915"/>
      <c r="AC49" s="916"/>
      <c r="AD49" s="1007"/>
      <c r="AE49" s="1007"/>
      <c r="AF49" s="1007"/>
      <c r="AG49" s="1007"/>
      <c r="AH49" s="1007"/>
      <c r="AI49" s="1007"/>
      <c r="AJ49" s="1007"/>
      <c r="AK49" s="1007"/>
      <c r="AL49" s="1007"/>
      <c r="AM49" s="1007"/>
      <c r="AN49" s="1007"/>
      <c r="AO49" s="1007"/>
      <c r="AP49" s="1007"/>
      <c r="AQ49" s="1007"/>
      <c r="AR49" s="1007"/>
      <c r="AS49" s="1007"/>
      <c r="AT49" s="1007"/>
      <c r="AU49" s="1007"/>
      <c r="AV49" s="1007"/>
      <c r="AW49" s="1007"/>
      <c r="AX49" s="1007"/>
      <c r="AY49" s="1007"/>
      <c r="AZ49" s="1566"/>
      <c r="BA49" s="93"/>
      <c r="BB49" s="54"/>
      <c r="BC49" s="54"/>
      <c r="BD49" s="54"/>
      <c r="BE49" s="54"/>
      <c r="BF49" s="54"/>
      <c r="BG49" s="55"/>
      <c r="BH49" s="55"/>
    </row>
    <row r="50" spans="1:62" s="53" customFormat="1" ht="18" hidden="1" customHeight="1" thickBot="1" x14ac:dyDescent="0.3">
      <c r="A50" s="91"/>
      <c r="B50" s="1564" t="s">
        <v>756</v>
      </c>
      <c r="C50" s="1564"/>
      <c r="D50" s="1564"/>
      <c r="E50" s="1564"/>
      <c r="F50" s="1564"/>
      <c r="G50" s="1567" t="s">
        <v>24</v>
      </c>
      <c r="H50" s="1057"/>
      <c r="I50" s="1057"/>
      <c r="J50" s="1057" t="s">
        <v>24</v>
      </c>
      <c r="K50" s="1057"/>
      <c r="L50" s="1057"/>
      <c r="M50" s="1057"/>
      <c r="N50" s="1177" t="s">
        <v>24</v>
      </c>
      <c r="O50" s="914"/>
      <c r="P50" s="1177"/>
      <c r="Q50" s="914"/>
      <c r="R50" s="1177" t="s">
        <v>24</v>
      </c>
      <c r="S50" s="914"/>
      <c r="T50" s="1177" t="s">
        <v>24</v>
      </c>
      <c r="U50" s="1032"/>
      <c r="V50" s="1032"/>
      <c r="W50" s="914"/>
      <c r="X50" s="1177" t="s">
        <v>24</v>
      </c>
      <c r="Y50" s="1032"/>
      <c r="Z50" s="914"/>
      <c r="AA50" s="1177"/>
      <c r="AB50" s="1032"/>
      <c r="AC50" s="914"/>
      <c r="AD50" s="1113"/>
      <c r="AE50" s="1113"/>
      <c r="AF50" s="1113"/>
      <c r="AG50" s="1113"/>
      <c r="AH50" s="1113"/>
      <c r="AI50" s="1113"/>
      <c r="AJ50" s="1057" t="s">
        <v>24</v>
      </c>
      <c r="AK50" s="1057"/>
      <c r="AL50" s="1057"/>
      <c r="AM50" s="1057" t="s">
        <v>24</v>
      </c>
      <c r="AN50" s="1057"/>
      <c r="AO50" s="1057"/>
      <c r="AP50" s="1057" t="s">
        <v>24</v>
      </c>
      <c r="AQ50" s="1057"/>
      <c r="AR50" s="1057" t="s">
        <v>24</v>
      </c>
      <c r="AS50" s="1057"/>
      <c r="AT50" s="1057"/>
      <c r="AU50" s="1057" t="s">
        <v>24</v>
      </c>
      <c r="AV50" s="1057"/>
      <c r="AW50" s="1057"/>
      <c r="AX50" s="1113"/>
      <c r="AY50" s="1113"/>
      <c r="AZ50" s="1565"/>
      <c r="BA50" s="111"/>
      <c r="BB50" s="63"/>
      <c r="BC50" s="63"/>
      <c r="BD50" s="63"/>
      <c r="BE50" s="63"/>
      <c r="BF50" s="63"/>
      <c r="BG50" s="55"/>
      <c r="BH50" s="55"/>
    </row>
    <row r="51" spans="1:62" s="53" customFormat="1" hidden="1" x14ac:dyDescent="0.25">
      <c r="A51" s="91"/>
      <c r="B51" s="120"/>
      <c r="C51" s="120"/>
      <c r="D51" s="120"/>
      <c r="E51" s="120"/>
      <c r="F51" s="120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66"/>
      <c r="BC51" s="66"/>
      <c r="BD51" s="66"/>
      <c r="BE51" s="66"/>
      <c r="BF51" s="66"/>
      <c r="BG51" s="55"/>
      <c r="BH51" s="55"/>
    </row>
    <row r="52" spans="1:62" s="53" customFormat="1" ht="18" hidden="1" customHeight="1" x14ac:dyDescent="0.25">
      <c r="A52" s="119"/>
      <c r="B52" s="1059" t="s">
        <v>171</v>
      </c>
      <c r="C52" s="1059"/>
      <c r="D52" s="1059"/>
      <c r="E52" s="1059"/>
      <c r="F52" s="1059"/>
      <c r="G52" s="1059"/>
      <c r="H52" s="1059"/>
      <c r="I52" s="1059"/>
      <c r="J52" s="1059"/>
      <c r="K52" s="1059"/>
      <c r="L52" s="1059"/>
      <c r="M52" s="1059"/>
      <c r="N52" s="1059"/>
      <c r="O52" s="1059"/>
      <c r="P52" s="1059"/>
      <c r="Q52" s="1059"/>
      <c r="R52" s="1059"/>
      <c r="S52" s="1059"/>
      <c r="T52" s="1059"/>
      <c r="U52" s="1059"/>
      <c r="V52" s="1059"/>
      <c r="W52" s="1059"/>
      <c r="X52" s="1059"/>
      <c r="Y52" s="1059"/>
      <c r="Z52" s="1059"/>
      <c r="AA52" s="1059"/>
      <c r="AB52" s="1059"/>
      <c r="AC52" s="1059"/>
      <c r="AD52" s="1059"/>
      <c r="AE52" s="1059"/>
      <c r="AF52" s="1059"/>
      <c r="AG52" s="1059"/>
      <c r="AH52" s="1059"/>
      <c r="AI52" s="1059"/>
      <c r="AJ52" s="1059"/>
      <c r="AK52" s="1059"/>
      <c r="AL52" s="1059"/>
      <c r="AM52" s="1059"/>
      <c r="AN52" s="1059"/>
      <c r="AO52" s="1059"/>
      <c r="AP52" s="1059"/>
      <c r="AQ52" s="1059"/>
      <c r="AR52" s="1059"/>
      <c r="AS52" s="1059"/>
      <c r="AT52" s="1059"/>
      <c r="AU52" s="1059"/>
      <c r="AV52" s="1059"/>
      <c r="AW52" s="1059"/>
      <c r="AX52" s="1059"/>
      <c r="AY52" s="1059"/>
      <c r="AZ52" s="1059"/>
      <c r="BA52" s="1059"/>
      <c r="BB52" s="1059"/>
      <c r="BC52" s="1059"/>
      <c r="BD52" s="1059"/>
      <c r="BE52" s="1059"/>
      <c r="BF52" s="1059"/>
    </row>
    <row r="53" spans="1:62" s="53" customFormat="1" ht="8.1" hidden="1" customHeight="1" x14ac:dyDescent="0.25">
      <c r="A53" s="119"/>
      <c r="B53" s="625"/>
      <c r="C53" s="625"/>
      <c r="D53" s="625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625"/>
      <c r="Z53" s="625"/>
      <c r="AA53" s="625"/>
      <c r="AB53" s="625"/>
      <c r="AC53" s="625"/>
      <c r="AD53" s="625"/>
      <c r="AE53" s="625"/>
      <c r="AF53" s="625"/>
      <c r="AG53" s="625"/>
      <c r="AH53" s="625"/>
      <c r="AI53" s="625"/>
      <c r="AJ53" s="625"/>
      <c r="AK53" s="625"/>
      <c r="AL53" s="625"/>
      <c r="AM53" s="625"/>
      <c r="AN53" s="625"/>
      <c r="AO53" s="625"/>
      <c r="AP53" s="625"/>
      <c r="AQ53" s="625"/>
      <c r="AR53" s="625"/>
      <c r="AS53" s="625"/>
      <c r="AT53" s="625"/>
      <c r="AU53" s="625"/>
      <c r="AV53" s="625"/>
      <c r="AW53" s="625"/>
      <c r="AX53" s="625"/>
      <c r="AY53" s="625"/>
      <c r="AZ53" s="625"/>
      <c r="BA53" s="150"/>
      <c r="BB53" s="69"/>
      <c r="BC53" s="69"/>
      <c r="BD53" s="69"/>
      <c r="BE53" s="69"/>
      <c r="BF53" s="69"/>
      <c r="BG53" s="55"/>
      <c r="BH53" s="55"/>
      <c r="BI53" s="55"/>
      <c r="BJ53" s="55"/>
    </row>
    <row r="54" spans="1:62" s="53" customFormat="1" ht="67.5" hidden="1" customHeight="1" x14ac:dyDescent="0.25">
      <c r="A54" s="119"/>
      <c r="B54" s="870" t="s">
        <v>732</v>
      </c>
      <c r="C54" s="870"/>
      <c r="D54" s="870"/>
      <c r="E54" s="870"/>
      <c r="F54" s="871"/>
      <c r="G54" s="892" t="s">
        <v>78</v>
      </c>
      <c r="H54" s="892"/>
      <c r="I54" s="892"/>
      <c r="J54" s="892" t="s">
        <v>727</v>
      </c>
      <c r="K54" s="892"/>
      <c r="L54" s="892"/>
      <c r="M54" s="892"/>
      <c r="N54" s="895" t="s">
        <v>513</v>
      </c>
      <c r="O54" s="871"/>
      <c r="P54" s="892" t="s">
        <v>106</v>
      </c>
      <c r="Q54" s="892"/>
      <c r="R54" s="892"/>
      <c r="S54" s="892"/>
      <c r="T54" s="892" t="s">
        <v>79</v>
      </c>
      <c r="U54" s="892"/>
      <c r="V54" s="892"/>
      <c r="W54" s="892"/>
      <c r="X54" s="892" t="s">
        <v>107</v>
      </c>
      <c r="Y54" s="892"/>
      <c r="Z54" s="892"/>
      <c r="AA54" s="892" t="s">
        <v>108</v>
      </c>
      <c r="AB54" s="892"/>
      <c r="AC54" s="892"/>
      <c r="AD54" s="865" t="s">
        <v>652</v>
      </c>
      <c r="AE54" s="866"/>
      <c r="AF54" s="866"/>
      <c r="AG54" s="866"/>
      <c r="AH54" s="866"/>
      <c r="AI54" s="867"/>
      <c r="AJ54" s="865" t="s">
        <v>80</v>
      </c>
      <c r="AK54" s="866"/>
      <c r="AL54" s="866"/>
      <c r="AM54" s="866"/>
      <c r="AN54" s="866"/>
      <c r="AO54" s="867"/>
      <c r="AP54" s="892" t="s">
        <v>872</v>
      </c>
      <c r="AQ54" s="892"/>
      <c r="AR54" s="892"/>
      <c r="AS54" s="892"/>
      <c r="AT54" s="892"/>
      <c r="AU54" s="892"/>
      <c r="AV54" s="892"/>
      <c r="AW54" s="892"/>
      <c r="AX54" s="870" t="s">
        <v>224</v>
      </c>
      <c r="AY54" s="870"/>
      <c r="AZ54" s="870"/>
      <c r="BA54" s="248"/>
      <c r="BB54" s="612"/>
      <c r="BC54" s="612"/>
      <c r="BD54" s="612"/>
      <c r="BE54" s="612"/>
      <c r="BF54" s="612"/>
      <c r="BG54" s="55"/>
      <c r="BH54" s="55"/>
    </row>
    <row r="55" spans="1:62" s="53" customFormat="1" ht="234" hidden="1" customHeight="1" x14ac:dyDescent="0.25">
      <c r="A55" s="119"/>
      <c r="B55" s="874"/>
      <c r="C55" s="874"/>
      <c r="D55" s="874"/>
      <c r="E55" s="874"/>
      <c r="F55" s="875"/>
      <c r="G55" s="892"/>
      <c r="H55" s="892"/>
      <c r="I55" s="892"/>
      <c r="J55" s="892"/>
      <c r="K55" s="892"/>
      <c r="L55" s="892"/>
      <c r="M55" s="892"/>
      <c r="N55" s="897"/>
      <c r="O55" s="875"/>
      <c r="P55" s="865" t="s">
        <v>563</v>
      </c>
      <c r="Q55" s="867"/>
      <c r="R55" s="865" t="s">
        <v>564</v>
      </c>
      <c r="S55" s="867"/>
      <c r="T55" s="892"/>
      <c r="U55" s="892"/>
      <c r="V55" s="892"/>
      <c r="W55" s="892"/>
      <c r="X55" s="892"/>
      <c r="Y55" s="892"/>
      <c r="Z55" s="892"/>
      <c r="AA55" s="892"/>
      <c r="AB55" s="892"/>
      <c r="AC55" s="892"/>
      <c r="AD55" s="1104" t="s">
        <v>81</v>
      </c>
      <c r="AE55" s="1105"/>
      <c r="AF55" s="1106"/>
      <c r="AG55" s="1104" t="s">
        <v>109</v>
      </c>
      <c r="AH55" s="1105"/>
      <c r="AI55" s="1106"/>
      <c r="AJ55" s="1104" t="s">
        <v>82</v>
      </c>
      <c r="AK55" s="1105"/>
      <c r="AL55" s="1106"/>
      <c r="AM55" s="1104" t="s">
        <v>83</v>
      </c>
      <c r="AN55" s="1105"/>
      <c r="AO55" s="1106"/>
      <c r="AP55" s="1563" t="s">
        <v>668</v>
      </c>
      <c r="AQ55" s="1563"/>
      <c r="AR55" s="1563" t="s">
        <v>865</v>
      </c>
      <c r="AS55" s="1563"/>
      <c r="AT55" s="1563"/>
      <c r="AU55" s="1563" t="s">
        <v>653</v>
      </c>
      <c r="AV55" s="1563"/>
      <c r="AW55" s="1563"/>
      <c r="AX55" s="874"/>
      <c r="AY55" s="874"/>
      <c r="AZ55" s="874"/>
      <c r="BA55" s="330"/>
      <c r="BB55" s="641"/>
      <c r="BC55" s="641"/>
      <c r="BD55" s="612"/>
      <c r="BE55" s="612"/>
      <c r="BF55" s="612"/>
      <c r="BG55" s="55"/>
      <c r="BH55" s="55"/>
    </row>
    <row r="56" spans="1:62" s="70" customFormat="1" ht="13.5" hidden="1" thickBot="1" x14ac:dyDescent="0.25">
      <c r="A56" s="119"/>
      <c r="B56" s="961">
        <v>1</v>
      </c>
      <c r="C56" s="1425"/>
      <c r="D56" s="1425"/>
      <c r="E56" s="1425"/>
      <c r="F56" s="1425"/>
      <c r="G56" s="1425">
        <v>2</v>
      </c>
      <c r="H56" s="1425"/>
      <c r="I56" s="1425"/>
      <c r="J56" s="1425">
        <v>3</v>
      </c>
      <c r="K56" s="1425"/>
      <c r="L56" s="1425"/>
      <c r="M56" s="1425"/>
      <c r="N56" s="1517">
        <v>4</v>
      </c>
      <c r="O56" s="1519"/>
      <c r="P56" s="1517">
        <v>5</v>
      </c>
      <c r="Q56" s="1519"/>
      <c r="R56" s="1517">
        <v>6</v>
      </c>
      <c r="S56" s="1519"/>
      <c r="T56" s="1517">
        <v>7</v>
      </c>
      <c r="U56" s="1518"/>
      <c r="V56" s="1518"/>
      <c r="W56" s="1519"/>
      <c r="X56" s="1517">
        <v>8</v>
      </c>
      <c r="Y56" s="1518"/>
      <c r="Z56" s="1519"/>
      <c r="AA56" s="1517">
        <v>9</v>
      </c>
      <c r="AB56" s="1518"/>
      <c r="AC56" s="1519"/>
      <c r="AD56" s="1425">
        <v>10</v>
      </c>
      <c r="AE56" s="1425"/>
      <c r="AF56" s="1425"/>
      <c r="AG56" s="1425">
        <v>11</v>
      </c>
      <c r="AH56" s="1425"/>
      <c r="AI56" s="1425"/>
      <c r="AJ56" s="1425">
        <v>12</v>
      </c>
      <c r="AK56" s="1425"/>
      <c r="AL56" s="1425"/>
      <c r="AM56" s="1425">
        <v>13</v>
      </c>
      <c r="AN56" s="1425"/>
      <c r="AO56" s="1425"/>
      <c r="AP56" s="1425">
        <v>14</v>
      </c>
      <c r="AQ56" s="1425"/>
      <c r="AR56" s="1425">
        <v>15</v>
      </c>
      <c r="AS56" s="1425"/>
      <c r="AT56" s="1425"/>
      <c r="AU56" s="1425">
        <v>16</v>
      </c>
      <c r="AV56" s="1425"/>
      <c r="AW56" s="1425"/>
      <c r="AX56" s="1425">
        <v>17</v>
      </c>
      <c r="AY56" s="1425"/>
      <c r="AZ56" s="960"/>
      <c r="BA56" s="118"/>
      <c r="BB56" s="68"/>
      <c r="BC56" s="68"/>
      <c r="BD56" s="68"/>
      <c r="BE56" s="68"/>
      <c r="BF56" s="68"/>
      <c r="BG56" s="69"/>
      <c r="BH56" s="69"/>
    </row>
    <row r="57" spans="1:62" s="53" customFormat="1" ht="18" hidden="1" customHeight="1" x14ac:dyDescent="0.25">
      <c r="A57" s="91"/>
      <c r="B57" s="1547"/>
      <c r="C57" s="1045"/>
      <c r="D57" s="1045"/>
      <c r="E57" s="1045"/>
      <c r="F57" s="1097"/>
      <c r="G57" s="1045"/>
      <c r="H57" s="1045"/>
      <c r="I57" s="1045"/>
      <c r="J57" s="1045"/>
      <c r="K57" s="1045"/>
      <c r="L57" s="1045"/>
      <c r="M57" s="1045"/>
      <c r="N57" s="1522" t="s">
        <v>21</v>
      </c>
      <c r="O57" s="1523"/>
      <c r="P57" s="1097"/>
      <c r="Q57" s="1099"/>
      <c r="R57" s="1097"/>
      <c r="S57" s="1099"/>
      <c r="T57" s="1097"/>
      <c r="U57" s="1098"/>
      <c r="V57" s="1098"/>
      <c r="W57" s="1099"/>
      <c r="X57" s="1097"/>
      <c r="Y57" s="1098"/>
      <c r="Z57" s="1099"/>
      <c r="AA57" s="1097"/>
      <c r="AB57" s="1098"/>
      <c r="AC57" s="1099"/>
      <c r="AD57" s="1045"/>
      <c r="AE57" s="1045"/>
      <c r="AF57" s="1045"/>
      <c r="AG57" s="1045"/>
      <c r="AH57" s="1045"/>
      <c r="AI57" s="1045"/>
      <c r="AJ57" s="1045"/>
      <c r="AK57" s="1045"/>
      <c r="AL57" s="1045"/>
      <c r="AM57" s="1045"/>
      <c r="AN57" s="1045"/>
      <c r="AO57" s="1045"/>
      <c r="AP57" s="1045"/>
      <c r="AQ57" s="1045"/>
      <c r="AR57" s="1045"/>
      <c r="AS57" s="1045"/>
      <c r="AT57" s="1045"/>
      <c r="AU57" s="1045"/>
      <c r="AV57" s="1045"/>
      <c r="AW57" s="1045"/>
      <c r="AX57" s="1045"/>
      <c r="AY57" s="1045"/>
      <c r="AZ57" s="1562"/>
      <c r="BA57" s="93"/>
      <c r="BB57" s="54"/>
      <c r="BC57" s="54"/>
      <c r="BD57" s="54"/>
      <c r="BE57" s="54"/>
      <c r="BF57" s="54"/>
      <c r="BG57" s="55"/>
      <c r="BH57" s="55"/>
    </row>
    <row r="58" spans="1:62" s="53" customFormat="1" ht="18" hidden="1" customHeight="1" x14ac:dyDescent="0.25">
      <c r="A58" s="91"/>
      <c r="B58" s="1549"/>
      <c r="C58" s="1007"/>
      <c r="D58" s="1007"/>
      <c r="E58" s="1007"/>
      <c r="F58" s="1096"/>
      <c r="G58" s="1007"/>
      <c r="H58" s="1007"/>
      <c r="I58" s="1007"/>
      <c r="J58" s="1007"/>
      <c r="K58" s="1007"/>
      <c r="L58" s="1007"/>
      <c r="M58" s="1007"/>
      <c r="N58" s="1529" t="s">
        <v>22</v>
      </c>
      <c r="O58" s="1530"/>
      <c r="P58" s="1096"/>
      <c r="Q58" s="916"/>
      <c r="R58" s="1096"/>
      <c r="S58" s="916"/>
      <c r="T58" s="1096"/>
      <c r="U58" s="915"/>
      <c r="V58" s="915"/>
      <c r="W58" s="916"/>
      <c r="X58" s="1096"/>
      <c r="Y58" s="915"/>
      <c r="Z58" s="916"/>
      <c r="AA58" s="1096"/>
      <c r="AB58" s="915"/>
      <c r="AC58" s="916"/>
      <c r="AD58" s="1007"/>
      <c r="AE58" s="1007"/>
      <c r="AF58" s="1007"/>
      <c r="AG58" s="1007"/>
      <c r="AH58" s="1007"/>
      <c r="AI58" s="1007"/>
      <c r="AJ58" s="1007"/>
      <c r="AK58" s="1007"/>
      <c r="AL58" s="1007"/>
      <c r="AM58" s="1007"/>
      <c r="AN58" s="1007"/>
      <c r="AO58" s="1007"/>
      <c r="AP58" s="1007"/>
      <c r="AQ58" s="1007"/>
      <c r="AR58" s="1007"/>
      <c r="AS58" s="1007"/>
      <c r="AT58" s="1007"/>
      <c r="AU58" s="1007"/>
      <c r="AV58" s="1007"/>
      <c r="AW58" s="1007"/>
      <c r="AX58" s="1007"/>
      <c r="AY58" s="1007"/>
      <c r="AZ58" s="1566"/>
      <c r="BA58" s="93"/>
      <c r="BB58" s="54"/>
      <c r="BC58" s="54"/>
      <c r="BD58" s="54"/>
      <c r="BE58" s="54"/>
      <c r="BF58" s="54"/>
      <c r="BG58" s="55"/>
      <c r="BH58" s="55"/>
    </row>
    <row r="59" spans="1:62" s="53" customFormat="1" ht="18" hidden="1" customHeight="1" thickBot="1" x14ac:dyDescent="0.3">
      <c r="A59" s="91"/>
      <c r="B59" s="1548"/>
      <c r="C59" s="1113"/>
      <c r="D59" s="1113"/>
      <c r="E59" s="1113"/>
      <c r="F59" s="1114"/>
      <c r="G59" s="1007"/>
      <c r="H59" s="1007"/>
      <c r="I59" s="1007"/>
      <c r="J59" s="1007"/>
      <c r="K59" s="1007"/>
      <c r="L59" s="1007"/>
      <c r="M59" s="1007"/>
      <c r="N59" s="1096"/>
      <c r="O59" s="916"/>
      <c r="P59" s="1096"/>
      <c r="Q59" s="916"/>
      <c r="R59" s="1096"/>
      <c r="S59" s="916"/>
      <c r="T59" s="1096"/>
      <c r="U59" s="915"/>
      <c r="V59" s="915"/>
      <c r="W59" s="916"/>
      <c r="X59" s="1096"/>
      <c r="Y59" s="915"/>
      <c r="Z59" s="916"/>
      <c r="AA59" s="1096"/>
      <c r="AB59" s="915"/>
      <c r="AC59" s="916"/>
      <c r="AD59" s="1007"/>
      <c r="AE59" s="1007"/>
      <c r="AF59" s="1007"/>
      <c r="AG59" s="1007"/>
      <c r="AH59" s="1007"/>
      <c r="AI59" s="1007"/>
      <c r="AJ59" s="1007"/>
      <c r="AK59" s="1007"/>
      <c r="AL59" s="1007"/>
      <c r="AM59" s="1007"/>
      <c r="AN59" s="1007"/>
      <c r="AO59" s="1007"/>
      <c r="AP59" s="1007"/>
      <c r="AQ59" s="1007"/>
      <c r="AR59" s="1007"/>
      <c r="AS59" s="1007"/>
      <c r="AT59" s="1007"/>
      <c r="AU59" s="1007"/>
      <c r="AV59" s="1007"/>
      <c r="AW59" s="1007"/>
      <c r="AX59" s="1007"/>
      <c r="AY59" s="1007"/>
      <c r="AZ59" s="1566"/>
      <c r="BA59" s="93"/>
      <c r="BB59" s="54"/>
      <c r="BC59" s="54"/>
      <c r="BD59" s="54"/>
      <c r="BE59" s="54"/>
      <c r="BF59" s="54"/>
      <c r="BG59" s="55"/>
      <c r="BH59" s="55"/>
    </row>
    <row r="60" spans="1:62" s="53" customFormat="1" ht="18" hidden="1" customHeight="1" thickBot="1" x14ac:dyDescent="0.3">
      <c r="A60" s="91"/>
      <c r="B60" s="1564" t="s">
        <v>756</v>
      </c>
      <c r="C60" s="1564"/>
      <c r="D60" s="1564"/>
      <c r="E60" s="1564"/>
      <c r="F60" s="1564"/>
      <c r="G60" s="1567" t="s">
        <v>24</v>
      </c>
      <c r="H60" s="1057"/>
      <c r="I60" s="1057"/>
      <c r="J60" s="1057" t="s">
        <v>24</v>
      </c>
      <c r="K60" s="1057"/>
      <c r="L60" s="1057"/>
      <c r="M60" s="1057"/>
      <c r="N60" s="1177" t="s">
        <v>24</v>
      </c>
      <c r="O60" s="914"/>
      <c r="P60" s="1177"/>
      <c r="Q60" s="914"/>
      <c r="R60" s="1177" t="s">
        <v>24</v>
      </c>
      <c r="S60" s="914"/>
      <c r="T60" s="1177" t="s">
        <v>24</v>
      </c>
      <c r="U60" s="1032"/>
      <c r="V60" s="1032"/>
      <c r="W60" s="914"/>
      <c r="X60" s="1177" t="s">
        <v>24</v>
      </c>
      <c r="Y60" s="1032"/>
      <c r="Z60" s="914"/>
      <c r="AA60" s="1177"/>
      <c r="AB60" s="1032"/>
      <c r="AC60" s="914"/>
      <c r="AD60" s="1113"/>
      <c r="AE60" s="1113"/>
      <c r="AF60" s="1113"/>
      <c r="AG60" s="1113"/>
      <c r="AH60" s="1113"/>
      <c r="AI60" s="1113"/>
      <c r="AJ60" s="1057" t="s">
        <v>24</v>
      </c>
      <c r="AK60" s="1057"/>
      <c r="AL60" s="1057"/>
      <c r="AM60" s="1057" t="s">
        <v>24</v>
      </c>
      <c r="AN60" s="1057"/>
      <c r="AO60" s="1057"/>
      <c r="AP60" s="1057" t="s">
        <v>24</v>
      </c>
      <c r="AQ60" s="1057"/>
      <c r="AR60" s="1057" t="s">
        <v>24</v>
      </c>
      <c r="AS60" s="1057"/>
      <c r="AT60" s="1057"/>
      <c r="AU60" s="1057" t="s">
        <v>24</v>
      </c>
      <c r="AV60" s="1057"/>
      <c r="AW60" s="1057"/>
      <c r="AX60" s="1113"/>
      <c r="AY60" s="1113"/>
      <c r="AZ60" s="1565"/>
      <c r="BA60" s="111"/>
      <c r="BB60" s="63"/>
      <c r="BC60" s="63"/>
      <c r="BD60" s="63"/>
      <c r="BE60" s="63"/>
      <c r="BF60" s="63"/>
      <c r="BG60" s="55"/>
      <c r="BH60" s="55"/>
    </row>
    <row r="61" spans="1:62" s="53" customFormat="1" ht="12" hidden="1" customHeight="1" x14ac:dyDescent="0.25">
      <c r="A61" s="91"/>
      <c r="B61" s="120"/>
      <c r="C61" s="120"/>
      <c r="D61" s="120"/>
      <c r="E61" s="120"/>
      <c r="F61" s="120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66"/>
      <c r="BC61" s="66"/>
      <c r="BD61" s="66"/>
      <c r="BE61" s="66"/>
      <c r="BF61" s="66"/>
      <c r="BG61" s="55"/>
      <c r="BH61" s="55"/>
    </row>
    <row r="62" spans="1:62" s="53" customFormat="1" ht="18" hidden="1" customHeight="1" x14ac:dyDescent="0.25">
      <c r="A62" s="91"/>
      <c r="B62" s="1059" t="s">
        <v>172</v>
      </c>
      <c r="C62" s="1059"/>
      <c r="D62" s="1059"/>
      <c r="E62" s="1059"/>
      <c r="F62" s="1059"/>
      <c r="G62" s="1059"/>
      <c r="H62" s="1059"/>
      <c r="I62" s="1059"/>
      <c r="J62" s="1059"/>
      <c r="K62" s="1059"/>
      <c r="L62" s="1059"/>
      <c r="M62" s="1059"/>
      <c r="N62" s="1059"/>
      <c r="O62" s="1059"/>
      <c r="P62" s="1059"/>
      <c r="Q62" s="1059"/>
      <c r="R62" s="1059"/>
      <c r="S62" s="1059"/>
      <c r="T62" s="1059"/>
      <c r="U62" s="1059"/>
      <c r="V62" s="1059"/>
      <c r="W62" s="1059"/>
      <c r="X62" s="1059"/>
      <c r="Y62" s="1059"/>
      <c r="Z62" s="1059"/>
      <c r="AA62" s="1059"/>
      <c r="AB62" s="1059"/>
      <c r="AC62" s="1059"/>
      <c r="AD62" s="1059"/>
      <c r="AE62" s="1059"/>
      <c r="AF62" s="1059"/>
      <c r="AG62" s="1059"/>
      <c r="AH62" s="1059"/>
      <c r="AI62" s="1059"/>
      <c r="AJ62" s="1059"/>
      <c r="AK62" s="1059"/>
      <c r="AL62" s="1059"/>
      <c r="AM62" s="1059"/>
      <c r="AN62" s="1059"/>
      <c r="AO62" s="1059"/>
      <c r="AP62" s="1059"/>
      <c r="AQ62" s="1059"/>
      <c r="AR62" s="1059"/>
      <c r="AS62" s="1059"/>
      <c r="AT62" s="1059"/>
      <c r="AU62" s="1059"/>
      <c r="AV62" s="1059"/>
      <c r="AW62" s="1059"/>
      <c r="AX62" s="1059"/>
      <c r="AY62" s="1059"/>
      <c r="AZ62" s="1059"/>
      <c r="BA62" s="1059"/>
      <c r="BB62" s="1059"/>
      <c r="BC62" s="1059"/>
      <c r="BD62" s="1059"/>
      <c r="BE62" s="1059"/>
      <c r="BF62" s="1059"/>
    </row>
    <row r="63" spans="1:62" s="53" customFormat="1" ht="8.1" hidden="1" customHeight="1" x14ac:dyDescent="0.25">
      <c r="A63" s="91"/>
      <c r="B63" s="625"/>
      <c r="C63" s="625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25"/>
      <c r="AU63" s="625"/>
      <c r="AV63" s="625"/>
      <c r="AW63" s="625"/>
      <c r="AX63" s="625"/>
      <c r="AY63" s="625"/>
      <c r="AZ63" s="625"/>
      <c r="BA63" s="150"/>
      <c r="BB63" s="69"/>
      <c r="BC63" s="69"/>
      <c r="BD63" s="69"/>
      <c r="BE63" s="69"/>
      <c r="BF63" s="69"/>
      <c r="BG63" s="55"/>
      <c r="BH63" s="55"/>
      <c r="BI63" s="55"/>
      <c r="BJ63" s="55"/>
    </row>
    <row r="64" spans="1:62" s="53" customFormat="1" ht="66" hidden="1" customHeight="1" x14ac:dyDescent="0.25">
      <c r="A64" s="91"/>
      <c r="B64" s="870" t="s">
        <v>732</v>
      </c>
      <c r="C64" s="870"/>
      <c r="D64" s="870"/>
      <c r="E64" s="870"/>
      <c r="F64" s="871"/>
      <c r="G64" s="892" t="s">
        <v>78</v>
      </c>
      <c r="H64" s="892"/>
      <c r="I64" s="892"/>
      <c r="J64" s="892" t="s">
        <v>727</v>
      </c>
      <c r="K64" s="892"/>
      <c r="L64" s="892"/>
      <c r="M64" s="892"/>
      <c r="N64" s="895" t="s">
        <v>513</v>
      </c>
      <c r="O64" s="871"/>
      <c r="P64" s="892" t="s">
        <v>106</v>
      </c>
      <c r="Q64" s="892"/>
      <c r="R64" s="892"/>
      <c r="S64" s="892"/>
      <c r="T64" s="892" t="s">
        <v>79</v>
      </c>
      <c r="U64" s="892"/>
      <c r="V64" s="892"/>
      <c r="W64" s="892"/>
      <c r="X64" s="892" t="s">
        <v>107</v>
      </c>
      <c r="Y64" s="892"/>
      <c r="Z64" s="892"/>
      <c r="AA64" s="892" t="s">
        <v>108</v>
      </c>
      <c r="AB64" s="892"/>
      <c r="AC64" s="892"/>
      <c r="AD64" s="865" t="s">
        <v>652</v>
      </c>
      <c r="AE64" s="866"/>
      <c r="AF64" s="866"/>
      <c r="AG64" s="866"/>
      <c r="AH64" s="866"/>
      <c r="AI64" s="867"/>
      <c r="AJ64" s="865" t="s">
        <v>80</v>
      </c>
      <c r="AK64" s="866"/>
      <c r="AL64" s="866"/>
      <c r="AM64" s="866"/>
      <c r="AN64" s="866"/>
      <c r="AO64" s="867"/>
      <c r="AP64" s="892" t="s">
        <v>871</v>
      </c>
      <c r="AQ64" s="892"/>
      <c r="AR64" s="892"/>
      <c r="AS64" s="892"/>
      <c r="AT64" s="892"/>
      <c r="AU64" s="892"/>
      <c r="AV64" s="892"/>
      <c r="AW64" s="892"/>
      <c r="AX64" s="870" t="s">
        <v>224</v>
      </c>
      <c r="AY64" s="870"/>
      <c r="AZ64" s="870"/>
      <c r="BA64" s="248"/>
      <c r="BB64" s="612"/>
      <c r="BC64" s="612"/>
      <c r="BD64" s="612"/>
      <c r="BE64" s="612"/>
      <c r="BF64" s="612"/>
      <c r="BG64" s="55"/>
      <c r="BH64" s="55"/>
    </row>
    <row r="65" spans="1:62" s="53" customFormat="1" ht="213" hidden="1" customHeight="1" x14ac:dyDescent="0.25">
      <c r="A65" s="91"/>
      <c r="B65" s="874"/>
      <c r="C65" s="874"/>
      <c r="D65" s="874"/>
      <c r="E65" s="874"/>
      <c r="F65" s="875"/>
      <c r="G65" s="892"/>
      <c r="H65" s="892"/>
      <c r="I65" s="892"/>
      <c r="J65" s="892"/>
      <c r="K65" s="892"/>
      <c r="L65" s="892"/>
      <c r="M65" s="892"/>
      <c r="N65" s="897"/>
      <c r="O65" s="875"/>
      <c r="P65" s="865" t="s">
        <v>563</v>
      </c>
      <c r="Q65" s="867"/>
      <c r="R65" s="865" t="s">
        <v>564</v>
      </c>
      <c r="S65" s="867"/>
      <c r="T65" s="892"/>
      <c r="U65" s="892"/>
      <c r="V65" s="892"/>
      <c r="W65" s="892"/>
      <c r="X65" s="892"/>
      <c r="Y65" s="892"/>
      <c r="Z65" s="892"/>
      <c r="AA65" s="892"/>
      <c r="AB65" s="892"/>
      <c r="AC65" s="892"/>
      <c r="AD65" s="1104" t="s">
        <v>81</v>
      </c>
      <c r="AE65" s="1105"/>
      <c r="AF65" s="1106"/>
      <c r="AG65" s="1104" t="s">
        <v>109</v>
      </c>
      <c r="AH65" s="1105"/>
      <c r="AI65" s="1106"/>
      <c r="AJ65" s="1104" t="s">
        <v>82</v>
      </c>
      <c r="AK65" s="1105"/>
      <c r="AL65" s="1106"/>
      <c r="AM65" s="1104" t="s">
        <v>83</v>
      </c>
      <c r="AN65" s="1105"/>
      <c r="AO65" s="1106"/>
      <c r="AP65" s="1563" t="s">
        <v>654</v>
      </c>
      <c r="AQ65" s="1563"/>
      <c r="AR65" s="1563" t="s">
        <v>865</v>
      </c>
      <c r="AS65" s="1563"/>
      <c r="AT65" s="1563"/>
      <c r="AU65" s="1563" t="s">
        <v>653</v>
      </c>
      <c r="AV65" s="1563"/>
      <c r="AW65" s="1563"/>
      <c r="AX65" s="874"/>
      <c r="AY65" s="874"/>
      <c r="AZ65" s="874"/>
      <c r="BA65" s="330"/>
      <c r="BB65" s="641"/>
      <c r="BC65" s="641"/>
      <c r="BD65" s="612"/>
      <c r="BE65" s="612"/>
      <c r="BF65" s="612"/>
      <c r="BG65" s="55"/>
      <c r="BH65" s="55"/>
    </row>
    <row r="66" spans="1:62" s="70" customFormat="1" ht="13.5" hidden="1" thickBot="1" x14ac:dyDescent="0.25">
      <c r="A66" s="119"/>
      <c r="B66" s="961">
        <v>1</v>
      </c>
      <c r="C66" s="1425"/>
      <c r="D66" s="1425"/>
      <c r="E66" s="1425"/>
      <c r="F66" s="1425"/>
      <c r="G66" s="1425">
        <v>2</v>
      </c>
      <c r="H66" s="1425"/>
      <c r="I66" s="1425"/>
      <c r="J66" s="1425">
        <v>3</v>
      </c>
      <c r="K66" s="1425"/>
      <c r="L66" s="1425"/>
      <c r="M66" s="1425"/>
      <c r="N66" s="1517">
        <v>4</v>
      </c>
      <c r="O66" s="1519"/>
      <c r="P66" s="1517">
        <v>5</v>
      </c>
      <c r="Q66" s="1519"/>
      <c r="R66" s="1517">
        <v>6</v>
      </c>
      <c r="S66" s="1519"/>
      <c r="T66" s="1517">
        <v>7</v>
      </c>
      <c r="U66" s="1518"/>
      <c r="V66" s="1518"/>
      <c r="W66" s="1519"/>
      <c r="X66" s="1517">
        <v>8</v>
      </c>
      <c r="Y66" s="1518"/>
      <c r="Z66" s="1519"/>
      <c r="AA66" s="1517">
        <v>9</v>
      </c>
      <c r="AB66" s="1518"/>
      <c r="AC66" s="1519"/>
      <c r="AD66" s="1425">
        <v>10</v>
      </c>
      <c r="AE66" s="1425"/>
      <c r="AF66" s="1425"/>
      <c r="AG66" s="1425">
        <v>11</v>
      </c>
      <c r="AH66" s="1425"/>
      <c r="AI66" s="1425"/>
      <c r="AJ66" s="1425">
        <v>12</v>
      </c>
      <c r="AK66" s="1425"/>
      <c r="AL66" s="1425"/>
      <c r="AM66" s="1425">
        <v>13</v>
      </c>
      <c r="AN66" s="1425"/>
      <c r="AO66" s="1425"/>
      <c r="AP66" s="1425">
        <v>14</v>
      </c>
      <c r="AQ66" s="1425"/>
      <c r="AR66" s="1425">
        <v>15</v>
      </c>
      <c r="AS66" s="1425"/>
      <c r="AT66" s="1425"/>
      <c r="AU66" s="1425">
        <v>16</v>
      </c>
      <c r="AV66" s="1425"/>
      <c r="AW66" s="1425"/>
      <c r="AX66" s="1425">
        <v>17</v>
      </c>
      <c r="AY66" s="1425"/>
      <c r="AZ66" s="960"/>
      <c r="BA66" s="118"/>
      <c r="BB66" s="68"/>
      <c r="BC66" s="68"/>
      <c r="BD66" s="68"/>
      <c r="BE66" s="68"/>
      <c r="BF66" s="68"/>
      <c r="BG66" s="69"/>
      <c r="BH66" s="69"/>
    </row>
    <row r="67" spans="1:62" s="53" customFormat="1" ht="18" hidden="1" customHeight="1" x14ac:dyDescent="0.25">
      <c r="A67" s="91"/>
      <c r="B67" s="1547"/>
      <c r="C67" s="1045"/>
      <c r="D67" s="1045"/>
      <c r="E67" s="1045"/>
      <c r="F67" s="1045"/>
      <c r="G67" s="1099"/>
      <c r="H67" s="1045"/>
      <c r="I67" s="1045"/>
      <c r="J67" s="1045"/>
      <c r="K67" s="1045"/>
      <c r="L67" s="1045"/>
      <c r="M67" s="1045"/>
      <c r="N67" s="1522" t="s">
        <v>21</v>
      </c>
      <c r="O67" s="1523"/>
      <c r="P67" s="1097"/>
      <c r="Q67" s="1099"/>
      <c r="R67" s="1097"/>
      <c r="S67" s="1099"/>
      <c r="T67" s="1097"/>
      <c r="U67" s="1098"/>
      <c r="V67" s="1098"/>
      <c r="W67" s="1099"/>
      <c r="X67" s="1097"/>
      <c r="Y67" s="1098"/>
      <c r="Z67" s="1099"/>
      <c r="AA67" s="1097"/>
      <c r="AB67" s="1098"/>
      <c r="AC67" s="1099"/>
      <c r="AD67" s="1045"/>
      <c r="AE67" s="1045"/>
      <c r="AF67" s="1045"/>
      <c r="AG67" s="1045"/>
      <c r="AH67" s="1045"/>
      <c r="AI67" s="1045"/>
      <c r="AJ67" s="1045"/>
      <c r="AK67" s="1045"/>
      <c r="AL67" s="1045"/>
      <c r="AM67" s="1045"/>
      <c r="AN67" s="1045"/>
      <c r="AO67" s="1045"/>
      <c r="AP67" s="1045"/>
      <c r="AQ67" s="1045"/>
      <c r="AR67" s="1045"/>
      <c r="AS67" s="1045"/>
      <c r="AT67" s="1045"/>
      <c r="AU67" s="1045"/>
      <c r="AV67" s="1045"/>
      <c r="AW67" s="1045"/>
      <c r="AX67" s="1045"/>
      <c r="AY67" s="1045"/>
      <c r="AZ67" s="1562"/>
      <c r="BA67" s="93"/>
      <c r="BB67" s="54"/>
      <c r="BC67" s="54"/>
      <c r="BD67" s="54"/>
      <c r="BE67" s="54"/>
      <c r="BF67" s="54"/>
      <c r="BG67" s="55"/>
      <c r="BH67" s="55"/>
    </row>
    <row r="68" spans="1:62" s="53" customFormat="1" ht="18" hidden="1" customHeight="1" x14ac:dyDescent="0.25">
      <c r="A68" s="91"/>
      <c r="B68" s="1549"/>
      <c r="C68" s="1007"/>
      <c r="D68" s="1007"/>
      <c r="E68" s="1007"/>
      <c r="F68" s="1007"/>
      <c r="G68" s="916"/>
      <c r="H68" s="1007"/>
      <c r="I68" s="1007"/>
      <c r="J68" s="1007"/>
      <c r="K68" s="1007"/>
      <c r="L68" s="1007"/>
      <c r="M68" s="1007"/>
      <c r="N68" s="1529" t="s">
        <v>22</v>
      </c>
      <c r="O68" s="1530"/>
      <c r="P68" s="1096"/>
      <c r="Q68" s="916"/>
      <c r="R68" s="1096"/>
      <c r="S68" s="916"/>
      <c r="T68" s="1096"/>
      <c r="U68" s="915"/>
      <c r="V68" s="915"/>
      <c r="W68" s="916"/>
      <c r="X68" s="1096"/>
      <c r="Y68" s="915"/>
      <c r="Z68" s="916"/>
      <c r="AA68" s="1096"/>
      <c r="AB68" s="915"/>
      <c r="AC68" s="916"/>
      <c r="AD68" s="1007"/>
      <c r="AE68" s="1007"/>
      <c r="AF68" s="1007"/>
      <c r="AG68" s="1007"/>
      <c r="AH68" s="1007"/>
      <c r="AI68" s="1007"/>
      <c r="AJ68" s="1007"/>
      <c r="AK68" s="1007"/>
      <c r="AL68" s="1007"/>
      <c r="AM68" s="1007"/>
      <c r="AN68" s="1007"/>
      <c r="AO68" s="1007"/>
      <c r="AP68" s="1007"/>
      <c r="AQ68" s="1007"/>
      <c r="AR68" s="1007"/>
      <c r="AS68" s="1007"/>
      <c r="AT68" s="1007"/>
      <c r="AU68" s="1007"/>
      <c r="AV68" s="1007"/>
      <c r="AW68" s="1007"/>
      <c r="AX68" s="1007"/>
      <c r="AY68" s="1007"/>
      <c r="AZ68" s="1566"/>
      <c r="BA68" s="93"/>
      <c r="BB68" s="54"/>
      <c r="BC68" s="54"/>
      <c r="BD68" s="54"/>
      <c r="BE68" s="54"/>
      <c r="BF68" s="54"/>
      <c r="BG68" s="55"/>
      <c r="BH68" s="55"/>
    </row>
    <row r="69" spans="1:62" s="53" customFormat="1" ht="18" hidden="1" customHeight="1" thickBot="1" x14ac:dyDescent="0.3">
      <c r="A69" s="91"/>
      <c r="B69" s="1548"/>
      <c r="C69" s="1113"/>
      <c r="D69" s="1113"/>
      <c r="E69" s="1113"/>
      <c r="F69" s="1113"/>
      <c r="G69" s="916"/>
      <c r="H69" s="1007"/>
      <c r="I69" s="1007"/>
      <c r="J69" s="1007"/>
      <c r="K69" s="1007"/>
      <c r="L69" s="1007"/>
      <c r="M69" s="1007"/>
      <c r="N69" s="1096"/>
      <c r="O69" s="916"/>
      <c r="P69" s="1096"/>
      <c r="Q69" s="916"/>
      <c r="R69" s="1096"/>
      <c r="S69" s="916"/>
      <c r="T69" s="1096"/>
      <c r="U69" s="915"/>
      <c r="V69" s="915"/>
      <c r="W69" s="916"/>
      <c r="X69" s="1096"/>
      <c r="Y69" s="915"/>
      <c r="Z69" s="916"/>
      <c r="AA69" s="1096"/>
      <c r="AB69" s="915"/>
      <c r="AC69" s="916"/>
      <c r="AD69" s="1007"/>
      <c r="AE69" s="1007"/>
      <c r="AF69" s="1007"/>
      <c r="AG69" s="1007"/>
      <c r="AH69" s="1007"/>
      <c r="AI69" s="1007"/>
      <c r="AJ69" s="1007"/>
      <c r="AK69" s="1007"/>
      <c r="AL69" s="1007"/>
      <c r="AM69" s="1007"/>
      <c r="AN69" s="1007"/>
      <c r="AO69" s="1007"/>
      <c r="AP69" s="1007"/>
      <c r="AQ69" s="1007"/>
      <c r="AR69" s="1007"/>
      <c r="AS69" s="1007"/>
      <c r="AT69" s="1007"/>
      <c r="AU69" s="1007"/>
      <c r="AV69" s="1007"/>
      <c r="AW69" s="1007"/>
      <c r="AX69" s="1007"/>
      <c r="AY69" s="1007"/>
      <c r="AZ69" s="1566"/>
      <c r="BA69" s="93"/>
      <c r="BB69" s="54"/>
      <c r="BC69" s="54"/>
      <c r="BD69" s="54"/>
      <c r="BE69" s="54"/>
      <c r="BF69" s="54"/>
      <c r="BG69" s="55"/>
      <c r="BH69" s="55"/>
    </row>
    <row r="70" spans="1:62" s="53" customFormat="1" ht="18" hidden="1" customHeight="1" thickBot="1" x14ac:dyDescent="0.3">
      <c r="A70" s="91"/>
      <c r="B70" s="1564" t="s">
        <v>756</v>
      </c>
      <c r="C70" s="1564"/>
      <c r="D70" s="1564"/>
      <c r="E70" s="1564"/>
      <c r="F70" s="1564"/>
      <c r="G70" s="1567" t="s">
        <v>24</v>
      </c>
      <c r="H70" s="1057"/>
      <c r="I70" s="1057"/>
      <c r="J70" s="1057" t="s">
        <v>24</v>
      </c>
      <c r="K70" s="1057"/>
      <c r="L70" s="1057"/>
      <c r="M70" s="1057"/>
      <c r="N70" s="1177" t="s">
        <v>24</v>
      </c>
      <c r="O70" s="914"/>
      <c r="P70" s="1177"/>
      <c r="Q70" s="914"/>
      <c r="R70" s="1177" t="s">
        <v>24</v>
      </c>
      <c r="S70" s="914"/>
      <c r="T70" s="1177" t="s">
        <v>24</v>
      </c>
      <c r="U70" s="1032"/>
      <c r="V70" s="1032"/>
      <c r="W70" s="914"/>
      <c r="X70" s="1177" t="s">
        <v>24</v>
      </c>
      <c r="Y70" s="1032"/>
      <c r="Z70" s="914"/>
      <c r="AA70" s="1177"/>
      <c r="AB70" s="1032"/>
      <c r="AC70" s="914"/>
      <c r="AD70" s="1113"/>
      <c r="AE70" s="1113"/>
      <c r="AF70" s="1113"/>
      <c r="AG70" s="1113"/>
      <c r="AH70" s="1113"/>
      <c r="AI70" s="1113"/>
      <c r="AJ70" s="1057" t="s">
        <v>24</v>
      </c>
      <c r="AK70" s="1057"/>
      <c r="AL70" s="1057"/>
      <c r="AM70" s="1057" t="s">
        <v>24</v>
      </c>
      <c r="AN70" s="1057"/>
      <c r="AO70" s="1057"/>
      <c r="AP70" s="1057" t="s">
        <v>24</v>
      </c>
      <c r="AQ70" s="1057"/>
      <c r="AR70" s="1057" t="s">
        <v>24</v>
      </c>
      <c r="AS70" s="1057"/>
      <c r="AT70" s="1057"/>
      <c r="AU70" s="1057" t="s">
        <v>24</v>
      </c>
      <c r="AV70" s="1057"/>
      <c r="AW70" s="1057"/>
      <c r="AX70" s="1113"/>
      <c r="AY70" s="1113"/>
      <c r="AZ70" s="1565"/>
      <c r="BA70" s="111"/>
      <c r="BB70" s="63"/>
      <c r="BC70" s="63"/>
      <c r="BD70" s="63"/>
      <c r="BE70" s="63"/>
      <c r="BF70" s="63"/>
      <c r="BG70" s="55"/>
      <c r="BH70" s="55"/>
    </row>
    <row r="71" spans="1:62" s="55" customFormat="1" hidden="1" x14ac:dyDescent="0.25">
      <c r="A71" s="92"/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66"/>
      <c r="BC71" s="66"/>
      <c r="BD71" s="66"/>
      <c r="BE71" s="66"/>
      <c r="BF71" s="66"/>
    </row>
    <row r="72" spans="1:62" s="536" customFormat="1" ht="18" hidden="1" customHeight="1" x14ac:dyDescent="0.2">
      <c r="A72" s="223"/>
      <c r="B72" s="1572" t="s">
        <v>347</v>
      </c>
      <c r="C72" s="1572"/>
      <c r="D72" s="1572"/>
      <c r="E72" s="1572"/>
      <c r="F72" s="1572"/>
      <c r="G72" s="1572"/>
      <c r="H72" s="1572"/>
      <c r="I72" s="1572"/>
      <c r="J72" s="1572"/>
      <c r="K72" s="1572"/>
      <c r="L72" s="1572"/>
      <c r="M72" s="1572"/>
      <c r="N72" s="1572"/>
      <c r="O72" s="1572"/>
      <c r="P72" s="1572"/>
      <c r="Q72" s="1572"/>
      <c r="R72" s="1572"/>
      <c r="S72" s="1572"/>
      <c r="T72" s="1572"/>
      <c r="U72" s="1572"/>
      <c r="V72" s="1572"/>
      <c r="W72" s="1572"/>
      <c r="X72" s="1572"/>
      <c r="Y72" s="1572"/>
      <c r="Z72" s="1572"/>
      <c r="AA72" s="1572"/>
      <c r="AB72" s="1572"/>
      <c r="AC72" s="1572"/>
      <c r="AD72" s="1572"/>
      <c r="AE72" s="1572"/>
      <c r="AF72" s="1572"/>
      <c r="AG72" s="1572"/>
      <c r="AH72" s="1572"/>
      <c r="AI72" s="1572"/>
      <c r="AJ72" s="1572"/>
      <c r="AK72" s="1572"/>
      <c r="AL72" s="1572"/>
      <c r="AM72" s="1572"/>
      <c r="AN72" s="1572"/>
      <c r="AO72" s="1572"/>
      <c r="AP72" s="1572"/>
      <c r="AQ72" s="1572"/>
      <c r="AR72" s="1572"/>
      <c r="AS72" s="1572"/>
      <c r="AT72" s="1572"/>
      <c r="AU72" s="1572"/>
      <c r="AV72" s="1572"/>
      <c r="AW72" s="1572"/>
      <c r="AX72" s="1572"/>
      <c r="AY72" s="1572"/>
      <c r="AZ72" s="1572"/>
      <c r="BA72" s="1572"/>
      <c r="BB72" s="1572"/>
      <c r="BC72" s="1572"/>
      <c r="BD72" s="1572"/>
      <c r="BE72" s="1572"/>
      <c r="BF72" s="1572"/>
    </row>
    <row r="73" spans="1:62" s="70" customFormat="1" ht="27.75" hidden="1" customHeight="1" x14ac:dyDescent="0.2">
      <c r="A73" s="119"/>
      <c r="B73" s="1220" t="s">
        <v>348</v>
      </c>
      <c r="C73" s="1220"/>
      <c r="D73" s="1220"/>
      <c r="E73" s="1220"/>
      <c r="F73" s="1220"/>
      <c r="G73" s="1220"/>
      <c r="H73" s="1220"/>
      <c r="I73" s="1220"/>
      <c r="J73" s="1220"/>
      <c r="K73" s="1220"/>
      <c r="L73" s="1220"/>
      <c r="M73" s="1220"/>
      <c r="N73" s="1220"/>
      <c r="O73" s="1220"/>
      <c r="P73" s="1220"/>
      <c r="Q73" s="1220"/>
      <c r="R73" s="1220"/>
      <c r="S73" s="1220"/>
      <c r="T73" s="1220"/>
      <c r="U73" s="1220"/>
      <c r="V73" s="1220"/>
      <c r="W73" s="1220"/>
      <c r="X73" s="1220"/>
      <c r="Y73" s="1220"/>
      <c r="Z73" s="1220"/>
      <c r="AA73" s="1220"/>
      <c r="AB73" s="1220"/>
      <c r="AC73" s="1220"/>
      <c r="AD73" s="1220"/>
      <c r="AE73" s="1220"/>
      <c r="AF73" s="1220"/>
      <c r="AG73" s="1220"/>
      <c r="AH73" s="1220"/>
      <c r="AI73" s="1220"/>
      <c r="AJ73" s="1220"/>
      <c r="AK73" s="1220"/>
      <c r="AL73" s="1220"/>
      <c r="AM73" s="1220"/>
      <c r="AN73" s="1220"/>
      <c r="AO73" s="1220"/>
      <c r="AP73" s="1220"/>
      <c r="AQ73" s="1220"/>
      <c r="AR73" s="1220"/>
      <c r="AS73" s="1220"/>
      <c r="AT73" s="1220"/>
      <c r="AU73" s="1220"/>
      <c r="AV73" s="1220"/>
      <c r="AW73" s="1220"/>
      <c r="AX73" s="1220"/>
      <c r="AY73" s="1220"/>
      <c r="AZ73" s="1220"/>
      <c r="BA73" s="1220"/>
      <c r="BB73" s="1220"/>
      <c r="BC73" s="1220"/>
      <c r="BD73" s="1220"/>
      <c r="BE73" s="1220"/>
      <c r="BF73" s="1220"/>
    </row>
    <row r="74" spans="1:62" s="53" customFormat="1" ht="8.1" hidden="1" customHeight="1" x14ac:dyDescent="0.25">
      <c r="A74" s="91"/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92"/>
      <c r="BB74" s="55"/>
      <c r="BC74" s="55"/>
      <c r="BD74" s="55"/>
      <c r="BE74" s="55"/>
      <c r="BF74" s="55"/>
      <c r="BG74" s="55"/>
      <c r="BH74" s="55"/>
      <c r="BI74" s="55"/>
      <c r="BJ74" s="55"/>
    </row>
    <row r="75" spans="1:62" s="53" customFormat="1" ht="51.75" hidden="1" customHeight="1" x14ac:dyDescent="0.25">
      <c r="A75" s="92"/>
      <c r="B75" s="870" t="s">
        <v>726</v>
      </c>
      <c r="C75" s="870"/>
      <c r="D75" s="870"/>
      <c r="E75" s="870"/>
      <c r="F75" s="870"/>
      <c r="G75" s="892" t="s">
        <v>78</v>
      </c>
      <c r="H75" s="892"/>
      <c r="I75" s="892"/>
      <c r="J75" s="892" t="s">
        <v>866</v>
      </c>
      <c r="K75" s="892"/>
      <c r="L75" s="892"/>
      <c r="M75" s="892"/>
      <c r="N75" s="1573" t="s">
        <v>513</v>
      </c>
      <c r="O75" s="1573"/>
      <c r="P75" s="892" t="s">
        <v>493</v>
      </c>
      <c r="Q75" s="892"/>
      <c r="R75" s="892"/>
      <c r="S75" s="892"/>
      <c r="T75" s="892"/>
      <c r="U75" s="892"/>
      <c r="V75" s="892"/>
      <c r="W75" s="892"/>
      <c r="X75" s="892" t="s">
        <v>867</v>
      </c>
      <c r="Y75" s="892"/>
      <c r="Z75" s="892"/>
      <c r="AA75" s="892" t="s">
        <v>728</v>
      </c>
      <c r="AB75" s="892"/>
      <c r="AC75" s="892"/>
      <c r="AD75" s="892"/>
      <c r="AE75" s="892"/>
      <c r="AF75" s="892" t="s">
        <v>736</v>
      </c>
      <c r="AG75" s="892"/>
      <c r="AH75" s="892"/>
      <c r="AI75" s="892"/>
      <c r="AJ75" s="870" t="s">
        <v>729</v>
      </c>
      <c r="AK75" s="870"/>
      <c r="AL75" s="871"/>
      <c r="AM75" s="895" t="s">
        <v>735</v>
      </c>
      <c r="AN75" s="870"/>
      <c r="AO75" s="871"/>
      <c r="AP75" s="870" t="s">
        <v>752</v>
      </c>
      <c r="AQ75" s="870"/>
      <c r="AR75" s="871"/>
      <c r="AS75" s="895" t="s">
        <v>873</v>
      </c>
      <c r="AT75" s="870"/>
      <c r="AU75" s="870"/>
      <c r="AV75" s="871"/>
      <c r="AW75" s="895" t="s">
        <v>225</v>
      </c>
      <c r="AX75" s="870"/>
      <c r="AY75" s="870"/>
      <c r="AZ75" s="870"/>
      <c r="BA75" s="110"/>
      <c r="BB75" s="62"/>
      <c r="BC75" s="62"/>
      <c r="BD75" s="62"/>
      <c r="BE75" s="62"/>
      <c r="BF75" s="62"/>
      <c r="BG75" s="55"/>
      <c r="BH75" s="55"/>
      <c r="BI75" s="55"/>
      <c r="BJ75" s="55"/>
    </row>
    <row r="76" spans="1:62" s="53" customFormat="1" ht="21.75" hidden="1" customHeight="1" x14ac:dyDescent="0.25">
      <c r="A76" s="92"/>
      <c r="B76" s="872"/>
      <c r="C76" s="872"/>
      <c r="D76" s="872"/>
      <c r="E76" s="872"/>
      <c r="F76" s="872"/>
      <c r="G76" s="892"/>
      <c r="H76" s="892"/>
      <c r="I76" s="892"/>
      <c r="J76" s="892"/>
      <c r="K76" s="892"/>
      <c r="L76" s="892"/>
      <c r="M76" s="892"/>
      <c r="N76" s="1573"/>
      <c r="O76" s="1573"/>
      <c r="P76" s="892" t="s">
        <v>561</v>
      </c>
      <c r="Q76" s="892"/>
      <c r="R76" s="892"/>
      <c r="S76" s="892"/>
      <c r="T76" s="892" t="s">
        <v>562</v>
      </c>
      <c r="U76" s="892"/>
      <c r="V76" s="892"/>
      <c r="W76" s="892"/>
      <c r="X76" s="892"/>
      <c r="Y76" s="892"/>
      <c r="Z76" s="892"/>
      <c r="AA76" s="892"/>
      <c r="AB76" s="892"/>
      <c r="AC76" s="892"/>
      <c r="AD76" s="892"/>
      <c r="AE76" s="892"/>
      <c r="AF76" s="892"/>
      <c r="AG76" s="892"/>
      <c r="AH76" s="892"/>
      <c r="AI76" s="892"/>
      <c r="AJ76" s="872"/>
      <c r="AK76" s="872"/>
      <c r="AL76" s="873"/>
      <c r="AM76" s="896"/>
      <c r="AN76" s="872"/>
      <c r="AO76" s="873"/>
      <c r="AP76" s="872"/>
      <c r="AQ76" s="872"/>
      <c r="AR76" s="873"/>
      <c r="AS76" s="896"/>
      <c r="AT76" s="872"/>
      <c r="AU76" s="872"/>
      <c r="AV76" s="873"/>
      <c r="AW76" s="896"/>
      <c r="AX76" s="872"/>
      <c r="AY76" s="872"/>
      <c r="AZ76" s="872"/>
      <c r="BA76" s="110"/>
      <c r="BB76" s="62"/>
      <c r="BC76" s="62"/>
      <c r="BD76" s="62"/>
      <c r="BE76" s="62"/>
      <c r="BF76" s="62"/>
      <c r="BG76" s="55"/>
      <c r="BH76" s="55"/>
      <c r="BI76" s="55"/>
      <c r="BJ76" s="55"/>
    </row>
    <row r="77" spans="1:62" s="53" customFormat="1" ht="29.25" hidden="1" customHeight="1" x14ac:dyDescent="0.25">
      <c r="A77" s="92"/>
      <c r="B77" s="874"/>
      <c r="C77" s="874"/>
      <c r="D77" s="874"/>
      <c r="E77" s="874"/>
      <c r="F77" s="874"/>
      <c r="G77" s="892"/>
      <c r="H77" s="892"/>
      <c r="I77" s="892"/>
      <c r="J77" s="892"/>
      <c r="K77" s="892"/>
      <c r="L77" s="892"/>
      <c r="M77" s="892"/>
      <c r="N77" s="1573"/>
      <c r="O77" s="1573"/>
      <c r="P77" s="1574" t="s">
        <v>563</v>
      </c>
      <c r="Q77" s="1574"/>
      <c r="R77" s="1574" t="s">
        <v>564</v>
      </c>
      <c r="S77" s="1574"/>
      <c r="T77" s="1574" t="s">
        <v>563</v>
      </c>
      <c r="U77" s="1574"/>
      <c r="V77" s="1574" t="s">
        <v>564</v>
      </c>
      <c r="W77" s="1574"/>
      <c r="X77" s="892"/>
      <c r="Y77" s="892"/>
      <c r="Z77" s="892"/>
      <c r="AA77" s="892"/>
      <c r="AB77" s="892"/>
      <c r="AC77" s="892"/>
      <c r="AD77" s="892"/>
      <c r="AE77" s="892"/>
      <c r="AF77" s="892"/>
      <c r="AG77" s="892"/>
      <c r="AH77" s="892"/>
      <c r="AI77" s="892"/>
      <c r="AJ77" s="874"/>
      <c r="AK77" s="874"/>
      <c r="AL77" s="875"/>
      <c r="AM77" s="897"/>
      <c r="AN77" s="874"/>
      <c r="AO77" s="875"/>
      <c r="AP77" s="874"/>
      <c r="AQ77" s="874"/>
      <c r="AR77" s="875"/>
      <c r="AS77" s="897"/>
      <c r="AT77" s="874"/>
      <c r="AU77" s="874"/>
      <c r="AV77" s="875"/>
      <c r="AW77" s="897"/>
      <c r="AX77" s="874"/>
      <c r="AY77" s="874"/>
      <c r="AZ77" s="874"/>
      <c r="BA77" s="110"/>
      <c r="BB77" s="62"/>
      <c r="BC77" s="62"/>
      <c r="BD77" s="62"/>
      <c r="BE77" s="62"/>
      <c r="BF77" s="62"/>
      <c r="BG77" s="55"/>
      <c r="BH77" s="55"/>
      <c r="BI77" s="55"/>
      <c r="BJ77" s="55"/>
    </row>
    <row r="78" spans="1:62" s="392" customFormat="1" ht="15.75" hidden="1" customHeight="1" thickBot="1" x14ac:dyDescent="0.3">
      <c r="A78" s="350"/>
      <c r="B78" s="1518">
        <v>1</v>
      </c>
      <c r="C78" s="1518"/>
      <c r="D78" s="1518"/>
      <c r="E78" s="1518"/>
      <c r="F78" s="1519"/>
      <c r="G78" s="1517">
        <v>2</v>
      </c>
      <c r="H78" s="1518"/>
      <c r="I78" s="1519"/>
      <c r="J78" s="1517">
        <v>3</v>
      </c>
      <c r="K78" s="1518"/>
      <c r="L78" s="1518"/>
      <c r="M78" s="1519"/>
      <c r="N78" s="1517">
        <v>4</v>
      </c>
      <c r="O78" s="1519"/>
      <c r="P78" s="1517">
        <v>5</v>
      </c>
      <c r="Q78" s="1519"/>
      <c r="R78" s="1517">
        <v>6</v>
      </c>
      <c r="S78" s="1519"/>
      <c r="T78" s="1518">
        <v>7</v>
      </c>
      <c r="U78" s="1519"/>
      <c r="V78" s="1518">
        <v>8</v>
      </c>
      <c r="W78" s="1519"/>
      <c r="X78" s="1517">
        <v>9</v>
      </c>
      <c r="Y78" s="1518"/>
      <c r="Z78" s="1519"/>
      <c r="AA78" s="1517">
        <v>10</v>
      </c>
      <c r="AB78" s="1518"/>
      <c r="AC78" s="1518"/>
      <c r="AD78" s="1518"/>
      <c r="AE78" s="1519"/>
      <c r="AF78" s="1517">
        <v>11</v>
      </c>
      <c r="AG78" s="1518"/>
      <c r="AH78" s="1518"/>
      <c r="AI78" s="1519"/>
      <c r="AJ78" s="1518">
        <v>12</v>
      </c>
      <c r="AK78" s="1518"/>
      <c r="AL78" s="1519"/>
      <c r="AM78" s="1517">
        <v>13</v>
      </c>
      <c r="AN78" s="1518"/>
      <c r="AO78" s="1519"/>
      <c r="AP78" s="1517">
        <v>14</v>
      </c>
      <c r="AQ78" s="1518"/>
      <c r="AR78" s="1519"/>
      <c r="AS78" s="1517">
        <v>15</v>
      </c>
      <c r="AT78" s="1518"/>
      <c r="AU78" s="1518"/>
      <c r="AV78" s="1519"/>
      <c r="AW78" s="1517">
        <v>16</v>
      </c>
      <c r="AX78" s="1518"/>
      <c r="AY78" s="1518"/>
      <c r="AZ78" s="1518"/>
      <c r="BA78" s="350" t="s">
        <v>20</v>
      </c>
      <c r="BB78" s="390"/>
      <c r="BC78" s="390"/>
      <c r="BD78" s="390"/>
      <c r="BE78" s="390"/>
      <c r="BF78" s="390"/>
      <c r="BG78" s="390"/>
      <c r="BH78" s="390"/>
      <c r="BI78" s="390"/>
      <c r="BJ78" s="390"/>
    </row>
    <row r="79" spans="1:62" s="53" customFormat="1" ht="18" hidden="1" customHeight="1" x14ac:dyDescent="0.25">
      <c r="A79" s="102"/>
      <c r="B79" s="1122"/>
      <c r="C79" s="1491"/>
      <c r="D79" s="1491"/>
      <c r="E79" s="1491"/>
      <c r="F79" s="1491"/>
      <c r="G79" s="1491"/>
      <c r="H79" s="1491"/>
      <c r="I79" s="1491"/>
      <c r="J79" s="1491"/>
      <c r="K79" s="1491"/>
      <c r="L79" s="1491"/>
      <c r="M79" s="1491"/>
      <c r="N79" s="1522" t="s">
        <v>21</v>
      </c>
      <c r="O79" s="1523"/>
      <c r="P79" s="1096"/>
      <c r="Q79" s="916"/>
      <c r="R79" s="1096"/>
      <c r="S79" s="916"/>
      <c r="T79" s="1096"/>
      <c r="U79" s="916"/>
      <c r="V79" s="1096"/>
      <c r="W79" s="916"/>
      <c r="X79" s="1097"/>
      <c r="Y79" s="1098"/>
      <c r="Z79" s="1099"/>
      <c r="AA79" s="1097"/>
      <c r="AB79" s="1098"/>
      <c r="AC79" s="1098"/>
      <c r="AD79" s="1098"/>
      <c r="AE79" s="1099"/>
      <c r="AF79" s="1097"/>
      <c r="AG79" s="1098"/>
      <c r="AH79" s="1098"/>
      <c r="AI79" s="1099"/>
      <c r="AJ79" s="1097"/>
      <c r="AK79" s="1098"/>
      <c r="AL79" s="1099"/>
      <c r="AM79" s="1491"/>
      <c r="AN79" s="1491"/>
      <c r="AO79" s="1491"/>
      <c r="AP79" s="1491"/>
      <c r="AQ79" s="1491"/>
      <c r="AR79" s="1491"/>
      <c r="AS79" s="1491"/>
      <c r="AT79" s="1491"/>
      <c r="AU79" s="1491"/>
      <c r="AV79" s="1491"/>
      <c r="AW79" s="1045"/>
      <c r="AX79" s="1045"/>
      <c r="AY79" s="1045"/>
      <c r="AZ79" s="1562"/>
      <c r="BA79" s="93"/>
      <c r="BB79" s="54"/>
      <c r="BC79" s="54"/>
      <c r="BD79" s="54"/>
      <c r="BE79" s="54"/>
      <c r="BF79" s="54"/>
      <c r="BG79" s="55"/>
      <c r="BH79" s="55"/>
      <c r="BI79" s="55"/>
      <c r="BJ79" s="55"/>
    </row>
    <row r="80" spans="1:62" s="53" customFormat="1" ht="18" hidden="1" customHeight="1" x14ac:dyDescent="0.25">
      <c r="A80" s="102"/>
      <c r="B80" s="916"/>
      <c r="C80" s="1007"/>
      <c r="D80" s="1007"/>
      <c r="E80" s="1007"/>
      <c r="F80" s="1007"/>
      <c r="G80" s="1007"/>
      <c r="H80" s="1007"/>
      <c r="I80" s="1007"/>
      <c r="J80" s="1007"/>
      <c r="K80" s="1007"/>
      <c r="L80" s="1007"/>
      <c r="M80" s="1007"/>
      <c r="N80" s="1529" t="s">
        <v>22</v>
      </c>
      <c r="O80" s="1530"/>
      <c r="P80" s="1096"/>
      <c r="Q80" s="916"/>
      <c r="R80" s="1096"/>
      <c r="S80" s="916"/>
      <c r="T80" s="1096"/>
      <c r="U80" s="916"/>
      <c r="V80" s="1096"/>
      <c r="W80" s="916"/>
      <c r="X80" s="1096"/>
      <c r="Y80" s="915"/>
      <c r="Z80" s="916"/>
      <c r="AA80" s="1096"/>
      <c r="AB80" s="915"/>
      <c r="AC80" s="915"/>
      <c r="AD80" s="915"/>
      <c r="AE80" s="916"/>
      <c r="AF80" s="1096"/>
      <c r="AG80" s="915"/>
      <c r="AH80" s="915"/>
      <c r="AI80" s="916"/>
      <c r="AJ80" s="1096"/>
      <c r="AK80" s="915"/>
      <c r="AL80" s="916"/>
      <c r="AM80" s="1007"/>
      <c r="AN80" s="1007"/>
      <c r="AO80" s="1007"/>
      <c r="AP80" s="1007"/>
      <c r="AQ80" s="1007"/>
      <c r="AR80" s="1007"/>
      <c r="AS80" s="1007"/>
      <c r="AT80" s="1007"/>
      <c r="AU80" s="1007"/>
      <c r="AV80" s="1007"/>
      <c r="AW80" s="1007"/>
      <c r="AX80" s="1007"/>
      <c r="AY80" s="1007"/>
      <c r="AZ80" s="1566"/>
      <c r="BA80" s="93"/>
      <c r="BB80" s="54"/>
      <c r="BC80" s="54"/>
      <c r="BD80" s="54"/>
      <c r="BE80" s="54"/>
      <c r="BF80" s="54"/>
      <c r="BG80" s="55"/>
      <c r="BH80" s="55"/>
      <c r="BI80" s="55"/>
      <c r="BJ80" s="55"/>
    </row>
    <row r="81" spans="1:62" s="53" customFormat="1" ht="18" hidden="1" customHeight="1" thickBot="1" x14ac:dyDescent="0.3">
      <c r="A81" s="102"/>
      <c r="B81" s="1116"/>
      <c r="C81" s="1113"/>
      <c r="D81" s="1113"/>
      <c r="E81" s="1113"/>
      <c r="F81" s="1113"/>
      <c r="G81" s="1007"/>
      <c r="H81" s="1007"/>
      <c r="I81" s="1007"/>
      <c r="J81" s="1007"/>
      <c r="K81" s="1007"/>
      <c r="L81" s="1007"/>
      <c r="M81" s="1007"/>
      <c r="N81" s="1096"/>
      <c r="O81" s="916"/>
      <c r="P81" s="1096"/>
      <c r="Q81" s="916"/>
      <c r="R81" s="1096"/>
      <c r="S81" s="916"/>
      <c r="T81" s="1096"/>
      <c r="U81" s="916"/>
      <c r="V81" s="1096"/>
      <c r="W81" s="916"/>
      <c r="X81" s="1096"/>
      <c r="Y81" s="915"/>
      <c r="Z81" s="916"/>
      <c r="AA81" s="1096"/>
      <c r="AB81" s="915"/>
      <c r="AC81" s="915"/>
      <c r="AD81" s="915"/>
      <c r="AE81" s="916"/>
      <c r="AF81" s="1096"/>
      <c r="AG81" s="915"/>
      <c r="AH81" s="915"/>
      <c r="AI81" s="916"/>
      <c r="AJ81" s="1096"/>
      <c r="AK81" s="915"/>
      <c r="AL81" s="916"/>
      <c r="AM81" s="1007"/>
      <c r="AN81" s="1007"/>
      <c r="AO81" s="1007"/>
      <c r="AP81" s="1007"/>
      <c r="AQ81" s="1007"/>
      <c r="AR81" s="1007"/>
      <c r="AS81" s="1007"/>
      <c r="AT81" s="1007"/>
      <c r="AU81" s="1007"/>
      <c r="AV81" s="1007"/>
      <c r="AW81" s="1007"/>
      <c r="AX81" s="1007"/>
      <c r="AY81" s="1007"/>
      <c r="AZ81" s="1566"/>
      <c r="BA81" s="93"/>
      <c r="BB81" s="54"/>
      <c r="BC81" s="54"/>
      <c r="BD81" s="54"/>
      <c r="BE81" s="54"/>
      <c r="BF81" s="54"/>
      <c r="BG81" s="55"/>
      <c r="BH81" s="55"/>
      <c r="BI81" s="55"/>
      <c r="BJ81" s="55"/>
    </row>
    <row r="82" spans="1:62" s="53" customFormat="1" ht="18" hidden="1" customHeight="1" thickBot="1" x14ac:dyDescent="0.3">
      <c r="A82" s="92"/>
      <c r="B82" s="1525" t="s">
        <v>756</v>
      </c>
      <c r="C82" s="1525"/>
      <c r="D82" s="1525"/>
      <c r="E82" s="1525"/>
      <c r="F82" s="1526"/>
      <c r="G82" s="1032" t="s">
        <v>24</v>
      </c>
      <c r="H82" s="1032"/>
      <c r="I82" s="914"/>
      <c r="J82" s="1177" t="s">
        <v>24</v>
      </c>
      <c r="K82" s="1032"/>
      <c r="L82" s="1032"/>
      <c r="M82" s="914"/>
      <c r="N82" s="1177" t="s">
        <v>24</v>
      </c>
      <c r="O82" s="1032"/>
      <c r="P82" s="1177" t="s">
        <v>24</v>
      </c>
      <c r="Q82" s="1032"/>
      <c r="R82" s="1177" t="s">
        <v>24</v>
      </c>
      <c r="S82" s="1032"/>
      <c r="T82" s="1177" t="s">
        <v>24</v>
      </c>
      <c r="U82" s="1032"/>
      <c r="V82" s="1177" t="s">
        <v>24</v>
      </c>
      <c r="W82" s="1032"/>
      <c r="X82" s="1177"/>
      <c r="Y82" s="1032"/>
      <c r="Z82" s="914"/>
      <c r="AA82" s="1114"/>
      <c r="AB82" s="1115"/>
      <c r="AC82" s="1115"/>
      <c r="AD82" s="1115"/>
      <c r="AE82" s="1116"/>
      <c r="AF82" s="1114"/>
      <c r="AG82" s="1115"/>
      <c r="AH82" s="1115"/>
      <c r="AI82" s="1116"/>
      <c r="AJ82" s="642"/>
      <c r="AK82" s="642"/>
      <c r="AL82" s="643"/>
      <c r="AM82" s="1114"/>
      <c r="AN82" s="1115"/>
      <c r="AO82" s="1116"/>
      <c r="AP82" s="1177" t="s">
        <v>24</v>
      </c>
      <c r="AQ82" s="1032"/>
      <c r="AR82" s="914"/>
      <c r="AS82" s="1177" t="s">
        <v>24</v>
      </c>
      <c r="AT82" s="1032"/>
      <c r="AU82" s="1032"/>
      <c r="AV82" s="914"/>
      <c r="AW82" s="1114"/>
      <c r="AX82" s="1115"/>
      <c r="AY82" s="1115"/>
      <c r="AZ82" s="1118"/>
      <c r="BA82" s="93"/>
      <c r="BB82" s="54"/>
      <c r="BC82" s="54"/>
      <c r="BD82" s="54"/>
      <c r="BE82" s="54"/>
      <c r="BF82" s="54"/>
      <c r="BG82" s="55"/>
      <c r="BH82" s="55"/>
      <c r="BI82" s="55"/>
      <c r="BJ82" s="55"/>
    </row>
    <row r="83" spans="1:62" s="53" customFormat="1" ht="15" hidden="1" customHeight="1" x14ac:dyDescent="0.25">
      <c r="A83" s="9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  <c r="AW83" s="111"/>
      <c r="AX83" s="111"/>
      <c r="AY83" s="111"/>
      <c r="AZ83" s="111"/>
      <c r="BA83" s="111"/>
      <c r="BB83" s="63"/>
      <c r="BC83" s="63"/>
      <c r="BD83" s="63"/>
      <c r="BE83" s="63"/>
      <c r="BF83" s="63"/>
    </row>
    <row r="84" spans="1:62" s="53" customFormat="1" ht="30" hidden="1" customHeight="1" x14ac:dyDescent="0.25">
      <c r="A84" s="91"/>
      <c r="B84" s="1220" t="s">
        <v>868</v>
      </c>
      <c r="C84" s="1220"/>
      <c r="D84" s="1220"/>
      <c r="E84" s="1220"/>
      <c r="F84" s="1220"/>
      <c r="G84" s="1220"/>
      <c r="H84" s="1220"/>
      <c r="I84" s="1220"/>
      <c r="J84" s="1220"/>
      <c r="K84" s="1220"/>
      <c r="L84" s="1220"/>
      <c r="M84" s="1220"/>
      <c r="N84" s="1220"/>
      <c r="O84" s="1220"/>
      <c r="P84" s="1220"/>
      <c r="Q84" s="1220"/>
      <c r="R84" s="1220"/>
      <c r="S84" s="1220"/>
      <c r="T84" s="1220"/>
      <c r="U84" s="1220"/>
      <c r="V84" s="1220"/>
      <c r="W84" s="1220"/>
      <c r="X84" s="1220"/>
      <c r="Y84" s="1220"/>
      <c r="Z84" s="1220"/>
      <c r="AA84" s="1220"/>
      <c r="AB84" s="1220"/>
      <c r="AC84" s="1220"/>
      <c r="AD84" s="1220"/>
      <c r="AE84" s="1220"/>
      <c r="AF84" s="1220"/>
      <c r="AG84" s="1220"/>
      <c r="AH84" s="1220"/>
      <c r="AI84" s="1220"/>
      <c r="AJ84" s="1220"/>
      <c r="AK84" s="1220"/>
      <c r="AL84" s="1220"/>
      <c r="AM84" s="1220"/>
      <c r="AN84" s="1220"/>
      <c r="AO84" s="1220"/>
      <c r="AP84" s="1220"/>
      <c r="AQ84" s="1220"/>
      <c r="AR84" s="1220"/>
      <c r="AS84" s="1220"/>
      <c r="AT84" s="1220"/>
      <c r="AU84" s="1220"/>
      <c r="AV84" s="1220"/>
      <c r="AW84" s="1220"/>
      <c r="AX84" s="1220"/>
      <c r="AY84" s="1220"/>
      <c r="AZ84" s="1220"/>
      <c r="BA84" s="1220"/>
      <c r="BB84" s="1220"/>
      <c r="BC84" s="1220"/>
      <c r="BD84" s="1220"/>
      <c r="BE84" s="1220"/>
      <c r="BF84" s="1220"/>
    </row>
    <row r="85" spans="1:62" s="53" customFormat="1" ht="8.1" hidden="1" customHeight="1" x14ac:dyDescent="0.25">
      <c r="A85" s="91"/>
      <c r="B85" s="109"/>
      <c r="C85" s="109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92"/>
      <c r="BB85" s="55"/>
      <c r="BC85" s="55"/>
      <c r="BD85" s="55"/>
      <c r="BE85" s="55"/>
      <c r="BF85" s="55"/>
      <c r="BG85" s="55"/>
      <c r="BH85" s="55"/>
      <c r="BI85" s="55"/>
      <c r="BJ85" s="55"/>
    </row>
    <row r="86" spans="1:62" s="53" customFormat="1" ht="40.5" hidden="1" customHeight="1" x14ac:dyDescent="0.25">
      <c r="A86" s="92"/>
      <c r="B86" s="870" t="s">
        <v>726</v>
      </c>
      <c r="C86" s="870"/>
      <c r="D86" s="870"/>
      <c r="E86" s="870"/>
      <c r="F86" s="870"/>
      <c r="G86" s="892" t="s">
        <v>78</v>
      </c>
      <c r="H86" s="892"/>
      <c r="I86" s="892"/>
      <c r="J86" s="892" t="s">
        <v>727</v>
      </c>
      <c r="K86" s="892"/>
      <c r="L86" s="892"/>
      <c r="M86" s="892"/>
      <c r="N86" s="1573" t="s">
        <v>513</v>
      </c>
      <c r="O86" s="1573"/>
      <c r="P86" s="892" t="s">
        <v>493</v>
      </c>
      <c r="Q86" s="892"/>
      <c r="R86" s="892"/>
      <c r="S86" s="892"/>
      <c r="T86" s="892"/>
      <c r="U86" s="892"/>
      <c r="V86" s="892"/>
      <c r="W86" s="892"/>
      <c r="X86" s="892" t="s">
        <v>107</v>
      </c>
      <c r="Y86" s="892"/>
      <c r="Z86" s="892"/>
      <c r="AA86" s="892" t="s">
        <v>728</v>
      </c>
      <c r="AB86" s="892"/>
      <c r="AC86" s="892"/>
      <c r="AD86" s="892"/>
      <c r="AE86" s="892"/>
      <c r="AF86" s="892" t="s">
        <v>734</v>
      </c>
      <c r="AG86" s="892"/>
      <c r="AH86" s="892"/>
      <c r="AI86" s="892"/>
      <c r="AJ86" s="870" t="s">
        <v>730</v>
      </c>
      <c r="AK86" s="870"/>
      <c r="AL86" s="871"/>
      <c r="AM86" s="895" t="s">
        <v>735</v>
      </c>
      <c r="AN86" s="870"/>
      <c r="AO86" s="871"/>
      <c r="AP86" s="870" t="s">
        <v>731</v>
      </c>
      <c r="AQ86" s="870"/>
      <c r="AR86" s="871"/>
      <c r="AS86" s="895" t="s">
        <v>870</v>
      </c>
      <c r="AT86" s="870"/>
      <c r="AU86" s="870"/>
      <c r="AV86" s="871"/>
      <c r="AW86" s="895" t="s">
        <v>225</v>
      </c>
      <c r="AX86" s="870"/>
      <c r="AY86" s="870"/>
      <c r="AZ86" s="870"/>
      <c r="BA86" s="110"/>
      <c r="BB86" s="62"/>
      <c r="BC86" s="62"/>
      <c r="BD86" s="62"/>
      <c r="BE86" s="62"/>
      <c r="BF86" s="62"/>
      <c r="BG86" s="55"/>
      <c r="BH86" s="55"/>
      <c r="BI86" s="55"/>
      <c r="BJ86" s="55"/>
    </row>
    <row r="87" spans="1:62" s="53" customFormat="1" ht="33" hidden="1" customHeight="1" x14ac:dyDescent="0.25">
      <c r="A87" s="92"/>
      <c r="B87" s="872"/>
      <c r="C87" s="872"/>
      <c r="D87" s="872"/>
      <c r="E87" s="872"/>
      <c r="F87" s="872"/>
      <c r="G87" s="892"/>
      <c r="H87" s="892"/>
      <c r="I87" s="892"/>
      <c r="J87" s="892"/>
      <c r="K87" s="892"/>
      <c r="L87" s="892"/>
      <c r="M87" s="892"/>
      <c r="N87" s="1573"/>
      <c r="O87" s="1573"/>
      <c r="P87" s="892" t="s">
        <v>561</v>
      </c>
      <c r="Q87" s="892"/>
      <c r="R87" s="892"/>
      <c r="S87" s="892"/>
      <c r="T87" s="892" t="s">
        <v>562</v>
      </c>
      <c r="U87" s="892"/>
      <c r="V87" s="892"/>
      <c r="W87" s="892"/>
      <c r="X87" s="892"/>
      <c r="Y87" s="892"/>
      <c r="Z87" s="892"/>
      <c r="AA87" s="892"/>
      <c r="AB87" s="892"/>
      <c r="AC87" s="892"/>
      <c r="AD87" s="892"/>
      <c r="AE87" s="892"/>
      <c r="AF87" s="892"/>
      <c r="AG87" s="892"/>
      <c r="AH87" s="892"/>
      <c r="AI87" s="892"/>
      <c r="AJ87" s="872"/>
      <c r="AK87" s="872"/>
      <c r="AL87" s="873"/>
      <c r="AM87" s="896"/>
      <c r="AN87" s="872"/>
      <c r="AO87" s="873"/>
      <c r="AP87" s="872"/>
      <c r="AQ87" s="872"/>
      <c r="AR87" s="873"/>
      <c r="AS87" s="896"/>
      <c r="AT87" s="872"/>
      <c r="AU87" s="872"/>
      <c r="AV87" s="873"/>
      <c r="AW87" s="896"/>
      <c r="AX87" s="872"/>
      <c r="AY87" s="872"/>
      <c r="AZ87" s="872"/>
      <c r="BA87" s="110"/>
      <c r="BB87" s="62"/>
      <c r="BC87" s="62"/>
      <c r="BD87" s="62"/>
      <c r="BE87" s="62"/>
      <c r="BF87" s="62"/>
      <c r="BG87" s="55"/>
      <c r="BH87" s="55"/>
      <c r="BI87" s="55"/>
      <c r="BJ87" s="55"/>
    </row>
    <row r="88" spans="1:62" s="53" customFormat="1" ht="45" hidden="1" customHeight="1" x14ac:dyDescent="0.25">
      <c r="A88" s="92"/>
      <c r="B88" s="874"/>
      <c r="C88" s="874"/>
      <c r="D88" s="874"/>
      <c r="E88" s="874"/>
      <c r="F88" s="874"/>
      <c r="G88" s="892"/>
      <c r="H88" s="892"/>
      <c r="I88" s="892"/>
      <c r="J88" s="892"/>
      <c r="K88" s="892"/>
      <c r="L88" s="892"/>
      <c r="M88" s="892"/>
      <c r="N88" s="1573"/>
      <c r="O88" s="1573"/>
      <c r="P88" s="1574" t="s">
        <v>563</v>
      </c>
      <c r="Q88" s="1574"/>
      <c r="R88" s="1574" t="s">
        <v>564</v>
      </c>
      <c r="S88" s="1574"/>
      <c r="T88" s="1574" t="s">
        <v>563</v>
      </c>
      <c r="U88" s="1574"/>
      <c r="V88" s="1574" t="s">
        <v>564</v>
      </c>
      <c r="W88" s="1574"/>
      <c r="X88" s="892"/>
      <c r="Y88" s="892"/>
      <c r="Z88" s="892"/>
      <c r="AA88" s="892"/>
      <c r="AB88" s="892"/>
      <c r="AC88" s="892"/>
      <c r="AD88" s="892"/>
      <c r="AE88" s="892"/>
      <c r="AF88" s="892"/>
      <c r="AG88" s="892"/>
      <c r="AH88" s="892"/>
      <c r="AI88" s="892"/>
      <c r="AJ88" s="874"/>
      <c r="AK88" s="874"/>
      <c r="AL88" s="875"/>
      <c r="AM88" s="897"/>
      <c r="AN88" s="874"/>
      <c r="AO88" s="875"/>
      <c r="AP88" s="874"/>
      <c r="AQ88" s="874"/>
      <c r="AR88" s="875"/>
      <c r="AS88" s="897"/>
      <c r="AT88" s="874"/>
      <c r="AU88" s="874"/>
      <c r="AV88" s="875"/>
      <c r="AW88" s="897"/>
      <c r="AX88" s="874"/>
      <c r="AY88" s="874"/>
      <c r="AZ88" s="874"/>
      <c r="BA88" s="110"/>
      <c r="BB88" s="62"/>
      <c r="BC88" s="62"/>
      <c r="BD88" s="62"/>
      <c r="BE88" s="62"/>
      <c r="BF88" s="62"/>
      <c r="BG88" s="55"/>
      <c r="BH88" s="55"/>
      <c r="BI88" s="55"/>
      <c r="BJ88" s="55"/>
    </row>
    <row r="89" spans="1:62" s="392" customFormat="1" ht="12" hidden="1" thickBot="1" x14ac:dyDescent="0.3">
      <c r="A89" s="350"/>
      <c r="B89" s="1518">
        <v>1</v>
      </c>
      <c r="C89" s="1518"/>
      <c r="D89" s="1518"/>
      <c r="E89" s="1518"/>
      <c r="F89" s="1519"/>
      <c r="G89" s="1517">
        <v>2</v>
      </c>
      <c r="H89" s="1518"/>
      <c r="I89" s="1519"/>
      <c r="J89" s="1517">
        <v>3</v>
      </c>
      <c r="K89" s="1518"/>
      <c r="L89" s="1518"/>
      <c r="M89" s="1519"/>
      <c r="N89" s="1517">
        <v>4</v>
      </c>
      <c r="O89" s="1519"/>
      <c r="P89" s="1517">
        <v>5</v>
      </c>
      <c r="Q89" s="1519"/>
      <c r="R89" s="1517">
        <v>6</v>
      </c>
      <c r="S89" s="1519"/>
      <c r="T89" s="1518">
        <v>7</v>
      </c>
      <c r="U89" s="1519"/>
      <c r="V89" s="1518">
        <v>8</v>
      </c>
      <c r="W89" s="1519"/>
      <c r="X89" s="1517">
        <v>9</v>
      </c>
      <c r="Y89" s="1518"/>
      <c r="Z89" s="1519"/>
      <c r="AA89" s="1517">
        <v>10</v>
      </c>
      <c r="AB89" s="1518"/>
      <c r="AC89" s="1518"/>
      <c r="AD89" s="1518"/>
      <c r="AE89" s="1519"/>
      <c r="AF89" s="1517">
        <v>11</v>
      </c>
      <c r="AG89" s="1518"/>
      <c r="AH89" s="1518"/>
      <c r="AI89" s="1519"/>
      <c r="AJ89" s="1518">
        <v>12</v>
      </c>
      <c r="AK89" s="1518"/>
      <c r="AL89" s="1519"/>
      <c r="AM89" s="1517">
        <v>13</v>
      </c>
      <c r="AN89" s="1518"/>
      <c r="AO89" s="1519"/>
      <c r="AP89" s="1517">
        <v>14</v>
      </c>
      <c r="AQ89" s="1518"/>
      <c r="AR89" s="1519"/>
      <c r="AS89" s="1517">
        <v>15</v>
      </c>
      <c r="AT89" s="1518"/>
      <c r="AU89" s="1518"/>
      <c r="AV89" s="1519"/>
      <c r="AW89" s="1517">
        <v>16</v>
      </c>
      <c r="AX89" s="1518"/>
      <c r="AY89" s="1518"/>
      <c r="AZ89" s="1518"/>
      <c r="BA89" s="350" t="s">
        <v>20</v>
      </c>
      <c r="BB89" s="390"/>
      <c r="BC89" s="390"/>
      <c r="BD89" s="390"/>
      <c r="BE89" s="390"/>
      <c r="BF89" s="390"/>
      <c r="BG89" s="390"/>
      <c r="BH89" s="390"/>
      <c r="BI89" s="390"/>
      <c r="BJ89" s="390"/>
    </row>
    <row r="90" spans="1:62" s="53" customFormat="1" ht="18" hidden="1" customHeight="1" x14ac:dyDescent="0.25">
      <c r="A90" s="102"/>
      <c r="B90" s="1122"/>
      <c r="C90" s="1491"/>
      <c r="D90" s="1491"/>
      <c r="E90" s="1491"/>
      <c r="F90" s="1491"/>
      <c r="G90" s="1491"/>
      <c r="H90" s="1491"/>
      <c r="I90" s="1491"/>
      <c r="J90" s="1491"/>
      <c r="K90" s="1491"/>
      <c r="L90" s="1491"/>
      <c r="M90" s="1491"/>
      <c r="N90" s="1522" t="s">
        <v>21</v>
      </c>
      <c r="O90" s="1523"/>
      <c r="P90" s="1096"/>
      <c r="Q90" s="916"/>
      <c r="R90" s="1096"/>
      <c r="S90" s="916"/>
      <c r="T90" s="1096"/>
      <c r="U90" s="916"/>
      <c r="V90" s="1096"/>
      <c r="W90" s="916"/>
      <c r="X90" s="1097"/>
      <c r="Y90" s="1098"/>
      <c r="Z90" s="1099"/>
      <c r="AA90" s="1097"/>
      <c r="AB90" s="1098"/>
      <c r="AC90" s="1098"/>
      <c r="AD90" s="1098"/>
      <c r="AE90" s="1099"/>
      <c r="AF90" s="1097"/>
      <c r="AG90" s="1098"/>
      <c r="AH90" s="1098"/>
      <c r="AI90" s="1099"/>
      <c r="AJ90" s="1097"/>
      <c r="AK90" s="1098"/>
      <c r="AL90" s="1099"/>
      <c r="AM90" s="1491"/>
      <c r="AN90" s="1491"/>
      <c r="AO90" s="1491"/>
      <c r="AP90" s="1491"/>
      <c r="AQ90" s="1491"/>
      <c r="AR90" s="1491"/>
      <c r="AS90" s="1491"/>
      <c r="AT90" s="1491"/>
      <c r="AU90" s="1491"/>
      <c r="AV90" s="1491"/>
      <c r="AW90" s="1045"/>
      <c r="AX90" s="1045"/>
      <c r="AY90" s="1045"/>
      <c r="AZ90" s="1562"/>
      <c r="BA90" s="93"/>
      <c r="BB90" s="54"/>
      <c r="BC90" s="54"/>
      <c r="BD90" s="54"/>
      <c r="BE90" s="54"/>
      <c r="BF90" s="54"/>
      <c r="BG90" s="55"/>
      <c r="BH90" s="55"/>
      <c r="BI90" s="55"/>
      <c r="BJ90" s="55"/>
    </row>
    <row r="91" spans="1:62" s="53" customFormat="1" ht="18" hidden="1" customHeight="1" x14ac:dyDescent="0.25">
      <c r="A91" s="102"/>
      <c r="B91" s="916"/>
      <c r="C91" s="1007"/>
      <c r="D91" s="1007"/>
      <c r="E91" s="1007"/>
      <c r="F91" s="1007"/>
      <c r="G91" s="1007"/>
      <c r="H91" s="1007"/>
      <c r="I91" s="1007"/>
      <c r="J91" s="1007"/>
      <c r="K91" s="1007"/>
      <c r="L91" s="1007"/>
      <c r="M91" s="1007"/>
      <c r="N91" s="1529" t="s">
        <v>22</v>
      </c>
      <c r="O91" s="1530"/>
      <c r="P91" s="1096"/>
      <c r="Q91" s="916"/>
      <c r="R91" s="1096"/>
      <c r="S91" s="916"/>
      <c r="T91" s="1096"/>
      <c r="U91" s="916"/>
      <c r="V91" s="1096"/>
      <c r="W91" s="916"/>
      <c r="X91" s="1096"/>
      <c r="Y91" s="915"/>
      <c r="Z91" s="916"/>
      <c r="AA91" s="1096"/>
      <c r="AB91" s="915"/>
      <c r="AC91" s="915"/>
      <c r="AD91" s="915"/>
      <c r="AE91" s="916"/>
      <c r="AF91" s="1096"/>
      <c r="AG91" s="915"/>
      <c r="AH91" s="915"/>
      <c r="AI91" s="916"/>
      <c r="AJ91" s="1096"/>
      <c r="AK91" s="915"/>
      <c r="AL91" s="916"/>
      <c r="AM91" s="1007"/>
      <c r="AN91" s="1007"/>
      <c r="AO91" s="1007"/>
      <c r="AP91" s="1007"/>
      <c r="AQ91" s="1007"/>
      <c r="AR91" s="1007"/>
      <c r="AS91" s="1007"/>
      <c r="AT91" s="1007"/>
      <c r="AU91" s="1007"/>
      <c r="AV91" s="1007"/>
      <c r="AW91" s="1007"/>
      <c r="AX91" s="1007"/>
      <c r="AY91" s="1007"/>
      <c r="AZ91" s="1566"/>
      <c r="BA91" s="93"/>
      <c r="BB91" s="54"/>
      <c r="BC91" s="54"/>
      <c r="BD91" s="54"/>
      <c r="BE91" s="54"/>
      <c r="BF91" s="54"/>
      <c r="BG91" s="55"/>
      <c r="BH91" s="55"/>
      <c r="BI91" s="55"/>
      <c r="BJ91" s="55"/>
    </row>
    <row r="92" spans="1:62" s="53" customFormat="1" ht="18" hidden="1" customHeight="1" thickBot="1" x14ac:dyDescent="0.3">
      <c r="A92" s="102"/>
      <c r="B92" s="1116"/>
      <c r="C92" s="1113"/>
      <c r="D92" s="1113"/>
      <c r="E92" s="1113"/>
      <c r="F92" s="1113"/>
      <c r="G92" s="1007"/>
      <c r="H92" s="1007"/>
      <c r="I92" s="1007"/>
      <c r="J92" s="1007"/>
      <c r="K92" s="1007"/>
      <c r="L92" s="1007"/>
      <c r="M92" s="1007"/>
      <c r="N92" s="1096"/>
      <c r="O92" s="916"/>
      <c r="P92" s="1096"/>
      <c r="Q92" s="916"/>
      <c r="R92" s="1096"/>
      <c r="S92" s="916"/>
      <c r="T92" s="1096"/>
      <c r="U92" s="916"/>
      <c r="V92" s="1096"/>
      <c r="W92" s="916"/>
      <c r="X92" s="1096"/>
      <c r="Y92" s="915"/>
      <c r="Z92" s="916"/>
      <c r="AA92" s="1096"/>
      <c r="AB92" s="915"/>
      <c r="AC92" s="915"/>
      <c r="AD92" s="915"/>
      <c r="AE92" s="916"/>
      <c r="AF92" s="1096"/>
      <c r="AG92" s="915"/>
      <c r="AH92" s="915"/>
      <c r="AI92" s="916"/>
      <c r="AJ92" s="1096"/>
      <c r="AK92" s="915"/>
      <c r="AL92" s="916"/>
      <c r="AM92" s="1007"/>
      <c r="AN92" s="1007"/>
      <c r="AO92" s="1007"/>
      <c r="AP92" s="1007"/>
      <c r="AQ92" s="1007"/>
      <c r="AR92" s="1007"/>
      <c r="AS92" s="1007"/>
      <c r="AT92" s="1007"/>
      <c r="AU92" s="1007"/>
      <c r="AV92" s="1007"/>
      <c r="AW92" s="1007"/>
      <c r="AX92" s="1007"/>
      <c r="AY92" s="1007"/>
      <c r="AZ92" s="1566"/>
      <c r="BA92" s="93"/>
      <c r="BB92" s="54"/>
      <c r="BC92" s="54"/>
      <c r="BD92" s="54"/>
      <c r="BE92" s="54"/>
      <c r="BF92" s="54"/>
      <c r="BG92" s="55"/>
      <c r="BH92" s="55"/>
      <c r="BI92" s="55"/>
      <c r="BJ92" s="55"/>
    </row>
    <row r="93" spans="1:62" s="53" customFormat="1" ht="18" hidden="1" customHeight="1" thickBot="1" x14ac:dyDescent="0.3">
      <c r="A93" s="92"/>
      <c r="B93" s="1525" t="s">
        <v>756</v>
      </c>
      <c r="C93" s="1525"/>
      <c r="D93" s="1525"/>
      <c r="E93" s="1525"/>
      <c r="F93" s="1526"/>
      <c r="G93" s="1032" t="s">
        <v>24</v>
      </c>
      <c r="H93" s="1032"/>
      <c r="I93" s="914"/>
      <c r="J93" s="1177" t="s">
        <v>24</v>
      </c>
      <c r="K93" s="1032"/>
      <c r="L93" s="1032"/>
      <c r="M93" s="914"/>
      <c r="N93" s="1177" t="s">
        <v>24</v>
      </c>
      <c r="O93" s="1032"/>
      <c r="P93" s="1177" t="s">
        <v>24</v>
      </c>
      <c r="Q93" s="1032"/>
      <c r="R93" s="1177" t="s">
        <v>24</v>
      </c>
      <c r="S93" s="1032"/>
      <c r="T93" s="1177" t="s">
        <v>24</v>
      </c>
      <c r="U93" s="1032"/>
      <c r="V93" s="1177" t="s">
        <v>24</v>
      </c>
      <c r="W93" s="1032"/>
      <c r="X93" s="1177"/>
      <c r="Y93" s="1032"/>
      <c r="Z93" s="914"/>
      <c r="AA93" s="1114"/>
      <c r="AB93" s="1115"/>
      <c r="AC93" s="1115"/>
      <c r="AD93" s="1115"/>
      <c r="AE93" s="1116"/>
      <c r="AF93" s="1114"/>
      <c r="AG93" s="1115"/>
      <c r="AH93" s="1115"/>
      <c r="AI93" s="1116"/>
      <c r="AJ93" s="642"/>
      <c r="AK93" s="642"/>
      <c r="AL93" s="643"/>
      <c r="AM93" s="1114"/>
      <c r="AN93" s="1115"/>
      <c r="AO93" s="1116"/>
      <c r="AP93" s="1177" t="s">
        <v>24</v>
      </c>
      <c r="AQ93" s="1032"/>
      <c r="AR93" s="914"/>
      <c r="AS93" s="1177" t="s">
        <v>24</v>
      </c>
      <c r="AT93" s="1032"/>
      <c r="AU93" s="1032"/>
      <c r="AV93" s="914"/>
      <c r="AW93" s="1114"/>
      <c r="AX93" s="1115"/>
      <c r="AY93" s="1115"/>
      <c r="AZ93" s="1118"/>
      <c r="BA93" s="93"/>
      <c r="BB93" s="54"/>
      <c r="BC93" s="54"/>
      <c r="BD93" s="54"/>
      <c r="BE93" s="54"/>
      <c r="BF93" s="54"/>
      <c r="BG93" s="55"/>
      <c r="BH93" s="55"/>
      <c r="BI93" s="55"/>
      <c r="BJ93" s="55"/>
    </row>
    <row r="94" spans="1:62" s="53" customFormat="1" ht="18" hidden="1" customHeight="1" x14ac:dyDescent="0.25">
      <c r="A94" s="92"/>
      <c r="B94" s="528"/>
      <c r="C94" s="528"/>
      <c r="D94" s="528"/>
      <c r="E94" s="528"/>
      <c r="F94" s="52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99"/>
      <c r="AQ94" s="99"/>
      <c r="AR94" s="99"/>
      <c r="AS94" s="99"/>
      <c r="AT94" s="99"/>
      <c r="AU94" s="99"/>
      <c r="AV94" s="99"/>
      <c r="AW94" s="206"/>
      <c r="AX94" s="206"/>
      <c r="AY94" s="206"/>
      <c r="AZ94" s="206"/>
      <c r="BA94" s="93"/>
      <c r="BB94" s="54"/>
      <c r="BC94" s="54"/>
      <c r="BD94" s="54"/>
      <c r="BE94" s="54"/>
      <c r="BF94" s="54"/>
      <c r="BG94" s="55"/>
      <c r="BH94" s="55"/>
      <c r="BI94" s="55"/>
      <c r="BJ94" s="55"/>
    </row>
    <row r="95" spans="1:62" s="53" customFormat="1" ht="27" hidden="1" customHeight="1" x14ac:dyDescent="0.25">
      <c r="A95" s="119"/>
      <c r="B95" s="1220" t="s">
        <v>869</v>
      </c>
      <c r="C95" s="1220"/>
      <c r="D95" s="1220"/>
      <c r="E95" s="1220"/>
      <c r="F95" s="1220"/>
      <c r="G95" s="1220"/>
      <c r="H95" s="1220"/>
      <c r="I95" s="1220"/>
      <c r="J95" s="1220"/>
      <c r="K95" s="1220"/>
      <c r="L95" s="1220"/>
      <c r="M95" s="1220"/>
      <c r="N95" s="1220"/>
      <c r="O95" s="1220"/>
      <c r="P95" s="1220"/>
      <c r="Q95" s="1220"/>
      <c r="R95" s="1220"/>
      <c r="S95" s="1220"/>
      <c r="T95" s="1220"/>
      <c r="U95" s="1220"/>
      <c r="V95" s="1220"/>
      <c r="W95" s="1220"/>
      <c r="X95" s="1220"/>
      <c r="Y95" s="1220"/>
      <c r="Z95" s="1220"/>
      <c r="AA95" s="1220"/>
      <c r="AB95" s="1220"/>
      <c r="AC95" s="1220"/>
      <c r="AD95" s="1220"/>
      <c r="AE95" s="1220"/>
      <c r="AF95" s="1220"/>
      <c r="AG95" s="1220"/>
      <c r="AH95" s="1220"/>
      <c r="AI95" s="1220"/>
      <c r="AJ95" s="1220"/>
      <c r="AK95" s="1220"/>
      <c r="AL95" s="1220"/>
      <c r="AM95" s="1220"/>
      <c r="AN95" s="1220"/>
      <c r="AO95" s="1220"/>
      <c r="AP95" s="1220"/>
      <c r="AQ95" s="1220"/>
      <c r="AR95" s="1220"/>
      <c r="AS95" s="1220"/>
      <c r="AT95" s="1220"/>
      <c r="AU95" s="1220"/>
      <c r="AV95" s="1220"/>
      <c r="AW95" s="1220"/>
      <c r="AX95" s="1220"/>
      <c r="AY95" s="1220"/>
      <c r="AZ95" s="1220"/>
      <c r="BA95" s="1220"/>
      <c r="BB95" s="1220"/>
      <c r="BC95" s="1220"/>
      <c r="BD95" s="1220"/>
      <c r="BE95" s="1220"/>
      <c r="BF95" s="1220"/>
    </row>
    <row r="96" spans="1:62" s="53" customFormat="1" ht="8.1" hidden="1" customHeight="1" x14ac:dyDescent="0.25">
      <c r="A96" s="119"/>
      <c r="B96" s="625"/>
      <c r="C96" s="625"/>
      <c r="D96" s="625"/>
      <c r="E96" s="625"/>
      <c r="F96" s="625"/>
      <c r="G96" s="625"/>
      <c r="H96" s="625"/>
      <c r="I96" s="625"/>
      <c r="J96" s="625"/>
      <c r="K96" s="625"/>
      <c r="L96" s="625"/>
      <c r="M96" s="625"/>
      <c r="N96" s="625"/>
      <c r="O96" s="625"/>
      <c r="P96" s="625"/>
      <c r="Q96" s="625"/>
      <c r="R96" s="625"/>
      <c r="S96" s="625"/>
      <c r="T96" s="625"/>
      <c r="U96" s="625"/>
      <c r="V96" s="625"/>
      <c r="W96" s="625"/>
      <c r="X96" s="625"/>
      <c r="Y96" s="625"/>
      <c r="Z96" s="625"/>
      <c r="AA96" s="625"/>
      <c r="AB96" s="625"/>
      <c r="AC96" s="625"/>
      <c r="AD96" s="625"/>
      <c r="AE96" s="625"/>
      <c r="AF96" s="625"/>
      <c r="AG96" s="625"/>
      <c r="AH96" s="625"/>
      <c r="AI96" s="625"/>
      <c r="AJ96" s="625"/>
      <c r="AK96" s="625"/>
      <c r="AL96" s="625"/>
      <c r="AM96" s="625"/>
      <c r="AN96" s="625"/>
      <c r="AO96" s="625"/>
      <c r="AP96" s="625"/>
      <c r="AQ96" s="625"/>
      <c r="AR96" s="625"/>
      <c r="AS96" s="625"/>
      <c r="AT96" s="625"/>
      <c r="AU96" s="625"/>
      <c r="AV96" s="625"/>
      <c r="AW96" s="625"/>
      <c r="AX96" s="625"/>
      <c r="AY96" s="625"/>
      <c r="AZ96" s="625"/>
      <c r="BA96" s="150"/>
      <c r="BB96" s="69"/>
      <c r="BC96" s="69"/>
      <c r="BD96" s="69"/>
      <c r="BE96" s="69"/>
      <c r="BF96" s="69"/>
      <c r="BG96" s="55"/>
      <c r="BH96" s="55"/>
      <c r="BI96" s="55"/>
      <c r="BJ96" s="55"/>
    </row>
    <row r="97" spans="1:65" s="53" customFormat="1" ht="40.5" hidden="1" customHeight="1" x14ac:dyDescent="0.25">
      <c r="A97" s="150"/>
      <c r="B97" s="870" t="s">
        <v>732</v>
      </c>
      <c r="C97" s="870"/>
      <c r="D97" s="870"/>
      <c r="E97" s="870"/>
      <c r="F97" s="870"/>
      <c r="G97" s="892" t="s">
        <v>78</v>
      </c>
      <c r="H97" s="892"/>
      <c r="I97" s="892"/>
      <c r="J97" s="892" t="s">
        <v>727</v>
      </c>
      <c r="K97" s="892"/>
      <c r="L97" s="892"/>
      <c r="M97" s="892"/>
      <c r="N97" s="1528" t="s">
        <v>513</v>
      </c>
      <c r="O97" s="1528"/>
      <c r="P97" s="892" t="s">
        <v>493</v>
      </c>
      <c r="Q97" s="892"/>
      <c r="R97" s="892"/>
      <c r="S97" s="892"/>
      <c r="T97" s="892"/>
      <c r="U97" s="892"/>
      <c r="V97" s="892"/>
      <c r="W97" s="892"/>
      <c r="X97" s="892" t="s">
        <v>107</v>
      </c>
      <c r="Y97" s="892"/>
      <c r="Z97" s="892"/>
      <c r="AA97" s="892" t="s">
        <v>728</v>
      </c>
      <c r="AB97" s="892"/>
      <c r="AC97" s="892"/>
      <c r="AD97" s="892"/>
      <c r="AE97" s="892"/>
      <c r="AF97" s="892" t="s">
        <v>736</v>
      </c>
      <c r="AG97" s="892"/>
      <c r="AH97" s="892"/>
      <c r="AI97" s="892"/>
      <c r="AJ97" s="870" t="s">
        <v>729</v>
      </c>
      <c r="AK97" s="870"/>
      <c r="AL97" s="871"/>
      <c r="AM97" s="895" t="s">
        <v>735</v>
      </c>
      <c r="AN97" s="870"/>
      <c r="AO97" s="871"/>
      <c r="AP97" s="870" t="s">
        <v>731</v>
      </c>
      <c r="AQ97" s="870"/>
      <c r="AR97" s="871"/>
      <c r="AS97" s="895" t="s">
        <v>870</v>
      </c>
      <c r="AT97" s="870"/>
      <c r="AU97" s="870"/>
      <c r="AV97" s="871"/>
      <c r="AW97" s="895" t="s">
        <v>225</v>
      </c>
      <c r="AX97" s="870"/>
      <c r="AY97" s="870"/>
      <c r="AZ97" s="870"/>
      <c r="BA97" s="330"/>
      <c r="BB97" s="641"/>
      <c r="BC97" s="641"/>
      <c r="BD97" s="641"/>
      <c r="BE97" s="641"/>
      <c r="BF97" s="641"/>
      <c r="BG97" s="55"/>
      <c r="BH97" s="55"/>
      <c r="BI97" s="55"/>
      <c r="BJ97" s="55"/>
    </row>
    <row r="98" spans="1:65" s="53" customFormat="1" ht="33" hidden="1" customHeight="1" x14ac:dyDescent="0.25">
      <c r="A98" s="150"/>
      <c r="B98" s="872"/>
      <c r="C98" s="872"/>
      <c r="D98" s="872"/>
      <c r="E98" s="872"/>
      <c r="F98" s="872"/>
      <c r="G98" s="892"/>
      <c r="H98" s="892"/>
      <c r="I98" s="892"/>
      <c r="J98" s="892"/>
      <c r="K98" s="892"/>
      <c r="L98" s="892"/>
      <c r="M98" s="892"/>
      <c r="N98" s="1528"/>
      <c r="O98" s="1528"/>
      <c r="P98" s="892" t="s">
        <v>561</v>
      </c>
      <c r="Q98" s="892"/>
      <c r="R98" s="892"/>
      <c r="S98" s="892"/>
      <c r="T98" s="892" t="s">
        <v>562</v>
      </c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  <c r="AJ98" s="872"/>
      <c r="AK98" s="872"/>
      <c r="AL98" s="873"/>
      <c r="AM98" s="896"/>
      <c r="AN98" s="872"/>
      <c r="AO98" s="873"/>
      <c r="AP98" s="872"/>
      <c r="AQ98" s="872"/>
      <c r="AR98" s="873"/>
      <c r="AS98" s="896"/>
      <c r="AT98" s="872"/>
      <c r="AU98" s="872"/>
      <c r="AV98" s="873"/>
      <c r="AW98" s="896"/>
      <c r="AX98" s="872"/>
      <c r="AY98" s="872"/>
      <c r="AZ98" s="872"/>
      <c r="BA98" s="330"/>
      <c r="BB98" s="641"/>
      <c r="BC98" s="641"/>
      <c r="BD98" s="641"/>
      <c r="BE98" s="641"/>
      <c r="BF98" s="641"/>
      <c r="BG98" s="55"/>
      <c r="BH98" s="55"/>
      <c r="BI98" s="55"/>
      <c r="BJ98" s="55"/>
    </row>
    <row r="99" spans="1:65" s="53" customFormat="1" ht="44.25" hidden="1" customHeight="1" x14ac:dyDescent="0.25">
      <c r="A99" s="150"/>
      <c r="B99" s="874"/>
      <c r="C99" s="874"/>
      <c r="D99" s="874"/>
      <c r="E99" s="874"/>
      <c r="F99" s="874"/>
      <c r="G99" s="892"/>
      <c r="H99" s="892"/>
      <c r="I99" s="892"/>
      <c r="J99" s="892"/>
      <c r="K99" s="892"/>
      <c r="L99" s="892"/>
      <c r="M99" s="892"/>
      <c r="N99" s="1528"/>
      <c r="O99" s="1528"/>
      <c r="P99" s="1574" t="s">
        <v>563</v>
      </c>
      <c r="Q99" s="1574"/>
      <c r="R99" s="1574" t="s">
        <v>564</v>
      </c>
      <c r="S99" s="1574"/>
      <c r="T99" s="1574" t="s">
        <v>563</v>
      </c>
      <c r="U99" s="1574"/>
      <c r="V99" s="1574" t="s">
        <v>564</v>
      </c>
      <c r="W99" s="1574"/>
      <c r="X99" s="892"/>
      <c r="Y99" s="892"/>
      <c r="Z99" s="892"/>
      <c r="AA99" s="892"/>
      <c r="AB99" s="892"/>
      <c r="AC99" s="892"/>
      <c r="AD99" s="892"/>
      <c r="AE99" s="892"/>
      <c r="AF99" s="892"/>
      <c r="AG99" s="892"/>
      <c r="AH99" s="892"/>
      <c r="AI99" s="892"/>
      <c r="AJ99" s="874"/>
      <c r="AK99" s="874"/>
      <c r="AL99" s="875"/>
      <c r="AM99" s="897"/>
      <c r="AN99" s="874"/>
      <c r="AO99" s="875"/>
      <c r="AP99" s="874"/>
      <c r="AQ99" s="874"/>
      <c r="AR99" s="875"/>
      <c r="AS99" s="897"/>
      <c r="AT99" s="874"/>
      <c r="AU99" s="874"/>
      <c r="AV99" s="875"/>
      <c r="AW99" s="897"/>
      <c r="AX99" s="874"/>
      <c r="AY99" s="874"/>
      <c r="AZ99" s="874"/>
      <c r="BA99" s="330"/>
      <c r="BB99" s="641"/>
      <c r="BC99" s="641"/>
      <c r="BD99" s="641"/>
      <c r="BE99" s="641"/>
      <c r="BF99" s="641"/>
      <c r="BG99" s="55"/>
      <c r="BH99" s="55"/>
      <c r="BI99" s="55"/>
      <c r="BJ99" s="55"/>
    </row>
    <row r="100" spans="1:65" s="392" customFormat="1" ht="12" hidden="1" thickBot="1" x14ac:dyDescent="0.3">
      <c r="A100" s="350"/>
      <c r="B100" s="1518">
        <v>1</v>
      </c>
      <c r="C100" s="1518"/>
      <c r="D100" s="1518"/>
      <c r="E100" s="1518"/>
      <c r="F100" s="1519"/>
      <c r="G100" s="1517">
        <v>2</v>
      </c>
      <c r="H100" s="1518"/>
      <c r="I100" s="1519"/>
      <c r="J100" s="1517">
        <v>3</v>
      </c>
      <c r="K100" s="1518"/>
      <c r="L100" s="1518"/>
      <c r="M100" s="1519"/>
      <c r="N100" s="1517">
        <v>4</v>
      </c>
      <c r="O100" s="1519"/>
      <c r="P100" s="1517">
        <v>5</v>
      </c>
      <c r="Q100" s="1519"/>
      <c r="R100" s="1517">
        <v>6</v>
      </c>
      <c r="S100" s="1519"/>
      <c r="T100" s="1518">
        <v>7</v>
      </c>
      <c r="U100" s="1519"/>
      <c r="V100" s="1518">
        <v>8</v>
      </c>
      <c r="W100" s="1519"/>
      <c r="X100" s="1517">
        <v>9</v>
      </c>
      <c r="Y100" s="1518"/>
      <c r="Z100" s="1519"/>
      <c r="AA100" s="1517">
        <v>10</v>
      </c>
      <c r="AB100" s="1518"/>
      <c r="AC100" s="1518"/>
      <c r="AD100" s="1518"/>
      <c r="AE100" s="1519"/>
      <c r="AF100" s="1517">
        <v>11</v>
      </c>
      <c r="AG100" s="1518"/>
      <c r="AH100" s="1518"/>
      <c r="AI100" s="1519"/>
      <c r="AJ100" s="1518">
        <v>12</v>
      </c>
      <c r="AK100" s="1518"/>
      <c r="AL100" s="1519"/>
      <c r="AM100" s="1517">
        <v>13</v>
      </c>
      <c r="AN100" s="1518"/>
      <c r="AO100" s="1519"/>
      <c r="AP100" s="1517">
        <v>14</v>
      </c>
      <c r="AQ100" s="1518"/>
      <c r="AR100" s="1519"/>
      <c r="AS100" s="1517">
        <v>15</v>
      </c>
      <c r="AT100" s="1518"/>
      <c r="AU100" s="1518"/>
      <c r="AV100" s="1519"/>
      <c r="AW100" s="1517">
        <v>16</v>
      </c>
      <c r="AX100" s="1518"/>
      <c r="AY100" s="1518"/>
      <c r="AZ100" s="1518"/>
      <c r="BA100" s="350" t="s">
        <v>20</v>
      </c>
      <c r="BB100" s="390"/>
      <c r="BC100" s="390"/>
      <c r="BD100" s="390"/>
      <c r="BE100" s="390"/>
      <c r="BF100" s="390"/>
      <c r="BG100" s="390"/>
      <c r="BH100" s="390"/>
      <c r="BI100" s="390"/>
      <c r="BJ100" s="390"/>
    </row>
    <row r="101" spans="1:65" s="53" customFormat="1" ht="18" hidden="1" customHeight="1" x14ac:dyDescent="0.25">
      <c r="A101" s="102"/>
      <c r="B101" s="1122"/>
      <c r="C101" s="1491"/>
      <c r="D101" s="1491"/>
      <c r="E101" s="1491"/>
      <c r="F101" s="1491"/>
      <c r="G101" s="1491"/>
      <c r="H101" s="1491"/>
      <c r="I101" s="1491"/>
      <c r="J101" s="1491"/>
      <c r="K101" s="1491"/>
      <c r="L101" s="1491"/>
      <c r="M101" s="1491"/>
      <c r="N101" s="1522" t="s">
        <v>21</v>
      </c>
      <c r="O101" s="1523"/>
      <c r="P101" s="1096"/>
      <c r="Q101" s="916"/>
      <c r="R101" s="1096"/>
      <c r="S101" s="916"/>
      <c r="T101" s="1096"/>
      <c r="U101" s="916"/>
      <c r="V101" s="1096"/>
      <c r="W101" s="916"/>
      <c r="X101" s="1097"/>
      <c r="Y101" s="1098"/>
      <c r="Z101" s="1099"/>
      <c r="AA101" s="1097"/>
      <c r="AB101" s="1098"/>
      <c r="AC101" s="1098"/>
      <c r="AD101" s="1098"/>
      <c r="AE101" s="1099"/>
      <c r="AF101" s="1097"/>
      <c r="AG101" s="1098"/>
      <c r="AH101" s="1098"/>
      <c r="AI101" s="1099"/>
      <c r="AJ101" s="1097"/>
      <c r="AK101" s="1098"/>
      <c r="AL101" s="1099"/>
      <c r="AM101" s="1491"/>
      <c r="AN101" s="1491"/>
      <c r="AO101" s="1491"/>
      <c r="AP101" s="1491"/>
      <c r="AQ101" s="1491"/>
      <c r="AR101" s="1491"/>
      <c r="AS101" s="1491"/>
      <c r="AT101" s="1491"/>
      <c r="AU101" s="1491"/>
      <c r="AV101" s="1491"/>
      <c r="AW101" s="1045"/>
      <c r="AX101" s="1045"/>
      <c r="AY101" s="1045"/>
      <c r="AZ101" s="1562"/>
      <c r="BA101" s="93"/>
      <c r="BB101" s="54"/>
      <c r="BC101" s="54"/>
      <c r="BD101" s="54"/>
      <c r="BE101" s="54"/>
      <c r="BF101" s="54"/>
      <c r="BG101" s="55"/>
      <c r="BH101" s="55"/>
      <c r="BI101" s="55"/>
      <c r="BJ101" s="55"/>
    </row>
    <row r="102" spans="1:65" s="53" customFormat="1" ht="18" hidden="1" customHeight="1" x14ac:dyDescent="0.25">
      <c r="A102" s="102"/>
      <c r="B102" s="916"/>
      <c r="C102" s="1007"/>
      <c r="D102" s="1007"/>
      <c r="E102" s="1007"/>
      <c r="F102" s="1007"/>
      <c r="G102" s="1007"/>
      <c r="H102" s="1007"/>
      <c r="I102" s="1007"/>
      <c r="J102" s="1007"/>
      <c r="K102" s="1007"/>
      <c r="L102" s="1007"/>
      <c r="M102" s="1007"/>
      <c r="N102" s="1529" t="s">
        <v>22</v>
      </c>
      <c r="O102" s="1530"/>
      <c r="P102" s="1096"/>
      <c r="Q102" s="916"/>
      <c r="R102" s="1096"/>
      <c r="S102" s="916"/>
      <c r="T102" s="1096"/>
      <c r="U102" s="916"/>
      <c r="V102" s="1096"/>
      <c r="W102" s="916"/>
      <c r="X102" s="1096"/>
      <c r="Y102" s="915"/>
      <c r="Z102" s="916"/>
      <c r="AA102" s="1096"/>
      <c r="AB102" s="915"/>
      <c r="AC102" s="915"/>
      <c r="AD102" s="915"/>
      <c r="AE102" s="916"/>
      <c r="AF102" s="1096"/>
      <c r="AG102" s="915"/>
      <c r="AH102" s="915"/>
      <c r="AI102" s="916"/>
      <c r="AJ102" s="1096"/>
      <c r="AK102" s="915"/>
      <c r="AL102" s="916"/>
      <c r="AM102" s="1007"/>
      <c r="AN102" s="1007"/>
      <c r="AO102" s="1007"/>
      <c r="AP102" s="1007"/>
      <c r="AQ102" s="1007"/>
      <c r="AR102" s="1007"/>
      <c r="AS102" s="1007"/>
      <c r="AT102" s="1007"/>
      <c r="AU102" s="1007"/>
      <c r="AV102" s="1007"/>
      <c r="AW102" s="1007"/>
      <c r="AX102" s="1007"/>
      <c r="AY102" s="1007"/>
      <c r="AZ102" s="1566"/>
      <c r="BA102" s="93"/>
      <c r="BB102" s="54"/>
      <c r="BC102" s="54"/>
      <c r="BD102" s="54"/>
      <c r="BE102" s="54"/>
      <c r="BF102" s="54"/>
      <c r="BG102" s="55"/>
      <c r="BH102" s="55"/>
      <c r="BI102" s="55"/>
      <c r="BJ102" s="55"/>
    </row>
    <row r="103" spans="1:65" s="53" customFormat="1" ht="18" hidden="1" customHeight="1" thickBot="1" x14ac:dyDescent="0.3">
      <c r="A103" s="102"/>
      <c r="B103" s="1116"/>
      <c r="C103" s="1113"/>
      <c r="D103" s="1113"/>
      <c r="E103" s="1113"/>
      <c r="F103" s="1113"/>
      <c r="G103" s="1007"/>
      <c r="H103" s="1007"/>
      <c r="I103" s="1007"/>
      <c r="J103" s="1007"/>
      <c r="K103" s="1007"/>
      <c r="L103" s="1007"/>
      <c r="M103" s="1007"/>
      <c r="N103" s="1096"/>
      <c r="O103" s="916"/>
      <c r="P103" s="1096"/>
      <c r="Q103" s="916"/>
      <c r="R103" s="1096"/>
      <c r="S103" s="916"/>
      <c r="T103" s="1096"/>
      <c r="U103" s="916"/>
      <c r="V103" s="1096"/>
      <c r="W103" s="916"/>
      <c r="X103" s="1096"/>
      <c r="Y103" s="915"/>
      <c r="Z103" s="916"/>
      <c r="AA103" s="1096"/>
      <c r="AB103" s="915"/>
      <c r="AC103" s="915"/>
      <c r="AD103" s="915"/>
      <c r="AE103" s="916"/>
      <c r="AF103" s="1096"/>
      <c r="AG103" s="915"/>
      <c r="AH103" s="915"/>
      <c r="AI103" s="916"/>
      <c r="AJ103" s="1096"/>
      <c r="AK103" s="915"/>
      <c r="AL103" s="916"/>
      <c r="AM103" s="1007"/>
      <c r="AN103" s="1007"/>
      <c r="AO103" s="1007"/>
      <c r="AP103" s="1007"/>
      <c r="AQ103" s="1007"/>
      <c r="AR103" s="1007"/>
      <c r="AS103" s="1007"/>
      <c r="AT103" s="1007"/>
      <c r="AU103" s="1007"/>
      <c r="AV103" s="1007"/>
      <c r="AW103" s="1007"/>
      <c r="AX103" s="1007"/>
      <c r="AY103" s="1007"/>
      <c r="AZ103" s="1566"/>
      <c r="BA103" s="93"/>
      <c r="BB103" s="54"/>
      <c r="BC103" s="54"/>
      <c r="BD103" s="54"/>
      <c r="BE103" s="54"/>
      <c r="BF103" s="54"/>
      <c r="BG103" s="55"/>
      <c r="BH103" s="55"/>
      <c r="BI103" s="55"/>
      <c r="BJ103" s="55"/>
    </row>
    <row r="104" spans="1:65" s="53" customFormat="1" ht="18" hidden="1" customHeight="1" thickBot="1" x14ac:dyDescent="0.3">
      <c r="A104" s="92"/>
      <c r="B104" s="1525" t="s">
        <v>756</v>
      </c>
      <c r="C104" s="1525"/>
      <c r="D104" s="1525"/>
      <c r="E104" s="1525"/>
      <c r="F104" s="1526"/>
      <c r="G104" s="1032" t="s">
        <v>24</v>
      </c>
      <c r="H104" s="1032"/>
      <c r="I104" s="914"/>
      <c r="J104" s="1177" t="s">
        <v>24</v>
      </c>
      <c r="K104" s="1032"/>
      <c r="L104" s="1032"/>
      <c r="M104" s="914"/>
      <c r="N104" s="1177" t="s">
        <v>24</v>
      </c>
      <c r="O104" s="1032"/>
      <c r="P104" s="1177" t="s">
        <v>24</v>
      </c>
      <c r="Q104" s="1032"/>
      <c r="R104" s="1177" t="s">
        <v>24</v>
      </c>
      <c r="S104" s="1032"/>
      <c r="T104" s="1177" t="s">
        <v>24</v>
      </c>
      <c r="U104" s="1032"/>
      <c r="V104" s="1177" t="s">
        <v>24</v>
      </c>
      <c r="W104" s="1032"/>
      <c r="X104" s="1177"/>
      <c r="Y104" s="1032"/>
      <c r="Z104" s="914"/>
      <c r="AA104" s="1114"/>
      <c r="AB104" s="1115"/>
      <c r="AC104" s="1115"/>
      <c r="AD104" s="1115"/>
      <c r="AE104" s="1116"/>
      <c r="AF104" s="1114"/>
      <c r="AG104" s="1115"/>
      <c r="AH104" s="1115"/>
      <c r="AI104" s="1116"/>
      <c r="AJ104" s="642"/>
      <c r="AK104" s="642"/>
      <c r="AL104" s="643"/>
      <c r="AM104" s="1114"/>
      <c r="AN104" s="1115"/>
      <c r="AO104" s="1116"/>
      <c r="AP104" s="1177" t="s">
        <v>24</v>
      </c>
      <c r="AQ104" s="1032"/>
      <c r="AR104" s="914"/>
      <c r="AS104" s="1177" t="s">
        <v>24</v>
      </c>
      <c r="AT104" s="1032"/>
      <c r="AU104" s="1032"/>
      <c r="AV104" s="914"/>
      <c r="AW104" s="1114"/>
      <c r="AX104" s="1115"/>
      <c r="AY104" s="1115"/>
      <c r="AZ104" s="1118"/>
      <c r="BA104" s="93"/>
      <c r="BB104" s="54"/>
      <c r="BC104" s="54"/>
      <c r="BD104" s="54"/>
      <c r="BE104" s="54"/>
      <c r="BF104" s="54"/>
      <c r="BG104" s="55"/>
      <c r="BH104" s="55"/>
      <c r="BI104" s="55"/>
      <c r="BJ104" s="55"/>
    </row>
    <row r="105" spans="1:65" s="67" customFormat="1" ht="15" customHeight="1" x14ac:dyDescent="0.25">
      <c r="A105" s="121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  <c r="AN105" s="95"/>
      <c r="AO105" s="95"/>
      <c r="AP105" s="95"/>
      <c r="AQ105" s="95"/>
      <c r="AR105" s="95"/>
      <c r="AS105" s="95"/>
      <c r="AT105" s="95"/>
      <c r="AU105" s="95"/>
      <c r="AV105" s="95"/>
      <c r="AW105" s="95"/>
      <c r="AX105" s="95"/>
      <c r="AY105" s="95"/>
      <c r="AZ105" s="95"/>
      <c r="BA105" s="95"/>
      <c r="BB105" s="56"/>
      <c r="BC105" s="56"/>
      <c r="BD105" s="56"/>
      <c r="BE105" s="56"/>
      <c r="BF105" s="56"/>
      <c r="BG105" s="59"/>
      <c r="BH105" s="59"/>
      <c r="BI105" s="59"/>
      <c r="BJ105" s="59"/>
      <c r="BK105" s="59"/>
      <c r="BL105" s="59"/>
      <c r="BM105" s="59"/>
    </row>
    <row r="106" spans="1:65" x14ac:dyDescent="0.25">
      <c r="A106" s="644"/>
      <c r="B106" s="1649" t="s">
        <v>349</v>
      </c>
      <c r="C106" s="1649"/>
      <c r="D106" s="1649"/>
      <c r="E106" s="1649"/>
      <c r="F106" s="1649"/>
      <c r="G106" s="1649"/>
      <c r="H106" s="1649"/>
      <c r="I106" s="1649"/>
      <c r="J106" s="1649"/>
      <c r="K106" s="1649"/>
      <c r="L106" s="1649"/>
      <c r="M106" s="1649"/>
      <c r="N106" s="1649"/>
      <c r="O106" s="1649"/>
      <c r="P106" s="1649"/>
      <c r="Q106" s="1649"/>
      <c r="R106" s="1649"/>
      <c r="S106" s="1649"/>
      <c r="T106" s="1649"/>
      <c r="U106" s="1649"/>
      <c r="V106" s="1649"/>
      <c r="W106" s="1649"/>
      <c r="X106" s="1649"/>
      <c r="Y106" s="1649"/>
      <c r="Z106" s="1649"/>
      <c r="AA106" s="1649"/>
      <c r="AB106" s="1649"/>
      <c r="AC106" s="1649"/>
      <c r="AD106" s="1649"/>
      <c r="AE106" s="1649"/>
      <c r="AF106" s="1649"/>
      <c r="AG106" s="1649"/>
      <c r="AH106" s="1649"/>
      <c r="AI106" s="1649"/>
      <c r="AJ106" s="1649"/>
      <c r="AK106" s="1649"/>
      <c r="AL106" s="1649"/>
      <c r="AM106" s="1649"/>
      <c r="AN106" s="1649"/>
      <c r="AO106" s="1649"/>
      <c r="AP106" s="1649"/>
      <c r="AQ106" s="1649"/>
      <c r="AR106" s="1649"/>
      <c r="AS106" s="1649"/>
      <c r="AT106" s="1649"/>
      <c r="AU106" s="1649"/>
      <c r="AV106" s="1649"/>
      <c r="AW106" s="1649"/>
      <c r="AX106" s="1649"/>
      <c r="AY106" s="1649"/>
      <c r="AZ106" s="171"/>
      <c r="BA106" s="171"/>
    </row>
    <row r="107" spans="1:65" ht="15" customHeight="1" x14ac:dyDescent="0.25">
      <c r="A107" s="645"/>
      <c r="B107" s="1220" t="s">
        <v>1066</v>
      </c>
      <c r="C107" s="1220"/>
      <c r="D107" s="1220"/>
      <c r="E107" s="1220"/>
      <c r="F107" s="1220"/>
      <c r="G107" s="1220"/>
      <c r="H107" s="1220"/>
      <c r="I107" s="1220"/>
      <c r="J107" s="1220"/>
      <c r="K107" s="1220"/>
      <c r="L107" s="1220"/>
      <c r="M107" s="1220"/>
      <c r="N107" s="1220"/>
      <c r="O107" s="1220"/>
      <c r="P107" s="1220"/>
      <c r="Q107" s="1220"/>
      <c r="R107" s="1220"/>
      <c r="S107" s="1220"/>
      <c r="T107" s="1220"/>
      <c r="U107" s="1220"/>
      <c r="V107" s="1220"/>
      <c r="W107" s="1220"/>
      <c r="X107" s="1220"/>
      <c r="Y107" s="1220"/>
      <c r="Z107" s="1220"/>
      <c r="AA107" s="1220"/>
      <c r="AB107" s="1220"/>
      <c r="AC107" s="1220"/>
      <c r="AD107" s="1220"/>
      <c r="AE107" s="1220"/>
      <c r="AF107" s="1220"/>
      <c r="AG107" s="1220"/>
      <c r="AH107" s="1220"/>
      <c r="AI107" s="1220"/>
      <c r="AJ107" s="1220"/>
      <c r="AK107" s="1220"/>
      <c r="AL107" s="1220"/>
      <c r="AM107" s="1220"/>
      <c r="AN107" s="1220"/>
      <c r="AO107" s="1220"/>
      <c r="AP107" s="1220"/>
      <c r="AQ107" s="1220"/>
      <c r="AR107" s="1220"/>
      <c r="AS107" s="1220"/>
      <c r="AT107" s="1220"/>
      <c r="AU107" s="1220"/>
      <c r="AV107" s="1220"/>
      <c r="AW107" s="1220"/>
      <c r="AX107" s="1220"/>
      <c r="AY107" s="1220"/>
      <c r="AZ107" s="171"/>
      <c r="BA107" s="171"/>
    </row>
    <row r="108" spans="1:65" ht="15" customHeight="1" x14ac:dyDescent="0.25">
      <c r="A108" s="1605"/>
      <c r="B108" s="1605"/>
      <c r="C108" s="1605"/>
      <c r="D108" s="1605"/>
      <c r="E108" s="1605"/>
      <c r="F108" s="1605"/>
      <c r="G108" s="1605"/>
      <c r="H108" s="1605"/>
      <c r="I108" s="1605"/>
      <c r="J108" s="1605"/>
      <c r="K108" s="1605"/>
      <c r="L108" s="1605"/>
      <c r="M108" s="1605"/>
      <c r="N108" s="1605"/>
      <c r="O108" s="1605"/>
      <c r="P108" s="1605"/>
      <c r="Q108" s="1605"/>
      <c r="R108" s="1605"/>
      <c r="S108" s="1605"/>
      <c r="T108" s="1605"/>
      <c r="U108" s="1605"/>
      <c r="V108" s="1605"/>
      <c r="W108" s="1605"/>
      <c r="X108" s="1605"/>
      <c r="Y108" s="1605"/>
      <c r="Z108" s="1605"/>
      <c r="AA108" s="1605"/>
      <c r="AB108" s="1605"/>
      <c r="AC108" s="1605"/>
      <c r="AD108" s="1605"/>
      <c r="AE108" s="1605"/>
      <c r="AF108" s="1605"/>
      <c r="AG108" s="1605"/>
      <c r="AH108" s="1605"/>
      <c r="AI108" s="1605"/>
      <c r="AJ108" s="1605"/>
      <c r="AK108" s="1605"/>
      <c r="AL108" s="1605"/>
      <c r="AM108" s="1605"/>
      <c r="AN108" s="1605"/>
      <c r="AO108" s="1605"/>
      <c r="AP108" s="1605"/>
      <c r="AQ108" s="1605"/>
      <c r="AR108" s="1605"/>
      <c r="AS108" s="1605"/>
      <c r="AT108" s="1605"/>
      <c r="AU108" s="1605"/>
      <c r="AV108" s="1605"/>
      <c r="AW108" s="1605"/>
      <c r="AX108" s="1605"/>
      <c r="AY108" s="1605"/>
      <c r="AZ108" s="1605"/>
      <c r="BA108" s="171"/>
    </row>
    <row r="109" spans="1:65" s="53" customFormat="1" ht="28.5" customHeight="1" x14ac:dyDescent="0.25">
      <c r="A109" s="92"/>
      <c r="B109" s="870" t="s">
        <v>570</v>
      </c>
      <c r="C109" s="870"/>
      <c r="D109" s="870"/>
      <c r="E109" s="870"/>
      <c r="F109" s="871"/>
      <c r="G109" s="865" t="s">
        <v>494</v>
      </c>
      <c r="H109" s="866"/>
      <c r="I109" s="866"/>
      <c r="J109" s="866"/>
      <c r="K109" s="866"/>
      <c r="L109" s="866"/>
      <c r="M109" s="866"/>
      <c r="N109" s="866"/>
      <c r="O109" s="866"/>
      <c r="P109" s="866"/>
      <c r="Q109" s="866"/>
      <c r="R109" s="866"/>
      <c r="S109" s="866"/>
      <c r="T109" s="866"/>
      <c r="U109" s="866"/>
      <c r="V109" s="866"/>
      <c r="W109" s="866"/>
      <c r="X109" s="866"/>
      <c r="Y109" s="867"/>
      <c r="Z109" s="870" t="s">
        <v>569</v>
      </c>
      <c r="AA109" s="870"/>
      <c r="AB109" s="871"/>
      <c r="AC109" s="892" t="s">
        <v>739</v>
      </c>
      <c r="AD109" s="892"/>
      <c r="AE109" s="892"/>
      <c r="AF109" s="892" t="s">
        <v>740</v>
      </c>
      <c r="AG109" s="892"/>
      <c r="AH109" s="892"/>
      <c r="AI109" s="870" t="s">
        <v>741</v>
      </c>
      <c r="AJ109" s="870"/>
      <c r="AK109" s="870"/>
      <c r="AL109" s="871"/>
      <c r="AM109" s="895" t="s">
        <v>742</v>
      </c>
      <c r="AN109" s="870"/>
      <c r="AO109" s="871"/>
      <c r="AP109" s="870" t="s">
        <v>731</v>
      </c>
      <c r="AQ109" s="870"/>
      <c r="AR109" s="871"/>
      <c r="AS109" s="895" t="s">
        <v>874</v>
      </c>
      <c r="AT109" s="870"/>
      <c r="AU109" s="870"/>
      <c r="AV109" s="871"/>
      <c r="AW109" s="895" t="s">
        <v>225</v>
      </c>
      <c r="AX109" s="870"/>
      <c r="AY109" s="870"/>
      <c r="AZ109" s="870"/>
      <c r="BA109" s="110"/>
      <c r="BB109" s="62"/>
      <c r="BC109" s="62"/>
      <c r="BD109" s="62"/>
      <c r="BE109" s="62"/>
      <c r="BF109" s="62"/>
      <c r="BG109" s="55"/>
      <c r="BH109" s="55"/>
      <c r="BI109" s="55"/>
      <c r="BJ109" s="55"/>
    </row>
    <row r="110" spans="1:65" s="53" customFormat="1" ht="78" customHeight="1" x14ac:dyDescent="0.25">
      <c r="A110" s="92"/>
      <c r="B110" s="874"/>
      <c r="C110" s="874"/>
      <c r="D110" s="874"/>
      <c r="E110" s="874"/>
      <c r="F110" s="875"/>
      <c r="G110" s="865" t="s">
        <v>566</v>
      </c>
      <c r="H110" s="866"/>
      <c r="I110" s="866"/>
      <c r="J110" s="866"/>
      <c r="K110" s="867"/>
      <c r="L110" s="866" t="s">
        <v>495</v>
      </c>
      <c r="M110" s="866"/>
      <c r="N110" s="867"/>
      <c r="O110" s="865" t="s">
        <v>737</v>
      </c>
      <c r="P110" s="866"/>
      <c r="Q110" s="866"/>
      <c r="R110" s="866"/>
      <c r="S110" s="867"/>
      <c r="T110" s="865" t="s">
        <v>738</v>
      </c>
      <c r="U110" s="866"/>
      <c r="V110" s="867"/>
      <c r="W110" s="865" t="s">
        <v>565</v>
      </c>
      <c r="X110" s="866"/>
      <c r="Y110" s="867"/>
      <c r="Z110" s="874"/>
      <c r="AA110" s="874"/>
      <c r="AB110" s="875"/>
      <c r="AC110" s="892"/>
      <c r="AD110" s="892"/>
      <c r="AE110" s="892"/>
      <c r="AF110" s="892"/>
      <c r="AG110" s="892"/>
      <c r="AH110" s="892"/>
      <c r="AI110" s="874"/>
      <c r="AJ110" s="874"/>
      <c r="AK110" s="874"/>
      <c r="AL110" s="875"/>
      <c r="AM110" s="897"/>
      <c r="AN110" s="874"/>
      <c r="AO110" s="875"/>
      <c r="AP110" s="874"/>
      <c r="AQ110" s="874"/>
      <c r="AR110" s="875"/>
      <c r="AS110" s="897"/>
      <c r="AT110" s="874"/>
      <c r="AU110" s="874"/>
      <c r="AV110" s="875"/>
      <c r="AW110" s="897"/>
      <c r="AX110" s="874"/>
      <c r="AY110" s="874"/>
      <c r="AZ110" s="874"/>
      <c r="BA110" s="110"/>
      <c r="BB110" s="62"/>
      <c r="BC110" s="62"/>
      <c r="BD110" s="62"/>
      <c r="BE110" s="62"/>
      <c r="BF110" s="62"/>
      <c r="BG110" s="55"/>
      <c r="BH110" s="55"/>
      <c r="BI110" s="55"/>
      <c r="BJ110" s="55"/>
    </row>
    <row r="111" spans="1:65" s="392" customFormat="1" ht="15.75" customHeight="1" thickBot="1" x14ac:dyDescent="0.3">
      <c r="A111" s="350"/>
      <c r="B111" s="1518">
        <v>1</v>
      </c>
      <c r="C111" s="1518"/>
      <c r="D111" s="1518"/>
      <c r="E111" s="1518"/>
      <c r="F111" s="1519"/>
      <c r="G111" s="1517">
        <v>2</v>
      </c>
      <c r="H111" s="1518"/>
      <c r="I111" s="1518"/>
      <c r="J111" s="1518"/>
      <c r="K111" s="1519"/>
      <c r="L111" s="1518">
        <v>3</v>
      </c>
      <c r="M111" s="1518"/>
      <c r="N111" s="1519"/>
      <c r="O111" s="1517">
        <v>4</v>
      </c>
      <c r="P111" s="1518"/>
      <c r="Q111" s="1518"/>
      <c r="R111" s="1518"/>
      <c r="S111" s="1518"/>
      <c r="T111" s="1517">
        <v>5</v>
      </c>
      <c r="U111" s="1518"/>
      <c r="V111" s="1519"/>
      <c r="W111" s="1517">
        <v>6</v>
      </c>
      <c r="X111" s="1518"/>
      <c r="Y111" s="1519"/>
      <c r="Z111" s="1517">
        <v>7</v>
      </c>
      <c r="AA111" s="1518"/>
      <c r="AB111" s="1519"/>
      <c r="AC111" s="1517">
        <v>8</v>
      </c>
      <c r="AD111" s="1518"/>
      <c r="AE111" s="1519"/>
      <c r="AF111" s="1517">
        <v>9</v>
      </c>
      <c r="AG111" s="1518"/>
      <c r="AH111" s="1519"/>
      <c r="AI111" s="1517">
        <v>10</v>
      </c>
      <c r="AJ111" s="1518"/>
      <c r="AK111" s="1518"/>
      <c r="AL111" s="1519"/>
      <c r="AM111" s="1517">
        <v>11</v>
      </c>
      <c r="AN111" s="1518"/>
      <c r="AO111" s="1519"/>
      <c r="AP111" s="1517">
        <v>12</v>
      </c>
      <c r="AQ111" s="1518"/>
      <c r="AR111" s="1519"/>
      <c r="AS111" s="1517">
        <v>13</v>
      </c>
      <c r="AT111" s="1518"/>
      <c r="AU111" s="1518"/>
      <c r="AV111" s="1519"/>
      <c r="AW111" s="1517">
        <v>14</v>
      </c>
      <c r="AX111" s="1518"/>
      <c r="AY111" s="1518"/>
      <c r="AZ111" s="1518"/>
      <c r="BA111" s="350" t="s">
        <v>20</v>
      </c>
      <c r="BB111" s="390"/>
      <c r="BC111" s="390"/>
      <c r="BD111" s="390"/>
      <c r="BE111" s="390"/>
      <c r="BF111" s="390"/>
      <c r="BG111" s="390"/>
      <c r="BH111" s="390"/>
      <c r="BI111" s="390"/>
      <c r="BJ111" s="390"/>
    </row>
    <row r="112" spans="1:65" s="53" customFormat="1" ht="18" customHeight="1" thickBot="1" x14ac:dyDescent="0.3">
      <c r="A112" s="102"/>
      <c r="B112" s="1558"/>
      <c r="C112" s="1098"/>
      <c r="D112" s="1098"/>
      <c r="E112" s="1098"/>
      <c r="F112" s="1099"/>
      <c r="G112" s="1097" t="s">
        <v>953</v>
      </c>
      <c r="H112" s="1098"/>
      <c r="I112" s="1098"/>
      <c r="J112" s="1098"/>
      <c r="K112" s="1099"/>
      <c r="L112" s="1098" t="s">
        <v>952</v>
      </c>
      <c r="M112" s="1098"/>
      <c r="N112" s="1099"/>
      <c r="O112" s="1097" t="s">
        <v>955</v>
      </c>
      <c r="P112" s="1098"/>
      <c r="Q112" s="1098"/>
      <c r="R112" s="1098"/>
      <c r="S112" s="1099"/>
      <c r="T112" s="1651">
        <v>42061</v>
      </c>
      <c r="U112" s="1098"/>
      <c r="V112" s="1099"/>
      <c r="W112" s="1097"/>
      <c r="X112" s="1098"/>
      <c r="Y112" s="1099"/>
      <c r="Z112" s="1522" t="s">
        <v>21</v>
      </c>
      <c r="AA112" s="1597"/>
      <c r="AB112" s="1523"/>
      <c r="AC112" s="1097">
        <v>106.8</v>
      </c>
      <c r="AD112" s="1098"/>
      <c r="AE112" s="1099"/>
      <c r="AF112" s="1097">
        <v>12</v>
      </c>
      <c r="AG112" s="1098"/>
      <c r="AH112" s="1099"/>
      <c r="AI112" s="1491"/>
      <c r="AJ112" s="1491"/>
      <c r="AK112" s="1491"/>
      <c r="AL112" s="1491"/>
      <c r="AM112" s="1491"/>
      <c r="AN112" s="1491"/>
      <c r="AO112" s="1491"/>
      <c r="AP112" s="1491">
        <v>30</v>
      </c>
      <c r="AQ112" s="1491"/>
      <c r="AR112" s="1491"/>
      <c r="AS112" s="1491"/>
      <c r="AT112" s="1491"/>
      <c r="AU112" s="1491"/>
      <c r="AV112" s="1491"/>
      <c r="AW112" s="1045">
        <f>AC112*AP112*(AF112/12)</f>
        <v>3204</v>
      </c>
      <c r="AX112" s="1045"/>
      <c r="AY112" s="1045"/>
      <c r="AZ112" s="1045"/>
      <c r="BA112" s="93"/>
      <c r="BB112" s="54"/>
      <c r="BC112" s="54"/>
      <c r="BD112" s="54"/>
      <c r="BE112" s="54"/>
      <c r="BF112" s="54"/>
      <c r="BG112" s="55"/>
      <c r="BH112" s="55"/>
      <c r="BI112" s="55"/>
      <c r="BJ112" s="55"/>
    </row>
    <row r="113" spans="1:62" s="53" customFormat="1" ht="18" customHeight="1" thickBot="1" x14ac:dyDescent="0.3">
      <c r="A113" s="102"/>
      <c r="B113" s="1559"/>
      <c r="C113" s="915"/>
      <c r="D113" s="915"/>
      <c r="E113" s="915"/>
      <c r="F113" s="916"/>
      <c r="G113" s="1096" t="s">
        <v>954</v>
      </c>
      <c r="H113" s="915"/>
      <c r="I113" s="915"/>
      <c r="J113" s="915"/>
      <c r="K113" s="916"/>
      <c r="L113" s="1098" t="s">
        <v>952</v>
      </c>
      <c r="M113" s="1098"/>
      <c r="N113" s="1099"/>
      <c r="O113" s="1096" t="s">
        <v>956</v>
      </c>
      <c r="P113" s="915"/>
      <c r="Q113" s="915"/>
      <c r="R113" s="915"/>
      <c r="S113" s="916"/>
      <c r="T113" s="1650">
        <v>42141</v>
      </c>
      <c r="U113" s="915"/>
      <c r="V113" s="916"/>
      <c r="W113" s="1096"/>
      <c r="X113" s="915"/>
      <c r="Y113" s="916"/>
      <c r="Z113" s="1529" t="s">
        <v>22</v>
      </c>
      <c r="AA113" s="1596"/>
      <c r="AB113" s="1530"/>
      <c r="AC113" s="1096">
        <v>84</v>
      </c>
      <c r="AD113" s="915"/>
      <c r="AE113" s="916"/>
      <c r="AF113" s="1096">
        <v>12</v>
      </c>
      <c r="AG113" s="915"/>
      <c r="AH113" s="916"/>
      <c r="AI113" s="1007"/>
      <c r="AJ113" s="1007"/>
      <c r="AK113" s="1007"/>
      <c r="AL113" s="1007"/>
      <c r="AM113" s="1007"/>
      <c r="AN113" s="1007"/>
      <c r="AO113" s="1007"/>
      <c r="AP113" s="1007">
        <v>30</v>
      </c>
      <c r="AQ113" s="1007"/>
      <c r="AR113" s="1007"/>
      <c r="AS113" s="1007"/>
      <c r="AT113" s="1007"/>
      <c r="AU113" s="1007"/>
      <c r="AV113" s="1007"/>
      <c r="AW113" s="1045">
        <f>AC113*AP113*(AF113/12)</f>
        <v>2520</v>
      </c>
      <c r="AX113" s="1045"/>
      <c r="AY113" s="1045"/>
      <c r="AZ113" s="1045"/>
      <c r="BA113" s="93"/>
      <c r="BB113" s="54"/>
      <c r="BC113" s="54"/>
      <c r="BD113" s="54"/>
      <c r="BE113" s="54"/>
      <c r="BF113" s="54"/>
      <c r="BG113" s="55"/>
      <c r="BH113" s="55"/>
      <c r="BI113" s="55"/>
      <c r="BJ113" s="55"/>
    </row>
    <row r="114" spans="1:62" s="53" customFormat="1" ht="18" customHeight="1" thickBot="1" x14ac:dyDescent="0.3">
      <c r="A114" s="102"/>
      <c r="B114" s="1527"/>
      <c r="C114" s="1115"/>
      <c r="D114" s="1115"/>
      <c r="E114" s="1115"/>
      <c r="F114" s="1116"/>
      <c r="G114" s="1554" t="s">
        <v>1046</v>
      </c>
      <c r="H114" s="1580"/>
      <c r="I114" s="1580"/>
      <c r="J114" s="1580"/>
      <c r="K114" s="1581"/>
      <c r="L114" s="1098" t="s">
        <v>952</v>
      </c>
      <c r="M114" s="1098"/>
      <c r="N114" s="1099"/>
      <c r="O114" s="1554" t="s">
        <v>1047</v>
      </c>
      <c r="P114" s="1580"/>
      <c r="Q114" s="1580"/>
      <c r="R114" s="1580"/>
      <c r="S114" s="1581"/>
      <c r="T114" s="1096"/>
      <c r="U114" s="915"/>
      <c r="V114" s="916"/>
      <c r="W114" s="1096"/>
      <c r="X114" s="915"/>
      <c r="Y114" s="916"/>
      <c r="Z114" s="1529"/>
      <c r="AA114" s="1596"/>
      <c r="AB114" s="1530"/>
      <c r="AC114" s="1096"/>
      <c r="AD114" s="915"/>
      <c r="AE114" s="916"/>
      <c r="AF114" s="1096"/>
      <c r="AG114" s="915"/>
      <c r="AH114" s="916"/>
      <c r="AI114" s="1007"/>
      <c r="AJ114" s="1007"/>
      <c r="AK114" s="1007"/>
      <c r="AL114" s="1007"/>
      <c r="AM114" s="1007"/>
      <c r="AN114" s="1007"/>
      <c r="AO114" s="1007"/>
      <c r="AP114" s="1007"/>
      <c r="AQ114" s="1007"/>
      <c r="AR114" s="1007"/>
      <c r="AS114" s="1007"/>
      <c r="AT114" s="1007"/>
      <c r="AU114" s="1007"/>
      <c r="AV114" s="1007"/>
      <c r="AW114" s="1007">
        <f>2000+4595</f>
        <v>6595</v>
      </c>
      <c r="AX114" s="1007"/>
      <c r="AY114" s="1007"/>
      <c r="AZ114" s="1007"/>
      <c r="BA114" s="93"/>
      <c r="BB114" s="54"/>
      <c r="BC114" s="54"/>
      <c r="BD114" s="54"/>
      <c r="BE114" s="54"/>
      <c r="BF114" s="54"/>
      <c r="BG114" s="55"/>
      <c r="BH114" s="55"/>
      <c r="BI114" s="55"/>
      <c r="BJ114" s="55"/>
    </row>
    <row r="115" spans="1:62" s="53" customFormat="1" ht="18" customHeight="1" thickBot="1" x14ac:dyDescent="0.3">
      <c r="A115" s="92"/>
      <c r="B115" s="1494" t="s">
        <v>756</v>
      </c>
      <c r="C115" s="1494"/>
      <c r="D115" s="1494"/>
      <c r="E115" s="1494"/>
      <c r="F115" s="1495"/>
      <c r="G115" s="913" t="s">
        <v>24</v>
      </c>
      <c r="H115" s="1032"/>
      <c r="I115" s="1032"/>
      <c r="J115" s="1032"/>
      <c r="K115" s="914"/>
      <c r="L115" s="1032" t="s">
        <v>24</v>
      </c>
      <c r="M115" s="1032"/>
      <c r="N115" s="914"/>
      <c r="O115" s="1177" t="s">
        <v>24</v>
      </c>
      <c r="P115" s="1032"/>
      <c r="Q115" s="1032"/>
      <c r="R115" s="1032"/>
      <c r="S115" s="914"/>
      <c r="T115" s="1177" t="s">
        <v>24</v>
      </c>
      <c r="U115" s="1032"/>
      <c r="V115" s="914"/>
      <c r="W115" s="1177" t="s">
        <v>24</v>
      </c>
      <c r="X115" s="1032"/>
      <c r="Y115" s="914"/>
      <c r="Z115" s="1177" t="s">
        <v>24</v>
      </c>
      <c r="AA115" s="1032"/>
      <c r="AB115" s="914"/>
      <c r="AC115" s="1177" t="s">
        <v>24</v>
      </c>
      <c r="AD115" s="1032"/>
      <c r="AE115" s="914"/>
      <c r="AF115" s="1177" t="s">
        <v>24</v>
      </c>
      <c r="AG115" s="1032"/>
      <c r="AH115" s="914"/>
      <c r="AI115" s="1177" t="s">
        <v>24</v>
      </c>
      <c r="AJ115" s="1032"/>
      <c r="AK115" s="1032"/>
      <c r="AL115" s="914"/>
      <c r="AM115" s="1177" t="s">
        <v>24</v>
      </c>
      <c r="AN115" s="1032"/>
      <c r="AO115" s="914"/>
      <c r="AP115" s="1177" t="s">
        <v>24</v>
      </c>
      <c r="AQ115" s="1032"/>
      <c r="AR115" s="914"/>
      <c r="AS115" s="1177" t="s">
        <v>24</v>
      </c>
      <c r="AT115" s="1032"/>
      <c r="AU115" s="1032"/>
      <c r="AV115" s="914"/>
      <c r="AW115" s="1114">
        <f>AW112+AW113+AW114</f>
        <v>12319</v>
      </c>
      <c r="AX115" s="1115"/>
      <c r="AY115" s="1115"/>
      <c r="AZ115" s="1118"/>
      <c r="BA115" s="93"/>
      <c r="BB115" s="54"/>
      <c r="BC115" s="54"/>
      <c r="BD115" s="54"/>
      <c r="BE115" s="54"/>
      <c r="BF115" s="54"/>
      <c r="BG115" s="55"/>
      <c r="BH115" s="55"/>
      <c r="BI115" s="55"/>
      <c r="BJ115" s="55"/>
    </row>
    <row r="117" spans="1:62" s="53" customFormat="1" ht="27" hidden="1" customHeight="1" x14ac:dyDescent="0.25">
      <c r="A117" s="92"/>
      <c r="B117" s="870" t="s">
        <v>570</v>
      </c>
      <c r="C117" s="870"/>
      <c r="D117" s="870"/>
      <c r="E117" s="870"/>
      <c r="F117" s="871"/>
      <c r="G117" s="1582" t="s">
        <v>33</v>
      </c>
      <c r="H117" s="1583"/>
      <c r="I117" s="1584"/>
      <c r="J117" s="895" t="s">
        <v>743</v>
      </c>
      <c r="K117" s="870"/>
      <c r="L117" s="870"/>
      <c r="M117" s="871"/>
      <c r="N117" s="895" t="s">
        <v>744</v>
      </c>
      <c r="O117" s="870"/>
      <c r="P117" s="870"/>
      <c r="Q117" s="871"/>
      <c r="R117" s="865" t="s">
        <v>665</v>
      </c>
      <c r="S117" s="866"/>
      <c r="T117" s="866"/>
      <c r="U117" s="866"/>
      <c r="V117" s="866"/>
      <c r="W117" s="866"/>
      <c r="X117" s="866"/>
      <c r="Y117" s="866"/>
      <c r="Z117" s="866"/>
      <c r="AA117" s="866"/>
      <c r="AB117" s="866"/>
      <c r="AC117" s="866"/>
      <c r="AD117" s="866"/>
      <c r="AE117" s="866"/>
      <c r="AF117" s="866"/>
      <c r="AG117" s="866"/>
      <c r="AH117" s="866"/>
      <c r="AI117" s="866"/>
      <c r="AJ117" s="866"/>
      <c r="AK117" s="866"/>
      <c r="AL117" s="866"/>
      <c r="AM117" s="866"/>
      <c r="AN117" s="866"/>
      <c r="AO117" s="867"/>
      <c r="AP117" s="892" t="s">
        <v>85</v>
      </c>
      <c r="AQ117" s="892"/>
      <c r="AR117" s="892"/>
      <c r="AS117" s="892"/>
      <c r="AT117" s="892"/>
      <c r="AU117" s="892"/>
      <c r="AV117" s="892"/>
      <c r="AW117" s="895" t="s">
        <v>747</v>
      </c>
      <c r="AX117" s="870"/>
      <c r="AY117" s="870"/>
      <c r="AZ117" s="870"/>
      <c r="BA117" s="110"/>
      <c r="BB117" s="62"/>
      <c r="BC117" s="62"/>
      <c r="BD117" s="62"/>
      <c r="BE117" s="62"/>
      <c r="BF117" s="62"/>
      <c r="BG117" s="55"/>
      <c r="BH117" s="55"/>
      <c r="BI117" s="55"/>
      <c r="BJ117" s="55"/>
    </row>
    <row r="118" spans="1:62" s="53" customFormat="1" ht="29.25" hidden="1" customHeight="1" x14ac:dyDescent="0.25">
      <c r="A118" s="92"/>
      <c r="B118" s="872"/>
      <c r="C118" s="872"/>
      <c r="D118" s="872"/>
      <c r="E118" s="872"/>
      <c r="F118" s="873"/>
      <c r="G118" s="1585"/>
      <c r="H118" s="1586"/>
      <c r="I118" s="1587"/>
      <c r="J118" s="896"/>
      <c r="K118" s="872"/>
      <c r="L118" s="872"/>
      <c r="M118" s="873"/>
      <c r="N118" s="896"/>
      <c r="O118" s="872"/>
      <c r="P118" s="872"/>
      <c r="Q118" s="873"/>
      <c r="R118" s="895" t="s">
        <v>496</v>
      </c>
      <c r="S118" s="870"/>
      <c r="T118" s="870"/>
      <c r="U118" s="870"/>
      <c r="V118" s="870"/>
      <c r="W118" s="870"/>
      <c r="X118" s="871"/>
      <c r="Y118" s="865" t="s">
        <v>567</v>
      </c>
      <c r="Z118" s="866"/>
      <c r="AA118" s="866"/>
      <c r="AB118" s="866"/>
      <c r="AC118" s="866"/>
      <c r="AD118" s="866"/>
      <c r="AE118" s="866"/>
      <c r="AF118" s="866"/>
      <c r="AG118" s="866"/>
      <c r="AH118" s="867"/>
      <c r="AI118" s="892" t="s">
        <v>568</v>
      </c>
      <c r="AJ118" s="892"/>
      <c r="AK118" s="892"/>
      <c r="AL118" s="892"/>
      <c r="AM118" s="892"/>
      <c r="AN118" s="892"/>
      <c r="AO118" s="892"/>
      <c r="AP118" s="892"/>
      <c r="AQ118" s="892"/>
      <c r="AR118" s="892"/>
      <c r="AS118" s="892"/>
      <c r="AT118" s="892"/>
      <c r="AU118" s="892"/>
      <c r="AV118" s="892"/>
      <c r="AW118" s="896"/>
      <c r="AX118" s="872"/>
      <c r="AY118" s="872"/>
      <c r="AZ118" s="872"/>
      <c r="BA118" s="110"/>
      <c r="BB118" s="62"/>
      <c r="BC118" s="62"/>
      <c r="BD118" s="62"/>
      <c r="BE118" s="62"/>
      <c r="BF118" s="62"/>
      <c r="BG118" s="55"/>
      <c r="BH118" s="55"/>
      <c r="BI118" s="55"/>
      <c r="BJ118" s="55"/>
    </row>
    <row r="119" spans="1:62" s="53" customFormat="1" ht="80.25" hidden="1" customHeight="1" x14ac:dyDescent="0.25">
      <c r="A119" s="92"/>
      <c r="B119" s="874"/>
      <c r="C119" s="874"/>
      <c r="D119" s="874"/>
      <c r="E119" s="874"/>
      <c r="F119" s="875"/>
      <c r="G119" s="1588"/>
      <c r="H119" s="1589"/>
      <c r="I119" s="1590"/>
      <c r="J119" s="897"/>
      <c r="K119" s="874"/>
      <c r="L119" s="874"/>
      <c r="M119" s="875"/>
      <c r="N119" s="897"/>
      <c r="O119" s="874"/>
      <c r="P119" s="874"/>
      <c r="Q119" s="875"/>
      <c r="R119" s="865" t="s">
        <v>745</v>
      </c>
      <c r="S119" s="866"/>
      <c r="T119" s="867"/>
      <c r="U119" s="865" t="s">
        <v>218</v>
      </c>
      <c r="V119" s="866"/>
      <c r="W119" s="866"/>
      <c r="X119" s="867"/>
      <c r="Y119" s="865" t="s">
        <v>745</v>
      </c>
      <c r="Z119" s="866"/>
      <c r="AA119" s="867"/>
      <c r="AB119" s="865" t="s">
        <v>746</v>
      </c>
      <c r="AC119" s="866"/>
      <c r="AD119" s="867"/>
      <c r="AE119" s="892" t="s">
        <v>218</v>
      </c>
      <c r="AF119" s="892"/>
      <c r="AG119" s="892"/>
      <c r="AH119" s="892"/>
      <c r="AI119" s="865" t="s">
        <v>745</v>
      </c>
      <c r="AJ119" s="866"/>
      <c r="AK119" s="867"/>
      <c r="AL119" s="892" t="s">
        <v>218</v>
      </c>
      <c r="AM119" s="892"/>
      <c r="AN119" s="892"/>
      <c r="AO119" s="892"/>
      <c r="AP119" s="865" t="s">
        <v>745</v>
      </c>
      <c r="AQ119" s="866"/>
      <c r="AR119" s="867"/>
      <c r="AS119" s="865" t="s">
        <v>218</v>
      </c>
      <c r="AT119" s="866"/>
      <c r="AU119" s="866"/>
      <c r="AV119" s="867"/>
      <c r="AW119" s="897"/>
      <c r="AX119" s="874"/>
      <c r="AY119" s="874"/>
      <c r="AZ119" s="874"/>
      <c r="BA119" s="110"/>
      <c r="BB119" s="62"/>
      <c r="BC119" s="62"/>
      <c r="BD119" s="62"/>
      <c r="BE119" s="62"/>
      <c r="BF119" s="62"/>
      <c r="BG119" s="55"/>
      <c r="BH119" s="55"/>
      <c r="BI119" s="55"/>
      <c r="BJ119" s="55"/>
    </row>
    <row r="120" spans="1:62" s="392" customFormat="1" ht="15.75" hidden="1" customHeight="1" thickBot="1" x14ac:dyDescent="0.3">
      <c r="A120" s="350"/>
      <c r="B120" s="1518">
        <v>1</v>
      </c>
      <c r="C120" s="1518"/>
      <c r="D120" s="1518"/>
      <c r="E120" s="1518"/>
      <c r="F120" s="1519"/>
      <c r="G120" s="1517">
        <v>15</v>
      </c>
      <c r="H120" s="1518"/>
      <c r="I120" s="1519"/>
      <c r="J120" s="1517">
        <v>16</v>
      </c>
      <c r="K120" s="1518"/>
      <c r="L120" s="1518"/>
      <c r="M120" s="1519"/>
      <c r="N120" s="1517">
        <v>17</v>
      </c>
      <c r="O120" s="1518"/>
      <c r="P120" s="1518"/>
      <c r="Q120" s="1519"/>
      <c r="R120" s="1517">
        <v>18</v>
      </c>
      <c r="S120" s="1518"/>
      <c r="T120" s="1519"/>
      <c r="U120" s="1517">
        <v>19</v>
      </c>
      <c r="V120" s="1518"/>
      <c r="W120" s="1518"/>
      <c r="X120" s="1519"/>
      <c r="Y120" s="1517">
        <v>20</v>
      </c>
      <c r="Z120" s="1518"/>
      <c r="AA120" s="1519"/>
      <c r="AB120" s="1517">
        <v>21</v>
      </c>
      <c r="AC120" s="1518"/>
      <c r="AD120" s="1519"/>
      <c r="AE120" s="1544">
        <v>22</v>
      </c>
      <c r="AF120" s="1544"/>
      <c r="AG120" s="1544"/>
      <c r="AH120" s="1544"/>
      <c r="AI120" s="1544">
        <v>23</v>
      </c>
      <c r="AJ120" s="1544"/>
      <c r="AK120" s="1544"/>
      <c r="AL120" s="1544">
        <v>24</v>
      </c>
      <c r="AM120" s="1544"/>
      <c r="AN120" s="1544"/>
      <c r="AO120" s="1544"/>
      <c r="AP120" s="1544">
        <v>25</v>
      </c>
      <c r="AQ120" s="1544"/>
      <c r="AR120" s="1544"/>
      <c r="AS120" s="1517">
        <v>26</v>
      </c>
      <c r="AT120" s="1518"/>
      <c r="AU120" s="1518"/>
      <c r="AV120" s="1519"/>
      <c r="AW120" s="1517">
        <v>27</v>
      </c>
      <c r="AX120" s="1518"/>
      <c r="AY120" s="1518"/>
      <c r="AZ120" s="1518"/>
      <c r="BA120" s="350" t="s">
        <v>20</v>
      </c>
      <c r="BB120" s="390"/>
      <c r="BC120" s="390"/>
      <c r="BD120" s="390"/>
      <c r="BE120" s="390"/>
      <c r="BF120" s="390"/>
      <c r="BG120" s="390"/>
      <c r="BH120" s="390"/>
      <c r="BI120" s="390"/>
      <c r="BJ120" s="390"/>
    </row>
    <row r="121" spans="1:62" s="53" customFormat="1" ht="18" hidden="1" customHeight="1" x14ac:dyDescent="0.25">
      <c r="A121" s="122"/>
      <c r="B121" s="1576"/>
      <c r="C121" s="1577"/>
      <c r="D121" s="1577"/>
      <c r="E121" s="1577"/>
      <c r="F121" s="1578"/>
      <c r="G121" s="1652" t="s">
        <v>21</v>
      </c>
      <c r="H121" s="1653"/>
      <c r="I121" s="1654"/>
      <c r="J121" s="1594"/>
      <c r="K121" s="1577"/>
      <c r="L121" s="1577"/>
      <c r="M121" s="1578"/>
      <c r="N121" s="1594"/>
      <c r="O121" s="1577"/>
      <c r="P121" s="1577"/>
      <c r="Q121" s="1578"/>
      <c r="R121" s="1594"/>
      <c r="S121" s="1577"/>
      <c r="T121" s="1578"/>
      <c r="U121" s="1594"/>
      <c r="V121" s="1577"/>
      <c r="W121" s="1577"/>
      <c r="X121" s="1578"/>
      <c r="Y121" s="1594"/>
      <c r="Z121" s="1577"/>
      <c r="AA121" s="1578"/>
      <c r="AB121" s="1594"/>
      <c r="AC121" s="1577"/>
      <c r="AD121" s="1578"/>
      <c r="AE121" s="1575"/>
      <c r="AF121" s="1575"/>
      <c r="AG121" s="1575"/>
      <c r="AH121" s="1575"/>
      <c r="AI121" s="1575"/>
      <c r="AJ121" s="1575"/>
      <c r="AK121" s="1575"/>
      <c r="AL121" s="1575"/>
      <c r="AM121" s="1575"/>
      <c r="AN121" s="1575"/>
      <c r="AO121" s="1575"/>
      <c r="AP121" s="1575"/>
      <c r="AQ121" s="1575"/>
      <c r="AR121" s="1575"/>
      <c r="AS121" s="1575"/>
      <c r="AT121" s="1575"/>
      <c r="AU121" s="1575"/>
      <c r="AV121" s="1575"/>
      <c r="AW121" s="1598"/>
      <c r="AX121" s="1598"/>
      <c r="AY121" s="1598"/>
      <c r="AZ121" s="1599"/>
      <c r="BA121" s="93"/>
      <c r="BB121" s="54"/>
      <c r="BC121" s="54"/>
      <c r="BD121" s="54"/>
      <c r="BE121" s="54"/>
      <c r="BF121" s="54"/>
      <c r="BG121" s="55"/>
      <c r="BH121" s="55"/>
      <c r="BI121" s="55"/>
      <c r="BJ121" s="55"/>
    </row>
    <row r="122" spans="1:62" s="53" customFormat="1" ht="18" hidden="1" customHeight="1" x14ac:dyDescent="0.25">
      <c r="A122" s="122"/>
      <c r="B122" s="1579"/>
      <c r="C122" s="1580"/>
      <c r="D122" s="1580"/>
      <c r="E122" s="1580"/>
      <c r="F122" s="1581"/>
      <c r="G122" s="1609" t="s">
        <v>22</v>
      </c>
      <c r="H122" s="1610"/>
      <c r="I122" s="1611"/>
      <c r="J122" s="1554"/>
      <c r="K122" s="1580"/>
      <c r="L122" s="1580"/>
      <c r="M122" s="1581"/>
      <c r="N122" s="1554"/>
      <c r="O122" s="1580"/>
      <c r="P122" s="1580"/>
      <c r="Q122" s="1581"/>
      <c r="R122" s="1554"/>
      <c r="S122" s="1580"/>
      <c r="T122" s="1581"/>
      <c r="U122" s="1554"/>
      <c r="V122" s="1580"/>
      <c r="W122" s="1580"/>
      <c r="X122" s="1581"/>
      <c r="Y122" s="1554"/>
      <c r="Z122" s="1580"/>
      <c r="AA122" s="1581"/>
      <c r="AB122" s="1554"/>
      <c r="AC122" s="1580"/>
      <c r="AD122" s="1581"/>
      <c r="AE122" s="1553"/>
      <c r="AF122" s="1553"/>
      <c r="AG122" s="1553"/>
      <c r="AH122" s="1553"/>
      <c r="AI122" s="1553"/>
      <c r="AJ122" s="1553"/>
      <c r="AK122" s="1553"/>
      <c r="AL122" s="1553"/>
      <c r="AM122" s="1553"/>
      <c r="AN122" s="1553"/>
      <c r="AO122" s="1553"/>
      <c r="AP122" s="1553"/>
      <c r="AQ122" s="1553"/>
      <c r="AR122" s="1553"/>
      <c r="AS122" s="1553"/>
      <c r="AT122" s="1553"/>
      <c r="AU122" s="1553"/>
      <c r="AV122" s="1553"/>
      <c r="AW122" s="1553"/>
      <c r="AX122" s="1553"/>
      <c r="AY122" s="1553"/>
      <c r="AZ122" s="1603"/>
      <c r="BA122" s="93"/>
      <c r="BB122" s="54"/>
      <c r="BC122" s="54"/>
      <c r="BD122" s="54"/>
      <c r="BE122" s="54"/>
      <c r="BF122" s="54"/>
      <c r="BG122" s="55"/>
      <c r="BH122" s="55"/>
      <c r="BI122" s="55"/>
      <c r="BJ122" s="55"/>
    </row>
    <row r="123" spans="1:62" s="53" customFormat="1" ht="18" hidden="1" customHeight="1" thickBot="1" x14ac:dyDescent="0.3">
      <c r="A123" s="122"/>
      <c r="B123" s="1600"/>
      <c r="C123" s="1601"/>
      <c r="D123" s="1601"/>
      <c r="E123" s="1601"/>
      <c r="F123" s="1602"/>
      <c r="G123" s="1554"/>
      <c r="H123" s="1580"/>
      <c r="I123" s="1581"/>
      <c r="J123" s="1554"/>
      <c r="K123" s="1580"/>
      <c r="L123" s="1580"/>
      <c r="M123" s="1581"/>
      <c r="N123" s="1554"/>
      <c r="O123" s="1580"/>
      <c r="P123" s="1580"/>
      <c r="Q123" s="1581"/>
      <c r="R123" s="1554"/>
      <c r="S123" s="1580"/>
      <c r="T123" s="1581"/>
      <c r="U123" s="1554"/>
      <c r="V123" s="1580"/>
      <c r="W123" s="1580"/>
      <c r="X123" s="1581"/>
      <c r="Y123" s="1554"/>
      <c r="Z123" s="1580"/>
      <c r="AA123" s="1581"/>
      <c r="AB123" s="1554"/>
      <c r="AC123" s="1580"/>
      <c r="AD123" s="1581"/>
      <c r="AE123" s="1553"/>
      <c r="AF123" s="1553"/>
      <c r="AG123" s="1553"/>
      <c r="AH123" s="1553"/>
      <c r="AI123" s="1553"/>
      <c r="AJ123" s="1553"/>
      <c r="AK123" s="1553"/>
      <c r="AL123" s="1553"/>
      <c r="AM123" s="1553"/>
      <c r="AN123" s="1553"/>
      <c r="AO123" s="1553"/>
      <c r="AP123" s="1553"/>
      <c r="AQ123" s="1553"/>
      <c r="AR123" s="1553"/>
      <c r="AS123" s="1553" t="s">
        <v>20</v>
      </c>
      <c r="AT123" s="1553"/>
      <c r="AU123" s="1553"/>
      <c r="AV123" s="1553"/>
      <c r="AW123" s="1553"/>
      <c r="AX123" s="1553"/>
      <c r="AY123" s="1553"/>
      <c r="AZ123" s="1603"/>
      <c r="BA123" s="93"/>
      <c r="BB123" s="54"/>
      <c r="BC123" s="54"/>
      <c r="BD123" s="54"/>
      <c r="BE123" s="54"/>
      <c r="BF123" s="54"/>
      <c r="BG123" s="55"/>
      <c r="BH123" s="55"/>
      <c r="BI123" s="55"/>
      <c r="BJ123" s="55"/>
    </row>
    <row r="124" spans="1:62" s="53" customFormat="1" ht="18" hidden="1" customHeight="1" thickBot="1" x14ac:dyDescent="0.3">
      <c r="A124" s="92"/>
      <c r="B124" s="1494" t="s">
        <v>756</v>
      </c>
      <c r="C124" s="1494"/>
      <c r="D124" s="1494"/>
      <c r="E124" s="1494"/>
      <c r="F124" s="1495"/>
      <c r="G124" s="1591" t="s">
        <v>24</v>
      </c>
      <c r="H124" s="1592"/>
      <c r="I124" s="1593"/>
      <c r="J124" s="1595" t="s">
        <v>24</v>
      </c>
      <c r="K124" s="1592"/>
      <c r="L124" s="1592"/>
      <c r="M124" s="1593"/>
      <c r="N124" s="1595" t="s">
        <v>24</v>
      </c>
      <c r="O124" s="1592"/>
      <c r="P124" s="1592"/>
      <c r="Q124" s="1593"/>
      <c r="R124" s="1557" t="s">
        <v>24</v>
      </c>
      <c r="S124" s="1601"/>
      <c r="T124" s="1602"/>
      <c r="U124" s="1557"/>
      <c r="V124" s="1601"/>
      <c r="W124" s="1601"/>
      <c r="X124" s="1602"/>
      <c r="Y124" s="1595" t="s">
        <v>24</v>
      </c>
      <c r="Z124" s="1592"/>
      <c r="AA124" s="1593"/>
      <c r="AB124" s="1595"/>
      <c r="AC124" s="1592"/>
      <c r="AD124" s="1593"/>
      <c r="AE124" s="1556"/>
      <c r="AF124" s="1556"/>
      <c r="AG124" s="1556"/>
      <c r="AH124" s="1556"/>
      <c r="AI124" s="1608" t="s">
        <v>24</v>
      </c>
      <c r="AJ124" s="1608"/>
      <c r="AK124" s="1608"/>
      <c r="AL124" s="1556"/>
      <c r="AM124" s="1556"/>
      <c r="AN124" s="1556"/>
      <c r="AO124" s="1556"/>
      <c r="AP124" s="1608" t="s">
        <v>24</v>
      </c>
      <c r="AQ124" s="1608"/>
      <c r="AR124" s="1608"/>
      <c r="AS124" s="1557"/>
      <c r="AT124" s="1601"/>
      <c r="AU124" s="1601"/>
      <c r="AV124" s="1602"/>
      <c r="AW124" s="1557"/>
      <c r="AX124" s="1601"/>
      <c r="AY124" s="1601"/>
      <c r="AZ124" s="1604"/>
      <c r="BA124" s="93"/>
      <c r="BB124" s="54"/>
      <c r="BC124" s="54"/>
      <c r="BD124" s="54"/>
      <c r="BE124" s="54"/>
      <c r="BF124" s="54"/>
      <c r="BG124" s="55"/>
      <c r="BH124" s="55"/>
      <c r="BI124" s="55"/>
      <c r="BJ124" s="55"/>
    </row>
    <row r="125" spans="1:62" s="53" customFormat="1" ht="18" customHeight="1" x14ac:dyDescent="0.25">
      <c r="A125" s="91"/>
      <c r="B125" s="174"/>
      <c r="C125" s="174"/>
      <c r="D125" s="174"/>
      <c r="E125" s="174"/>
      <c r="F125" s="174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  <c r="AF125" s="174"/>
      <c r="AG125" s="174"/>
      <c r="AH125" s="174"/>
      <c r="AI125" s="174"/>
      <c r="AJ125" s="174"/>
      <c r="AK125" s="174"/>
      <c r="AL125" s="174"/>
      <c r="AM125" s="174"/>
      <c r="AN125" s="174"/>
      <c r="AO125" s="174"/>
      <c r="AP125" s="174"/>
      <c r="AQ125" s="174"/>
      <c r="AR125" s="174"/>
      <c r="AS125" s="174"/>
      <c r="AT125" s="174"/>
      <c r="AU125" s="174"/>
      <c r="AV125" s="174"/>
      <c r="AW125" s="174"/>
      <c r="AX125" s="174"/>
      <c r="AY125" s="174"/>
      <c r="AZ125" s="174"/>
      <c r="BA125" s="174"/>
      <c r="BB125" s="174"/>
      <c r="BC125" s="174"/>
      <c r="BD125" s="174"/>
      <c r="BE125" s="174"/>
      <c r="BF125" s="174"/>
    </row>
    <row r="126" spans="1:62" s="53" customFormat="1" ht="18" customHeight="1" x14ac:dyDescent="0.25">
      <c r="A126" s="91"/>
      <c r="B126" s="1220" t="s">
        <v>1067</v>
      </c>
      <c r="C126" s="1220"/>
      <c r="D126" s="1220"/>
      <c r="E126" s="1220"/>
      <c r="F126" s="1220"/>
      <c r="G126" s="1220"/>
      <c r="H126" s="1220"/>
      <c r="I126" s="1220"/>
      <c r="J126" s="1220"/>
      <c r="K126" s="1220"/>
      <c r="L126" s="1220"/>
      <c r="M126" s="1220"/>
      <c r="N126" s="1220"/>
      <c r="O126" s="1220"/>
      <c r="P126" s="1220"/>
      <c r="Q126" s="1220"/>
      <c r="R126" s="1220"/>
      <c r="S126" s="1220"/>
      <c r="T126" s="1220"/>
      <c r="U126" s="1220"/>
      <c r="V126" s="1220"/>
      <c r="W126" s="1220"/>
      <c r="X126" s="1220"/>
      <c r="Y126" s="1220"/>
      <c r="Z126" s="1220"/>
      <c r="AA126" s="1220"/>
      <c r="AB126" s="1220"/>
      <c r="AC126" s="1220"/>
      <c r="AD126" s="1220"/>
      <c r="AE126" s="1220"/>
      <c r="AF126" s="1220"/>
      <c r="AG126" s="1220"/>
      <c r="AH126" s="1220"/>
      <c r="AI126" s="1220"/>
      <c r="AJ126" s="1220"/>
      <c r="AK126" s="1220"/>
      <c r="AL126" s="1220"/>
      <c r="AM126" s="1220"/>
      <c r="AN126" s="1220"/>
      <c r="AO126" s="1220"/>
      <c r="AP126" s="1220"/>
      <c r="AQ126" s="1220"/>
      <c r="AR126" s="1220"/>
      <c r="AS126" s="1220"/>
      <c r="AT126" s="1220"/>
      <c r="AU126" s="1220"/>
      <c r="AV126" s="1220"/>
      <c r="AW126" s="1220"/>
      <c r="AX126" s="1220"/>
      <c r="AY126" s="1220"/>
      <c r="AZ126" s="1220"/>
      <c r="BA126" s="1220"/>
      <c r="BB126" s="1220"/>
      <c r="BC126" s="1220"/>
      <c r="BD126" s="1220"/>
      <c r="BE126" s="1220"/>
      <c r="BF126" s="1220"/>
    </row>
    <row r="127" spans="1:62" ht="8.1" customHeight="1" x14ac:dyDescent="0.25"/>
    <row r="128" spans="1:62" s="53" customFormat="1" ht="19.5" customHeight="1" x14ac:dyDescent="0.25">
      <c r="A128" s="92"/>
      <c r="B128" s="870" t="s">
        <v>570</v>
      </c>
      <c r="C128" s="870"/>
      <c r="D128" s="870"/>
      <c r="E128" s="870"/>
      <c r="F128" s="871"/>
      <c r="G128" s="865" t="s">
        <v>494</v>
      </c>
      <c r="H128" s="866"/>
      <c r="I128" s="866"/>
      <c r="J128" s="866"/>
      <c r="K128" s="866"/>
      <c r="L128" s="866"/>
      <c r="M128" s="866"/>
      <c r="N128" s="866"/>
      <c r="O128" s="866"/>
      <c r="P128" s="866"/>
      <c r="Q128" s="866"/>
      <c r="R128" s="866"/>
      <c r="S128" s="866"/>
      <c r="T128" s="866"/>
      <c r="U128" s="866"/>
      <c r="V128" s="866"/>
      <c r="W128" s="866"/>
      <c r="X128" s="866"/>
      <c r="Y128" s="867"/>
      <c r="Z128" s="870" t="s">
        <v>569</v>
      </c>
      <c r="AA128" s="870"/>
      <c r="AB128" s="871"/>
      <c r="AC128" s="892" t="s">
        <v>739</v>
      </c>
      <c r="AD128" s="892"/>
      <c r="AE128" s="892"/>
      <c r="AF128" s="892" t="s">
        <v>749</v>
      </c>
      <c r="AG128" s="892"/>
      <c r="AH128" s="892"/>
      <c r="AI128" s="870" t="s">
        <v>741</v>
      </c>
      <c r="AJ128" s="870"/>
      <c r="AK128" s="870"/>
      <c r="AL128" s="871"/>
      <c r="AM128" s="895" t="s">
        <v>742</v>
      </c>
      <c r="AN128" s="870"/>
      <c r="AO128" s="871"/>
      <c r="AP128" s="870" t="s">
        <v>731</v>
      </c>
      <c r="AQ128" s="870"/>
      <c r="AR128" s="871"/>
      <c r="AS128" s="895" t="s">
        <v>874</v>
      </c>
      <c r="AT128" s="870"/>
      <c r="AU128" s="870"/>
      <c r="AV128" s="871"/>
      <c r="AW128" s="895" t="s">
        <v>225</v>
      </c>
      <c r="AX128" s="870"/>
      <c r="AY128" s="870"/>
      <c r="AZ128" s="870"/>
      <c r="BA128" s="110"/>
      <c r="BB128" s="62"/>
      <c r="BC128" s="62"/>
      <c r="BD128" s="62"/>
      <c r="BE128" s="62"/>
      <c r="BF128" s="62"/>
      <c r="BG128" s="55"/>
      <c r="BH128" s="55"/>
      <c r="BI128" s="55"/>
      <c r="BJ128" s="55"/>
    </row>
    <row r="129" spans="1:62" s="53" customFormat="1" ht="87.75" customHeight="1" x14ac:dyDescent="0.25">
      <c r="A129" s="92"/>
      <c r="B129" s="874"/>
      <c r="C129" s="874"/>
      <c r="D129" s="874"/>
      <c r="E129" s="874"/>
      <c r="F129" s="875"/>
      <c r="G129" s="865" t="s">
        <v>566</v>
      </c>
      <c r="H129" s="866"/>
      <c r="I129" s="866"/>
      <c r="J129" s="866"/>
      <c r="K129" s="867"/>
      <c r="L129" s="866" t="s">
        <v>495</v>
      </c>
      <c r="M129" s="866"/>
      <c r="N129" s="867"/>
      <c r="O129" s="865" t="s">
        <v>748</v>
      </c>
      <c r="P129" s="866"/>
      <c r="Q129" s="866"/>
      <c r="R129" s="866"/>
      <c r="S129" s="867"/>
      <c r="T129" s="865" t="s">
        <v>738</v>
      </c>
      <c r="U129" s="866"/>
      <c r="V129" s="867"/>
      <c r="W129" s="865" t="s">
        <v>565</v>
      </c>
      <c r="X129" s="866"/>
      <c r="Y129" s="867"/>
      <c r="Z129" s="874"/>
      <c r="AA129" s="874"/>
      <c r="AB129" s="875"/>
      <c r="AC129" s="892"/>
      <c r="AD129" s="892"/>
      <c r="AE129" s="892"/>
      <c r="AF129" s="892"/>
      <c r="AG129" s="892"/>
      <c r="AH129" s="892"/>
      <c r="AI129" s="874"/>
      <c r="AJ129" s="874"/>
      <c r="AK129" s="874"/>
      <c r="AL129" s="875"/>
      <c r="AM129" s="897"/>
      <c r="AN129" s="874"/>
      <c r="AO129" s="875"/>
      <c r="AP129" s="874"/>
      <c r="AQ129" s="874"/>
      <c r="AR129" s="875"/>
      <c r="AS129" s="897"/>
      <c r="AT129" s="874"/>
      <c r="AU129" s="874"/>
      <c r="AV129" s="875"/>
      <c r="AW129" s="897"/>
      <c r="AX129" s="874"/>
      <c r="AY129" s="874"/>
      <c r="AZ129" s="874"/>
      <c r="BA129" s="110"/>
      <c r="BB129" s="62"/>
      <c r="BC129" s="62"/>
      <c r="BD129" s="62"/>
      <c r="BE129" s="62"/>
      <c r="BF129" s="62"/>
      <c r="BG129" s="55"/>
      <c r="BH129" s="55"/>
      <c r="BI129" s="55"/>
      <c r="BJ129" s="55"/>
    </row>
    <row r="130" spans="1:62" s="71" customFormat="1" ht="13.5" thickBot="1" x14ac:dyDescent="0.3">
      <c r="A130" s="118"/>
      <c r="B130" s="1518">
        <v>1</v>
      </c>
      <c r="C130" s="1518"/>
      <c r="D130" s="1518"/>
      <c r="E130" s="1518"/>
      <c r="F130" s="1519"/>
      <c r="G130" s="1517">
        <v>2</v>
      </c>
      <c r="H130" s="1518"/>
      <c r="I130" s="1518"/>
      <c r="J130" s="1518"/>
      <c r="K130" s="1519"/>
      <c r="L130" s="1518">
        <v>3</v>
      </c>
      <c r="M130" s="1518"/>
      <c r="N130" s="1519"/>
      <c r="O130" s="1517">
        <v>4</v>
      </c>
      <c r="P130" s="1518"/>
      <c r="Q130" s="1518"/>
      <c r="R130" s="1518"/>
      <c r="S130" s="1518"/>
      <c r="T130" s="1517">
        <v>5</v>
      </c>
      <c r="U130" s="1518"/>
      <c r="V130" s="1519"/>
      <c r="W130" s="1517">
        <v>6</v>
      </c>
      <c r="X130" s="1518"/>
      <c r="Y130" s="1519"/>
      <c r="Z130" s="1517">
        <v>7</v>
      </c>
      <c r="AA130" s="1518"/>
      <c r="AB130" s="1519"/>
      <c r="AC130" s="1517">
        <v>8</v>
      </c>
      <c r="AD130" s="1518"/>
      <c r="AE130" s="1519"/>
      <c r="AF130" s="1517">
        <v>9</v>
      </c>
      <c r="AG130" s="1518"/>
      <c r="AH130" s="1519"/>
      <c r="AI130" s="1517">
        <v>10</v>
      </c>
      <c r="AJ130" s="1518"/>
      <c r="AK130" s="1518"/>
      <c r="AL130" s="1519"/>
      <c r="AM130" s="1517">
        <v>11</v>
      </c>
      <c r="AN130" s="1518"/>
      <c r="AO130" s="1519"/>
      <c r="AP130" s="1517">
        <v>12</v>
      </c>
      <c r="AQ130" s="1518"/>
      <c r="AR130" s="1519"/>
      <c r="AS130" s="1517">
        <v>13</v>
      </c>
      <c r="AT130" s="1518"/>
      <c r="AU130" s="1518"/>
      <c r="AV130" s="1519"/>
      <c r="AW130" s="1517">
        <v>14</v>
      </c>
      <c r="AX130" s="1518"/>
      <c r="AY130" s="1518"/>
      <c r="AZ130" s="1518"/>
      <c r="BA130" s="118" t="s">
        <v>20</v>
      </c>
      <c r="BB130" s="68"/>
      <c r="BC130" s="68"/>
      <c r="BD130" s="68"/>
      <c r="BE130" s="68"/>
      <c r="BF130" s="68"/>
      <c r="BG130" s="68"/>
      <c r="BH130" s="68"/>
      <c r="BI130" s="68"/>
      <c r="BJ130" s="68"/>
    </row>
    <row r="131" spans="1:62" s="53" customFormat="1" ht="18" customHeight="1" thickBot="1" x14ac:dyDescent="0.3">
      <c r="A131" s="102"/>
      <c r="B131" s="1576"/>
      <c r="C131" s="1577"/>
      <c r="D131" s="1577"/>
      <c r="E131" s="1577"/>
      <c r="F131" s="1578"/>
      <c r="G131" s="1097" t="s">
        <v>953</v>
      </c>
      <c r="H131" s="1098"/>
      <c r="I131" s="1098"/>
      <c r="J131" s="1098"/>
      <c r="K131" s="1099"/>
      <c r="L131" s="1098" t="s">
        <v>952</v>
      </c>
      <c r="M131" s="1098"/>
      <c r="N131" s="1099"/>
      <c r="O131" s="1097" t="s">
        <v>955</v>
      </c>
      <c r="P131" s="1098"/>
      <c r="Q131" s="1098"/>
      <c r="R131" s="1098"/>
      <c r="S131" s="1099"/>
      <c r="T131" s="1651">
        <v>42061</v>
      </c>
      <c r="U131" s="1098"/>
      <c r="V131" s="1099"/>
      <c r="W131" s="1097"/>
      <c r="X131" s="1098"/>
      <c r="Y131" s="1099"/>
      <c r="Z131" s="1522" t="s">
        <v>21</v>
      </c>
      <c r="AA131" s="1597"/>
      <c r="AB131" s="1523"/>
      <c r="AC131" s="1097">
        <v>106.8</v>
      </c>
      <c r="AD131" s="1098"/>
      <c r="AE131" s="1099"/>
      <c r="AF131" s="1097">
        <v>12</v>
      </c>
      <c r="AG131" s="1098"/>
      <c r="AH131" s="1099"/>
      <c r="AI131" s="1491"/>
      <c r="AJ131" s="1491"/>
      <c r="AK131" s="1491"/>
      <c r="AL131" s="1491"/>
      <c r="AM131" s="1491"/>
      <c r="AN131" s="1491"/>
      <c r="AO131" s="1491"/>
      <c r="AP131" s="1491">
        <v>30</v>
      </c>
      <c r="AQ131" s="1491"/>
      <c r="AR131" s="1491"/>
      <c r="AS131" s="1491"/>
      <c r="AT131" s="1491"/>
      <c r="AU131" s="1491"/>
      <c r="AV131" s="1491"/>
      <c r="AW131" s="1045">
        <f>AC131*AP131*(AF131/12)</f>
        <v>3204</v>
      </c>
      <c r="AX131" s="1045"/>
      <c r="AY131" s="1045"/>
      <c r="AZ131" s="1045"/>
      <c r="BA131" s="93"/>
      <c r="BB131" s="54"/>
      <c r="BC131" s="54"/>
      <c r="BD131" s="54"/>
      <c r="BE131" s="54"/>
      <c r="BF131" s="54"/>
      <c r="BG131" s="55"/>
      <c r="BH131" s="55"/>
      <c r="BI131" s="55"/>
      <c r="BJ131" s="55"/>
    </row>
    <row r="132" spans="1:62" s="53" customFormat="1" ht="18" customHeight="1" thickBot="1" x14ac:dyDescent="0.3">
      <c r="A132" s="102"/>
      <c r="B132" s="1579"/>
      <c r="C132" s="1580"/>
      <c r="D132" s="1580"/>
      <c r="E132" s="1580"/>
      <c r="F132" s="1581"/>
      <c r="G132" s="1096" t="s">
        <v>954</v>
      </c>
      <c r="H132" s="915"/>
      <c r="I132" s="915"/>
      <c r="J132" s="915"/>
      <c r="K132" s="916"/>
      <c r="L132" s="1098" t="s">
        <v>952</v>
      </c>
      <c r="M132" s="1098"/>
      <c r="N132" s="1099"/>
      <c r="O132" s="1096" t="s">
        <v>956</v>
      </c>
      <c r="P132" s="915"/>
      <c r="Q132" s="915"/>
      <c r="R132" s="915"/>
      <c r="S132" s="916"/>
      <c r="T132" s="1650">
        <v>42141</v>
      </c>
      <c r="U132" s="915"/>
      <c r="V132" s="916"/>
      <c r="W132" s="1096"/>
      <c r="X132" s="915"/>
      <c r="Y132" s="916"/>
      <c r="Z132" s="1529" t="s">
        <v>22</v>
      </c>
      <c r="AA132" s="1596"/>
      <c r="AB132" s="1530"/>
      <c r="AC132" s="1096">
        <v>84</v>
      </c>
      <c r="AD132" s="915"/>
      <c r="AE132" s="916"/>
      <c r="AF132" s="1096">
        <v>12</v>
      </c>
      <c r="AG132" s="915"/>
      <c r="AH132" s="916"/>
      <c r="AI132" s="1007"/>
      <c r="AJ132" s="1007"/>
      <c r="AK132" s="1007"/>
      <c r="AL132" s="1007"/>
      <c r="AM132" s="1007"/>
      <c r="AN132" s="1007"/>
      <c r="AO132" s="1007"/>
      <c r="AP132" s="1007">
        <v>30</v>
      </c>
      <c r="AQ132" s="1007"/>
      <c r="AR132" s="1007"/>
      <c r="AS132" s="1007"/>
      <c r="AT132" s="1007"/>
      <c r="AU132" s="1007"/>
      <c r="AV132" s="1007"/>
      <c r="AW132" s="1045">
        <f>AC132*AP132*(AF132/12)</f>
        <v>2520</v>
      </c>
      <c r="AX132" s="1045"/>
      <c r="AY132" s="1045"/>
      <c r="AZ132" s="1045"/>
      <c r="BA132" s="93"/>
      <c r="BB132" s="54"/>
      <c r="BC132" s="54"/>
      <c r="BD132" s="54"/>
      <c r="BE132" s="54"/>
      <c r="BF132" s="54"/>
      <c r="BG132" s="55"/>
      <c r="BH132" s="55"/>
      <c r="BI132" s="55"/>
      <c r="BJ132" s="55"/>
    </row>
    <row r="133" spans="1:62" s="53" customFormat="1" ht="18" customHeight="1" thickBot="1" x14ac:dyDescent="0.3">
      <c r="A133" s="102"/>
      <c r="B133" s="1600"/>
      <c r="C133" s="1601"/>
      <c r="D133" s="1601"/>
      <c r="E133" s="1601"/>
      <c r="F133" s="1602"/>
      <c r="G133" s="1554"/>
      <c r="H133" s="1580"/>
      <c r="I133" s="1580"/>
      <c r="J133" s="1580"/>
      <c r="K133" s="1581"/>
      <c r="L133" s="1098"/>
      <c r="M133" s="1098"/>
      <c r="N133" s="1099"/>
      <c r="O133" s="1554"/>
      <c r="P133" s="1580"/>
      <c r="Q133" s="1580"/>
      <c r="R133" s="1580"/>
      <c r="S133" s="1581"/>
      <c r="T133" s="1096"/>
      <c r="U133" s="915"/>
      <c r="V133" s="916"/>
      <c r="W133" s="1096"/>
      <c r="X133" s="915"/>
      <c r="Y133" s="916"/>
      <c r="Z133" s="1529"/>
      <c r="AA133" s="1596"/>
      <c r="AB133" s="1530"/>
      <c r="AC133" s="1096"/>
      <c r="AD133" s="915"/>
      <c r="AE133" s="916"/>
      <c r="AF133" s="1096"/>
      <c r="AG133" s="915"/>
      <c r="AH133" s="916"/>
      <c r="AI133" s="1007"/>
      <c r="AJ133" s="1007"/>
      <c r="AK133" s="1007"/>
      <c r="AL133" s="1007"/>
      <c r="AM133" s="1007"/>
      <c r="AN133" s="1007"/>
      <c r="AO133" s="1007"/>
      <c r="AP133" s="1007"/>
      <c r="AQ133" s="1007"/>
      <c r="AR133" s="1007"/>
      <c r="AS133" s="1007"/>
      <c r="AT133" s="1007"/>
      <c r="AU133" s="1007"/>
      <c r="AV133" s="1007"/>
      <c r="AW133" s="1007"/>
      <c r="AX133" s="1007"/>
      <c r="AY133" s="1007"/>
      <c r="AZ133" s="1007"/>
      <c r="BA133" s="93"/>
      <c r="BB133" s="54"/>
      <c r="BC133" s="54"/>
      <c r="BD133" s="54"/>
      <c r="BE133" s="54"/>
      <c r="BF133" s="54"/>
      <c r="BG133" s="55"/>
      <c r="BH133" s="55"/>
      <c r="BI133" s="55"/>
      <c r="BJ133" s="55"/>
    </row>
    <row r="134" spans="1:62" s="53" customFormat="1" ht="18" customHeight="1" thickBot="1" x14ac:dyDescent="0.3">
      <c r="A134" s="92"/>
      <c r="B134" s="1494" t="s">
        <v>756</v>
      </c>
      <c r="C134" s="1494"/>
      <c r="D134" s="1494"/>
      <c r="E134" s="1494"/>
      <c r="F134" s="1495"/>
      <c r="G134" s="913" t="s">
        <v>24</v>
      </c>
      <c r="H134" s="1032"/>
      <c r="I134" s="1032"/>
      <c r="J134" s="1032"/>
      <c r="K134" s="914"/>
      <c r="L134" s="1032" t="s">
        <v>24</v>
      </c>
      <c r="M134" s="1032"/>
      <c r="N134" s="914"/>
      <c r="O134" s="1177" t="s">
        <v>24</v>
      </c>
      <c r="P134" s="1032"/>
      <c r="Q134" s="1032"/>
      <c r="R134" s="1032"/>
      <c r="S134" s="914"/>
      <c r="T134" s="1177" t="s">
        <v>24</v>
      </c>
      <c r="U134" s="1032"/>
      <c r="V134" s="914"/>
      <c r="W134" s="1177" t="s">
        <v>24</v>
      </c>
      <c r="X134" s="1032"/>
      <c r="Y134" s="914"/>
      <c r="Z134" s="1177" t="s">
        <v>24</v>
      </c>
      <c r="AA134" s="1032"/>
      <c r="AB134" s="914"/>
      <c r="AC134" s="1177" t="s">
        <v>24</v>
      </c>
      <c r="AD134" s="1032"/>
      <c r="AE134" s="914"/>
      <c r="AF134" s="1177" t="s">
        <v>24</v>
      </c>
      <c r="AG134" s="1032"/>
      <c r="AH134" s="914"/>
      <c r="AI134" s="1177" t="s">
        <v>24</v>
      </c>
      <c r="AJ134" s="1032"/>
      <c r="AK134" s="1032"/>
      <c r="AL134" s="914"/>
      <c r="AM134" s="1177" t="s">
        <v>24</v>
      </c>
      <c r="AN134" s="1032"/>
      <c r="AO134" s="914"/>
      <c r="AP134" s="1177" t="s">
        <v>24</v>
      </c>
      <c r="AQ134" s="1032"/>
      <c r="AR134" s="914"/>
      <c r="AS134" s="1177" t="s">
        <v>24</v>
      </c>
      <c r="AT134" s="1032"/>
      <c r="AU134" s="1032"/>
      <c r="AV134" s="914"/>
      <c r="AW134" s="1114">
        <f>AW131+AW132+AW133</f>
        <v>5724</v>
      </c>
      <c r="AX134" s="1115"/>
      <c r="AY134" s="1115"/>
      <c r="AZ134" s="1118"/>
      <c r="BA134" s="93"/>
      <c r="BB134" s="54"/>
      <c r="BC134" s="54"/>
      <c r="BD134" s="54"/>
      <c r="BE134" s="54"/>
      <c r="BF134" s="54"/>
      <c r="BG134" s="55"/>
      <c r="BH134" s="55"/>
      <c r="BI134" s="55"/>
      <c r="BJ134" s="55"/>
    </row>
    <row r="136" spans="1:62" s="53" customFormat="1" ht="14.25" hidden="1" customHeight="1" x14ac:dyDescent="0.25">
      <c r="A136" s="92"/>
      <c r="B136" s="870" t="s">
        <v>570</v>
      </c>
      <c r="C136" s="870"/>
      <c r="D136" s="870"/>
      <c r="E136" s="870"/>
      <c r="F136" s="871"/>
      <c r="G136" s="1582" t="s">
        <v>33</v>
      </c>
      <c r="H136" s="1583"/>
      <c r="I136" s="1584"/>
      <c r="J136" s="895" t="s">
        <v>743</v>
      </c>
      <c r="K136" s="870"/>
      <c r="L136" s="870"/>
      <c r="M136" s="871"/>
      <c r="N136" s="895" t="s">
        <v>744</v>
      </c>
      <c r="O136" s="870"/>
      <c r="P136" s="870"/>
      <c r="Q136" s="871"/>
      <c r="R136" s="865" t="s">
        <v>665</v>
      </c>
      <c r="S136" s="866"/>
      <c r="T136" s="866"/>
      <c r="U136" s="866"/>
      <c r="V136" s="866"/>
      <c r="W136" s="866"/>
      <c r="X136" s="866"/>
      <c r="Y136" s="866"/>
      <c r="Z136" s="866"/>
      <c r="AA136" s="866"/>
      <c r="AB136" s="866"/>
      <c r="AC136" s="866"/>
      <c r="AD136" s="866"/>
      <c r="AE136" s="866"/>
      <c r="AF136" s="866"/>
      <c r="AG136" s="866"/>
      <c r="AH136" s="866"/>
      <c r="AI136" s="866"/>
      <c r="AJ136" s="866"/>
      <c r="AK136" s="866"/>
      <c r="AL136" s="866"/>
      <c r="AM136" s="866"/>
      <c r="AN136" s="866"/>
      <c r="AO136" s="867"/>
      <c r="AP136" s="892" t="s">
        <v>85</v>
      </c>
      <c r="AQ136" s="892"/>
      <c r="AR136" s="892"/>
      <c r="AS136" s="892"/>
      <c r="AT136" s="892"/>
      <c r="AU136" s="892"/>
      <c r="AV136" s="892"/>
      <c r="AW136" s="895" t="s">
        <v>747</v>
      </c>
      <c r="AX136" s="870"/>
      <c r="AY136" s="870"/>
      <c r="AZ136" s="870"/>
      <c r="BA136" s="110"/>
      <c r="BB136" s="62"/>
      <c r="BC136" s="62"/>
      <c r="BD136" s="62"/>
      <c r="BE136" s="62"/>
      <c r="BF136" s="62"/>
      <c r="BG136" s="55"/>
      <c r="BH136" s="55"/>
      <c r="BI136" s="55"/>
      <c r="BJ136" s="55"/>
    </row>
    <row r="137" spans="1:62" s="53" customFormat="1" ht="26.25" hidden="1" customHeight="1" x14ac:dyDescent="0.25">
      <c r="A137" s="92"/>
      <c r="B137" s="872"/>
      <c r="C137" s="872"/>
      <c r="D137" s="872"/>
      <c r="E137" s="872"/>
      <c r="F137" s="873"/>
      <c r="G137" s="1585"/>
      <c r="H137" s="1586"/>
      <c r="I137" s="1587"/>
      <c r="J137" s="896"/>
      <c r="K137" s="872"/>
      <c r="L137" s="872"/>
      <c r="M137" s="873"/>
      <c r="N137" s="896"/>
      <c r="O137" s="872"/>
      <c r="P137" s="872"/>
      <c r="Q137" s="873"/>
      <c r="R137" s="895" t="s">
        <v>496</v>
      </c>
      <c r="S137" s="870"/>
      <c r="T137" s="870"/>
      <c r="U137" s="870"/>
      <c r="V137" s="870"/>
      <c r="W137" s="870"/>
      <c r="X137" s="871"/>
      <c r="Y137" s="865" t="s">
        <v>567</v>
      </c>
      <c r="Z137" s="866"/>
      <c r="AA137" s="866"/>
      <c r="AB137" s="866"/>
      <c r="AC137" s="866"/>
      <c r="AD137" s="866"/>
      <c r="AE137" s="866"/>
      <c r="AF137" s="866"/>
      <c r="AG137" s="866"/>
      <c r="AH137" s="867"/>
      <c r="AI137" s="892" t="s">
        <v>568</v>
      </c>
      <c r="AJ137" s="892"/>
      <c r="AK137" s="892"/>
      <c r="AL137" s="892"/>
      <c r="AM137" s="892"/>
      <c r="AN137" s="892"/>
      <c r="AO137" s="892"/>
      <c r="AP137" s="892"/>
      <c r="AQ137" s="892"/>
      <c r="AR137" s="892"/>
      <c r="AS137" s="892"/>
      <c r="AT137" s="892"/>
      <c r="AU137" s="892"/>
      <c r="AV137" s="892"/>
      <c r="AW137" s="896"/>
      <c r="AX137" s="872"/>
      <c r="AY137" s="872"/>
      <c r="AZ137" s="872"/>
      <c r="BA137" s="110"/>
      <c r="BB137" s="62"/>
      <c r="BC137" s="62"/>
      <c r="BD137" s="62"/>
      <c r="BE137" s="62"/>
      <c r="BF137" s="62"/>
      <c r="BG137" s="55"/>
      <c r="BH137" s="55"/>
      <c r="BI137" s="55"/>
      <c r="BJ137" s="55"/>
    </row>
    <row r="138" spans="1:62" s="53" customFormat="1" ht="77.25" hidden="1" customHeight="1" x14ac:dyDescent="0.25">
      <c r="A138" s="92"/>
      <c r="B138" s="874"/>
      <c r="C138" s="874"/>
      <c r="D138" s="874"/>
      <c r="E138" s="874"/>
      <c r="F138" s="875"/>
      <c r="G138" s="1588"/>
      <c r="H138" s="1589"/>
      <c r="I138" s="1590"/>
      <c r="J138" s="897"/>
      <c r="K138" s="874"/>
      <c r="L138" s="874"/>
      <c r="M138" s="875"/>
      <c r="N138" s="897"/>
      <c r="O138" s="874"/>
      <c r="P138" s="874"/>
      <c r="Q138" s="875"/>
      <c r="R138" s="865" t="s">
        <v>745</v>
      </c>
      <c r="S138" s="866"/>
      <c r="T138" s="867"/>
      <c r="U138" s="865" t="s">
        <v>218</v>
      </c>
      <c r="V138" s="866"/>
      <c r="W138" s="866"/>
      <c r="X138" s="867"/>
      <c r="Y138" s="865" t="s">
        <v>745</v>
      </c>
      <c r="Z138" s="866"/>
      <c r="AA138" s="867"/>
      <c r="AB138" s="865" t="s">
        <v>746</v>
      </c>
      <c r="AC138" s="866"/>
      <c r="AD138" s="867"/>
      <c r="AE138" s="892" t="s">
        <v>218</v>
      </c>
      <c r="AF138" s="892"/>
      <c r="AG138" s="892"/>
      <c r="AH138" s="892"/>
      <c r="AI138" s="865" t="s">
        <v>745</v>
      </c>
      <c r="AJ138" s="866"/>
      <c r="AK138" s="867"/>
      <c r="AL138" s="892" t="s">
        <v>218</v>
      </c>
      <c r="AM138" s="892"/>
      <c r="AN138" s="892"/>
      <c r="AO138" s="892"/>
      <c r="AP138" s="865" t="s">
        <v>745</v>
      </c>
      <c r="AQ138" s="866"/>
      <c r="AR138" s="867"/>
      <c r="AS138" s="865" t="s">
        <v>218</v>
      </c>
      <c r="AT138" s="866"/>
      <c r="AU138" s="866"/>
      <c r="AV138" s="867"/>
      <c r="AW138" s="897"/>
      <c r="AX138" s="874"/>
      <c r="AY138" s="874"/>
      <c r="AZ138" s="874"/>
      <c r="BA138" s="110"/>
      <c r="BB138" s="62"/>
      <c r="BC138" s="62"/>
      <c r="BD138" s="62"/>
      <c r="BE138" s="62"/>
      <c r="BF138" s="62"/>
      <c r="BG138" s="55"/>
      <c r="BH138" s="55"/>
      <c r="BI138" s="55"/>
      <c r="BJ138" s="55"/>
    </row>
    <row r="139" spans="1:62" s="71" customFormat="1" ht="13.5" hidden="1" thickBot="1" x14ac:dyDescent="0.3">
      <c r="A139" s="118"/>
      <c r="B139" s="1518">
        <v>1</v>
      </c>
      <c r="C139" s="1518"/>
      <c r="D139" s="1518"/>
      <c r="E139" s="1518"/>
      <c r="F139" s="1519"/>
      <c r="G139" s="1517">
        <v>15</v>
      </c>
      <c r="H139" s="1518"/>
      <c r="I139" s="1519"/>
      <c r="J139" s="1517">
        <v>16</v>
      </c>
      <c r="K139" s="1518"/>
      <c r="L139" s="1518"/>
      <c r="M139" s="1519"/>
      <c r="N139" s="1517">
        <v>17</v>
      </c>
      <c r="O139" s="1518"/>
      <c r="P139" s="1518"/>
      <c r="Q139" s="1519"/>
      <c r="R139" s="1517">
        <v>18</v>
      </c>
      <c r="S139" s="1518"/>
      <c r="T139" s="1519"/>
      <c r="U139" s="1517">
        <v>19</v>
      </c>
      <c r="V139" s="1518"/>
      <c r="W139" s="1518"/>
      <c r="X139" s="1519"/>
      <c r="Y139" s="1517">
        <v>20</v>
      </c>
      <c r="Z139" s="1518"/>
      <c r="AA139" s="1519"/>
      <c r="AB139" s="1517">
        <v>21</v>
      </c>
      <c r="AC139" s="1518"/>
      <c r="AD139" s="1519"/>
      <c r="AE139" s="1544">
        <v>22</v>
      </c>
      <c r="AF139" s="1544"/>
      <c r="AG139" s="1544"/>
      <c r="AH139" s="1544"/>
      <c r="AI139" s="1544">
        <v>23</v>
      </c>
      <c r="AJ139" s="1544"/>
      <c r="AK139" s="1544"/>
      <c r="AL139" s="1544">
        <v>24</v>
      </c>
      <c r="AM139" s="1544"/>
      <c r="AN139" s="1544"/>
      <c r="AO139" s="1544"/>
      <c r="AP139" s="1544">
        <v>25</v>
      </c>
      <c r="AQ139" s="1544"/>
      <c r="AR139" s="1544"/>
      <c r="AS139" s="1517">
        <v>26</v>
      </c>
      <c r="AT139" s="1518"/>
      <c r="AU139" s="1518"/>
      <c r="AV139" s="1519"/>
      <c r="AW139" s="1517">
        <v>27</v>
      </c>
      <c r="AX139" s="1518"/>
      <c r="AY139" s="1518"/>
      <c r="AZ139" s="1518"/>
      <c r="BA139" s="118" t="s">
        <v>20</v>
      </c>
      <c r="BB139" s="68"/>
      <c r="BC139" s="68"/>
      <c r="BD139" s="68"/>
      <c r="BE139" s="68"/>
      <c r="BF139" s="68"/>
      <c r="BG139" s="68"/>
      <c r="BH139" s="68"/>
      <c r="BI139" s="68"/>
      <c r="BJ139" s="68"/>
    </row>
    <row r="140" spans="1:62" s="53" customFormat="1" ht="18" hidden="1" customHeight="1" x14ac:dyDescent="0.25">
      <c r="A140" s="122"/>
      <c r="B140" s="1576"/>
      <c r="C140" s="1577"/>
      <c r="D140" s="1577"/>
      <c r="E140" s="1577"/>
      <c r="F140" s="1578"/>
      <c r="G140" s="1522" t="s">
        <v>21</v>
      </c>
      <c r="H140" s="1597"/>
      <c r="I140" s="1523"/>
      <c r="J140" s="1594"/>
      <c r="K140" s="1577"/>
      <c r="L140" s="1577"/>
      <c r="M140" s="1578"/>
      <c r="N140" s="1594"/>
      <c r="O140" s="1577"/>
      <c r="P140" s="1577"/>
      <c r="Q140" s="1578"/>
      <c r="R140" s="1594"/>
      <c r="S140" s="1577"/>
      <c r="T140" s="1578"/>
      <c r="U140" s="1594"/>
      <c r="V140" s="1577"/>
      <c r="W140" s="1577"/>
      <c r="X140" s="1578"/>
      <c r="Y140" s="1594"/>
      <c r="Z140" s="1577"/>
      <c r="AA140" s="1578"/>
      <c r="AB140" s="1594"/>
      <c r="AC140" s="1577"/>
      <c r="AD140" s="1578"/>
      <c r="AE140" s="1575"/>
      <c r="AF140" s="1575"/>
      <c r="AG140" s="1575"/>
      <c r="AH140" s="1575"/>
      <c r="AI140" s="1575"/>
      <c r="AJ140" s="1575"/>
      <c r="AK140" s="1575"/>
      <c r="AL140" s="1575"/>
      <c r="AM140" s="1575"/>
      <c r="AN140" s="1575"/>
      <c r="AO140" s="1575"/>
      <c r="AP140" s="1575"/>
      <c r="AQ140" s="1575"/>
      <c r="AR140" s="1575"/>
      <c r="AS140" s="1575"/>
      <c r="AT140" s="1575"/>
      <c r="AU140" s="1575"/>
      <c r="AV140" s="1575"/>
      <c r="AW140" s="1598"/>
      <c r="AX140" s="1598"/>
      <c r="AY140" s="1598"/>
      <c r="AZ140" s="1599"/>
      <c r="BA140" s="93"/>
      <c r="BB140" s="54"/>
      <c r="BC140" s="54"/>
      <c r="BD140" s="54"/>
      <c r="BE140" s="54"/>
      <c r="BF140" s="54"/>
      <c r="BG140" s="55"/>
      <c r="BH140" s="55"/>
      <c r="BI140" s="55"/>
      <c r="BJ140" s="55"/>
    </row>
    <row r="141" spans="1:62" s="53" customFormat="1" ht="18" hidden="1" customHeight="1" x14ac:dyDescent="0.25">
      <c r="A141" s="122"/>
      <c r="B141" s="1579"/>
      <c r="C141" s="1580"/>
      <c r="D141" s="1580"/>
      <c r="E141" s="1580"/>
      <c r="F141" s="1581"/>
      <c r="G141" s="1529" t="s">
        <v>22</v>
      </c>
      <c r="H141" s="1596"/>
      <c r="I141" s="1530"/>
      <c r="J141" s="1554"/>
      <c r="K141" s="1580"/>
      <c r="L141" s="1580"/>
      <c r="M141" s="1581"/>
      <c r="N141" s="1554"/>
      <c r="O141" s="1580"/>
      <c r="P141" s="1580"/>
      <c r="Q141" s="1581"/>
      <c r="R141" s="1554"/>
      <c r="S141" s="1580"/>
      <c r="T141" s="1581"/>
      <c r="U141" s="1554"/>
      <c r="V141" s="1580"/>
      <c r="W141" s="1580"/>
      <c r="X141" s="1581"/>
      <c r="Y141" s="1554"/>
      <c r="Z141" s="1580"/>
      <c r="AA141" s="1581"/>
      <c r="AB141" s="1554"/>
      <c r="AC141" s="1580"/>
      <c r="AD141" s="1581"/>
      <c r="AE141" s="1553"/>
      <c r="AF141" s="1553"/>
      <c r="AG141" s="1553"/>
      <c r="AH141" s="1553"/>
      <c r="AI141" s="1553"/>
      <c r="AJ141" s="1553"/>
      <c r="AK141" s="1553"/>
      <c r="AL141" s="1553"/>
      <c r="AM141" s="1553"/>
      <c r="AN141" s="1553"/>
      <c r="AO141" s="1553"/>
      <c r="AP141" s="1553"/>
      <c r="AQ141" s="1553"/>
      <c r="AR141" s="1553"/>
      <c r="AS141" s="1553"/>
      <c r="AT141" s="1553"/>
      <c r="AU141" s="1553"/>
      <c r="AV141" s="1553"/>
      <c r="AW141" s="1553"/>
      <c r="AX141" s="1553"/>
      <c r="AY141" s="1553"/>
      <c r="AZ141" s="1603"/>
      <c r="BA141" s="93"/>
      <c r="BB141" s="54"/>
      <c r="BC141" s="54"/>
      <c r="BD141" s="54"/>
      <c r="BE141" s="54"/>
      <c r="BF141" s="54"/>
      <c r="BG141" s="55"/>
      <c r="BH141" s="55"/>
      <c r="BI141" s="55"/>
      <c r="BJ141" s="55"/>
    </row>
    <row r="142" spans="1:62" s="53" customFormat="1" ht="18" hidden="1" customHeight="1" thickBot="1" x14ac:dyDescent="0.3">
      <c r="A142" s="122"/>
      <c r="B142" s="1600"/>
      <c r="C142" s="1601"/>
      <c r="D142" s="1601"/>
      <c r="E142" s="1601"/>
      <c r="F142" s="1602"/>
      <c r="G142" s="1554"/>
      <c r="H142" s="1580"/>
      <c r="I142" s="1581"/>
      <c r="J142" s="1554"/>
      <c r="K142" s="1580"/>
      <c r="L142" s="1580"/>
      <c r="M142" s="1581"/>
      <c r="N142" s="1554"/>
      <c r="O142" s="1580"/>
      <c r="P142" s="1580"/>
      <c r="Q142" s="1581"/>
      <c r="R142" s="1554"/>
      <c r="S142" s="1580"/>
      <c r="T142" s="1581"/>
      <c r="U142" s="1554"/>
      <c r="V142" s="1580"/>
      <c r="W142" s="1580"/>
      <c r="X142" s="1581"/>
      <c r="Y142" s="1554"/>
      <c r="Z142" s="1580"/>
      <c r="AA142" s="1581"/>
      <c r="AB142" s="1554"/>
      <c r="AC142" s="1580"/>
      <c r="AD142" s="1581"/>
      <c r="AE142" s="1553"/>
      <c r="AF142" s="1553"/>
      <c r="AG142" s="1553"/>
      <c r="AH142" s="1553"/>
      <c r="AI142" s="1553"/>
      <c r="AJ142" s="1553"/>
      <c r="AK142" s="1553"/>
      <c r="AL142" s="1553"/>
      <c r="AM142" s="1553"/>
      <c r="AN142" s="1553"/>
      <c r="AO142" s="1553"/>
      <c r="AP142" s="1553"/>
      <c r="AQ142" s="1553"/>
      <c r="AR142" s="1553"/>
      <c r="AS142" s="1553" t="s">
        <v>20</v>
      </c>
      <c r="AT142" s="1553"/>
      <c r="AU142" s="1553"/>
      <c r="AV142" s="1553"/>
      <c r="AW142" s="1553"/>
      <c r="AX142" s="1553"/>
      <c r="AY142" s="1553"/>
      <c r="AZ142" s="1603"/>
      <c r="BA142" s="93"/>
      <c r="BB142" s="54"/>
      <c r="BC142" s="54"/>
      <c r="BD142" s="54"/>
      <c r="BE142" s="54"/>
      <c r="BF142" s="54"/>
      <c r="BG142" s="55"/>
      <c r="BH142" s="55"/>
      <c r="BI142" s="55"/>
      <c r="BJ142" s="55"/>
    </row>
    <row r="143" spans="1:62" s="53" customFormat="1" ht="18" hidden="1" customHeight="1" thickBot="1" x14ac:dyDescent="0.3">
      <c r="A143" s="92"/>
      <c r="B143" s="1494" t="s">
        <v>756</v>
      </c>
      <c r="C143" s="1494"/>
      <c r="D143" s="1494"/>
      <c r="E143" s="1494"/>
      <c r="F143" s="1495"/>
      <c r="G143" s="913" t="s">
        <v>24</v>
      </c>
      <c r="H143" s="1032"/>
      <c r="I143" s="914"/>
      <c r="J143" s="1177" t="s">
        <v>24</v>
      </c>
      <c r="K143" s="1032"/>
      <c r="L143" s="1032"/>
      <c r="M143" s="914"/>
      <c r="N143" s="1177" t="s">
        <v>24</v>
      </c>
      <c r="O143" s="1032"/>
      <c r="P143" s="1032"/>
      <c r="Q143" s="914"/>
      <c r="R143" s="1114" t="s">
        <v>24</v>
      </c>
      <c r="S143" s="1115"/>
      <c r="T143" s="1116"/>
      <c r="U143" s="1114"/>
      <c r="V143" s="1115"/>
      <c r="W143" s="1115"/>
      <c r="X143" s="1116"/>
      <c r="Y143" s="1177" t="s">
        <v>24</v>
      </c>
      <c r="Z143" s="1032"/>
      <c r="AA143" s="914"/>
      <c r="AB143" s="1177"/>
      <c r="AC143" s="1032"/>
      <c r="AD143" s="914"/>
      <c r="AE143" s="1113"/>
      <c r="AF143" s="1113"/>
      <c r="AG143" s="1113"/>
      <c r="AH143" s="1113"/>
      <c r="AI143" s="1057" t="s">
        <v>24</v>
      </c>
      <c r="AJ143" s="1057"/>
      <c r="AK143" s="1057"/>
      <c r="AL143" s="1113"/>
      <c r="AM143" s="1113"/>
      <c r="AN143" s="1113"/>
      <c r="AO143" s="1113"/>
      <c r="AP143" s="1057" t="s">
        <v>24</v>
      </c>
      <c r="AQ143" s="1057"/>
      <c r="AR143" s="1057"/>
      <c r="AS143" s="1114"/>
      <c r="AT143" s="1115"/>
      <c r="AU143" s="1115"/>
      <c r="AV143" s="1116"/>
      <c r="AW143" s="1557"/>
      <c r="AX143" s="1601"/>
      <c r="AY143" s="1601"/>
      <c r="AZ143" s="1604"/>
      <c r="BA143" s="93"/>
      <c r="BB143" s="54"/>
      <c r="BC143" s="54"/>
      <c r="BD143" s="54"/>
      <c r="BE143" s="54"/>
      <c r="BF143" s="54"/>
      <c r="BG143" s="55"/>
      <c r="BH143" s="55"/>
      <c r="BI143" s="55"/>
      <c r="BJ143" s="55"/>
    </row>
    <row r="144" spans="1:62" x14ac:dyDescent="0.25"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  <c r="AE144" s="85"/>
      <c r="AF144" s="85"/>
      <c r="AG144" s="85"/>
      <c r="AH144" s="85"/>
      <c r="AI144" s="85"/>
      <c r="AJ144" s="85"/>
      <c r="AK144" s="85"/>
      <c r="AL144" s="85"/>
      <c r="AM144" s="85"/>
      <c r="AN144" s="85"/>
      <c r="AO144" s="85"/>
      <c r="AP144" s="85"/>
      <c r="AQ144" s="85"/>
      <c r="AR144" s="85"/>
      <c r="AS144" s="85"/>
      <c r="AT144" s="85"/>
      <c r="AU144" s="85"/>
      <c r="AV144" s="85"/>
    </row>
    <row r="145" spans="1:62" s="53" customFormat="1" ht="18" customHeight="1" x14ac:dyDescent="0.25">
      <c r="A145" s="91"/>
      <c r="B145" s="1220" t="s">
        <v>1068</v>
      </c>
      <c r="C145" s="1220"/>
      <c r="D145" s="1220"/>
      <c r="E145" s="1220"/>
      <c r="F145" s="1220"/>
      <c r="G145" s="1220"/>
      <c r="H145" s="1220"/>
      <c r="I145" s="1220"/>
      <c r="J145" s="1220"/>
      <c r="K145" s="1220"/>
      <c r="L145" s="1220"/>
      <c r="M145" s="1220"/>
      <c r="N145" s="1220"/>
      <c r="O145" s="1220"/>
      <c r="P145" s="1220"/>
      <c r="Q145" s="1220"/>
      <c r="R145" s="1220"/>
      <c r="S145" s="1220"/>
      <c r="T145" s="1220"/>
      <c r="U145" s="1220"/>
      <c r="V145" s="1220"/>
      <c r="W145" s="1220"/>
      <c r="X145" s="1220"/>
      <c r="Y145" s="1220"/>
      <c r="Z145" s="1220"/>
      <c r="AA145" s="1220"/>
      <c r="AB145" s="1220"/>
      <c r="AC145" s="1220"/>
      <c r="AD145" s="1220"/>
      <c r="AE145" s="1220"/>
      <c r="AF145" s="1220"/>
      <c r="AG145" s="1220"/>
      <c r="AH145" s="1220"/>
      <c r="AI145" s="1220"/>
      <c r="AJ145" s="1220"/>
      <c r="AK145" s="1220"/>
      <c r="AL145" s="1220"/>
      <c r="AM145" s="1220"/>
      <c r="AN145" s="1220"/>
      <c r="AO145" s="1220"/>
      <c r="AP145" s="1220"/>
      <c r="AQ145" s="1220"/>
      <c r="AR145" s="1220"/>
      <c r="AS145" s="1220"/>
      <c r="AT145" s="1220"/>
      <c r="AU145" s="1220"/>
      <c r="AV145" s="1220"/>
      <c r="AW145" s="1220"/>
      <c r="AX145" s="1220"/>
      <c r="AY145" s="1220"/>
      <c r="AZ145" s="1220"/>
      <c r="BA145" s="1220"/>
      <c r="BB145" s="1220"/>
      <c r="BC145" s="1220"/>
      <c r="BD145" s="1220"/>
      <c r="BE145" s="1220"/>
      <c r="BF145" s="1220"/>
    </row>
    <row r="146" spans="1:62" ht="8.1" customHeight="1" x14ac:dyDescent="0.25"/>
    <row r="147" spans="1:62" s="53" customFormat="1" ht="19.5" customHeight="1" x14ac:dyDescent="0.25">
      <c r="A147" s="92"/>
      <c r="B147" s="870" t="s">
        <v>570</v>
      </c>
      <c r="C147" s="870"/>
      <c r="D147" s="870"/>
      <c r="E147" s="870"/>
      <c r="F147" s="871"/>
      <c r="G147" s="865" t="s">
        <v>494</v>
      </c>
      <c r="H147" s="866"/>
      <c r="I147" s="866"/>
      <c r="J147" s="866"/>
      <c r="K147" s="866"/>
      <c r="L147" s="866"/>
      <c r="M147" s="866"/>
      <c r="N147" s="866"/>
      <c r="O147" s="866"/>
      <c r="P147" s="866"/>
      <c r="Q147" s="866"/>
      <c r="R147" s="866"/>
      <c r="S147" s="866"/>
      <c r="T147" s="866"/>
      <c r="U147" s="866"/>
      <c r="V147" s="866"/>
      <c r="W147" s="866"/>
      <c r="X147" s="866"/>
      <c r="Y147" s="867"/>
      <c r="Z147" s="870" t="s">
        <v>569</v>
      </c>
      <c r="AA147" s="870"/>
      <c r="AB147" s="871"/>
      <c r="AC147" s="892" t="s">
        <v>739</v>
      </c>
      <c r="AD147" s="892"/>
      <c r="AE147" s="892"/>
      <c r="AF147" s="892" t="s">
        <v>750</v>
      </c>
      <c r="AG147" s="892"/>
      <c r="AH147" s="892"/>
      <c r="AI147" s="870" t="s">
        <v>751</v>
      </c>
      <c r="AJ147" s="870"/>
      <c r="AK147" s="870"/>
      <c r="AL147" s="871"/>
      <c r="AM147" s="895" t="s">
        <v>742</v>
      </c>
      <c r="AN147" s="870"/>
      <c r="AO147" s="871"/>
      <c r="AP147" s="870" t="s">
        <v>752</v>
      </c>
      <c r="AQ147" s="870"/>
      <c r="AR147" s="871"/>
      <c r="AS147" s="895" t="s">
        <v>875</v>
      </c>
      <c r="AT147" s="870"/>
      <c r="AU147" s="870"/>
      <c r="AV147" s="871"/>
      <c r="AW147" s="895" t="s">
        <v>225</v>
      </c>
      <c r="AX147" s="870"/>
      <c r="AY147" s="870"/>
      <c r="AZ147" s="870"/>
      <c r="BA147" s="110"/>
      <c r="BB147" s="62"/>
      <c r="BC147" s="62"/>
      <c r="BD147" s="62"/>
      <c r="BE147" s="62"/>
      <c r="BF147" s="62"/>
      <c r="BG147" s="55"/>
      <c r="BH147" s="55"/>
      <c r="BI147" s="55"/>
      <c r="BJ147" s="55"/>
    </row>
    <row r="148" spans="1:62" s="53" customFormat="1" ht="86.25" customHeight="1" x14ac:dyDescent="0.25">
      <c r="A148" s="92"/>
      <c r="B148" s="874"/>
      <c r="C148" s="874"/>
      <c r="D148" s="874"/>
      <c r="E148" s="874"/>
      <c r="F148" s="875"/>
      <c r="G148" s="865" t="s">
        <v>566</v>
      </c>
      <c r="H148" s="866"/>
      <c r="I148" s="866"/>
      <c r="J148" s="866"/>
      <c r="K148" s="867"/>
      <c r="L148" s="866" t="s">
        <v>495</v>
      </c>
      <c r="M148" s="866"/>
      <c r="N148" s="867"/>
      <c r="O148" s="865" t="s">
        <v>748</v>
      </c>
      <c r="P148" s="866"/>
      <c r="Q148" s="866"/>
      <c r="R148" s="866"/>
      <c r="S148" s="867"/>
      <c r="T148" s="865" t="s">
        <v>738</v>
      </c>
      <c r="U148" s="866"/>
      <c r="V148" s="867"/>
      <c r="W148" s="865" t="s">
        <v>565</v>
      </c>
      <c r="X148" s="866"/>
      <c r="Y148" s="867"/>
      <c r="Z148" s="874"/>
      <c r="AA148" s="874"/>
      <c r="AB148" s="875"/>
      <c r="AC148" s="892"/>
      <c r="AD148" s="892"/>
      <c r="AE148" s="892"/>
      <c r="AF148" s="892"/>
      <c r="AG148" s="892"/>
      <c r="AH148" s="892"/>
      <c r="AI148" s="874"/>
      <c r="AJ148" s="874"/>
      <c r="AK148" s="874"/>
      <c r="AL148" s="875"/>
      <c r="AM148" s="897"/>
      <c r="AN148" s="874"/>
      <c r="AO148" s="875"/>
      <c r="AP148" s="874"/>
      <c r="AQ148" s="874"/>
      <c r="AR148" s="875"/>
      <c r="AS148" s="897"/>
      <c r="AT148" s="874"/>
      <c r="AU148" s="874"/>
      <c r="AV148" s="875"/>
      <c r="AW148" s="897"/>
      <c r="AX148" s="874"/>
      <c r="AY148" s="874"/>
      <c r="AZ148" s="874"/>
      <c r="BA148" s="110"/>
      <c r="BB148" s="62"/>
      <c r="BC148" s="62"/>
      <c r="BD148" s="62"/>
      <c r="BE148" s="62"/>
      <c r="BF148" s="62"/>
      <c r="BG148" s="55"/>
      <c r="BH148" s="55"/>
      <c r="BI148" s="55"/>
      <c r="BJ148" s="55"/>
    </row>
    <row r="149" spans="1:62" s="71" customFormat="1" ht="13.5" thickBot="1" x14ac:dyDescent="0.3">
      <c r="A149" s="118"/>
      <c r="B149" s="1518">
        <v>1</v>
      </c>
      <c r="C149" s="1518"/>
      <c r="D149" s="1518"/>
      <c r="E149" s="1518"/>
      <c r="F149" s="1519"/>
      <c r="G149" s="1517">
        <v>2</v>
      </c>
      <c r="H149" s="1518"/>
      <c r="I149" s="1518"/>
      <c r="J149" s="1518"/>
      <c r="K149" s="1519"/>
      <c r="L149" s="1518">
        <v>3</v>
      </c>
      <c r="M149" s="1518"/>
      <c r="N149" s="1519"/>
      <c r="O149" s="1517">
        <v>4</v>
      </c>
      <c r="P149" s="1518"/>
      <c r="Q149" s="1518"/>
      <c r="R149" s="1518"/>
      <c r="S149" s="1518"/>
      <c r="T149" s="1517">
        <v>5</v>
      </c>
      <c r="U149" s="1518"/>
      <c r="V149" s="1519"/>
      <c r="W149" s="1517">
        <v>6</v>
      </c>
      <c r="X149" s="1518"/>
      <c r="Y149" s="1519"/>
      <c r="Z149" s="1517">
        <v>7</v>
      </c>
      <c r="AA149" s="1518"/>
      <c r="AB149" s="1519"/>
      <c r="AC149" s="1517">
        <v>8</v>
      </c>
      <c r="AD149" s="1518"/>
      <c r="AE149" s="1519"/>
      <c r="AF149" s="1517">
        <v>9</v>
      </c>
      <c r="AG149" s="1518"/>
      <c r="AH149" s="1519"/>
      <c r="AI149" s="1517">
        <v>10</v>
      </c>
      <c r="AJ149" s="1518"/>
      <c r="AK149" s="1518"/>
      <c r="AL149" s="1519"/>
      <c r="AM149" s="1517">
        <v>11</v>
      </c>
      <c r="AN149" s="1518"/>
      <c r="AO149" s="1519"/>
      <c r="AP149" s="1517">
        <v>12</v>
      </c>
      <c r="AQ149" s="1518"/>
      <c r="AR149" s="1519"/>
      <c r="AS149" s="1517">
        <v>13</v>
      </c>
      <c r="AT149" s="1518"/>
      <c r="AU149" s="1518"/>
      <c r="AV149" s="1519"/>
      <c r="AW149" s="1517">
        <v>14</v>
      </c>
      <c r="AX149" s="1518"/>
      <c r="AY149" s="1518"/>
      <c r="AZ149" s="1518"/>
      <c r="BA149" s="118" t="s">
        <v>20</v>
      </c>
      <c r="BB149" s="68"/>
      <c r="BC149" s="68"/>
      <c r="BD149" s="68"/>
      <c r="BE149" s="68"/>
      <c r="BF149" s="68"/>
      <c r="BG149" s="68"/>
      <c r="BH149" s="68"/>
      <c r="BI149" s="68"/>
      <c r="BJ149" s="68"/>
    </row>
    <row r="150" spans="1:62" s="53" customFormat="1" ht="18" customHeight="1" thickBot="1" x14ac:dyDescent="0.3">
      <c r="A150" s="102"/>
      <c r="B150" s="1576"/>
      <c r="C150" s="1577"/>
      <c r="D150" s="1577"/>
      <c r="E150" s="1577"/>
      <c r="F150" s="1578"/>
      <c r="G150" s="1097" t="s">
        <v>953</v>
      </c>
      <c r="H150" s="1098"/>
      <c r="I150" s="1098"/>
      <c r="J150" s="1098"/>
      <c r="K150" s="1099"/>
      <c r="L150" s="1098" t="s">
        <v>952</v>
      </c>
      <c r="M150" s="1098"/>
      <c r="N150" s="1099"/>
      <c r="O150" s="1097" t="s">
        <v>955</v>
      </c>
      <c r="P150" s="1098"/>
      <c r="Q150" s="1098"/>
      <c r="R150" s="1098"/>
      <c r="S150" s="1099"/>
      <c r="T150" s="1651">
        <v>42061</v>
      </c>
      <c r="U150" s="1098"/>
      <c r="V150" s="1099"/>
      <c r="W150" s="1097"/>
      <c r="X150" s="1098"/>
      <c r="Y150" s="1099"/>
      <c r="Z150" s="1522" t="s">
        <v>21</v>
      </c>
      <c r="AA150" s="1597"/>
      <c r="AB150" s="1523"/>
      <c r="AC150" s="1097">
        <v>106.8</v>
      </c>
      <c r="AD150" s="1098"/>
      <c r="AE150" s="1099"/>
      <c r="AF150" s="1097">
        <v>12</v>
      </c>
      <c r="AG150" s="1098"/>
      <c r="AH150" s="1099"/>
      <c r="AI150" s="1491"/>
      <c r="AJ150" s="1491"/>
      <c r="AK150" s="1491"/>
      <c r="AL150" s="1491"/>
      <c r="AM150" s="1491"/>
      <c r="AN150" s="1491"/>
      <c r="AO150" s="1491"/>
      <c r="AP150" s="1491">
        <v>30</v>
      </c>
      <c r="AQ150" s="1491"/>
      <c r="AR150" s="1491"/>
      <c r="AS150" s="1491"/>
      <c r="AT150" s="1491"/>
      <c r="AU150" s="1491"/>
      <c r="AV150" s="1491"/>
      <c r="AW150" s="1045">
        <f>AC150*AP150*(AF150/12)</f>
        <v>3204</v>
      </c>
      <c r="AX150" s="1045"/>
      <c r="AY150" s="1045"/>
      <c r="AZ150" s="1045"/>
      <c r="BA150" s="93"/>
      <c r="BB150" s="54"/>
      <c r="BC150" s="54"/>
      <c r="BD150" s="54"/>
      <c r="BE150" s="54"/>
      <c r="BF150" s="54"/>
      <c r="BG150" s="55"/>
      <c r="BH150" s="55"/>
      <c r="BI150" s="55"/>
      <c r="BJ150" s="55"/>
    </row>
    <row r="151" spans="1:62" s="53" customFormat="1" ht="18" customHeight="1" thickBot="1" x14ac:dyDescent="0.3">
      <c r="A151" s="102"/>
      <c r="B151" s="1579"/>
      <c r="C151" s="1580"/>
      <c r="D151" s="1580"/>
      <c r="E151" s="1580"/>
      <c r="F151" s="1581"/>
      <c r="G151" s="1096" t="s">
        <v>954</v>
      </c>
      <c r="H151" s="915"/>
      <c r="I151" s="915"/>
      <c r="J151" s="915"/>
      <c r="K151" s="916"/>
      <c r="L151" s="1098" t="s">
        <v>952</v>
      </c>
      <c r="M151" s="1098"/>
      <c r="N151" s="1099"/>
      <c r="O151" s="1096" t="s">
        <v>956</v>
      </c>
      <c r="P151" s="915"/>
      <c r="Q151" s="915"/>
      <c r="R151" s="915"/>
      <c r="S151" s="916"/>
      <c r="T151" s="1650">
        <v>42141</v>
      </c>
      <c r="U151" s="915"/>
      <c r="V151" s="916"/>
      <c r="W151" s="1096"/>
      <c r="X151" s="915"/>
      <c r="Y151" s="916"/>
      <c r="Z151" s="1529" t="s">
        <v>22</v>
      </c>
      <c r="AA151" s="1596"/>
      <c r="AB151" s="1530"/>
      <c r="AC151" s="1096">
        <v>84</v>
      </c>
      <c r="AD151" s="915"/>
      <c r="AE151" s="916"/>
      <c r="AF151" s="1096">
        <v>12</v>
      </c>
      <c r="AG151" s="915"/>
      <c r="AH151" s="916"/>
      <c r="AI151" s="1007"/>
      <c r="AJ151" s="1007"/>
      <c r="AK151" s="1007"/>
      <c r="AL151" s="1007"/>
      <c r="AM151" s="1007"/>
      <c r="AN151" s="1007"/>
      <c r="AO151" s="1007"/>
      <c r="AP151" s="1007">
        <v>30</v>
      </c>
      <c r="AQ151" s="1007"/>
      <c r="AR151" s="1007"/>
      <c r="AS151" s="1007"/>
      <c r="AT151" s="1007"/>
      <c r="AU151" s="1007"/>
      <c r="AV151" s="1007"/>
      <c r="AW151" s="1045">
        <f>AC151*AP151*(AF151/12)</f>
        <v>2520</v>
      </c>
      <c r="AX151" s="1045"/>
      <c r="AY151" s="1045"/>
      <c r="AZ151" s="1045"/>
      <c r="BA151" s="93"/>
      <c r="BB151" s="54"/>
      <c r="BC151" s="54"/>
      <c r="BD151" s="54"/>
      <c r="BE151" s="54"/>
      <c r="BF151" s="54"/>
      <c r="BG151" s="55"/>
      <c r="BH151" s="55"/>
      <c r="BI151" s="55"/>
      <c r="BJ151" s="55"/>
    </row>
    <row r="152" spans="1:62" s="53" customFormat="1" ht="18" customHeight="1" thickBot="1" x14ac:dyDescent="0.3">
      <c r="A152" s="102"/>
      <c r="B152" s="1600"/>
      <c r="C152" s="1601"/>
      <c r="D152" s="1601"/>
      <c r="E152" s="1601"/>
      <c r="F152" s="1602"/>
      <c r="G152" s="1554"/>
      <c r="H152" s="1580"/>
      <c r="I152" s="1580"/>
      <c r="J152" s="1580"/>
      <c r="K152" s="1581"/>
      <c r="L152" s="1098"/>
      <c r="M152" s="1098"/>
      <c r="N152" s="1099"/>
      <c r="O152" s="1554"/>
      <c r="P152" s="1580"/>
      <c r="Q152" s="1580"/>
      <c r="R152" s="1580"/>
      <c r="S152" s="1581"/>
      <c r="T152" s="1554"/>
      <c r="U152" s="1580"/>
      <c r="V152" s="1581"/>
      <c r="W152" s="1554"/>
      <c r="X152" s="1580"/>
      <c r="Y152" s="1581"/>
      <c r="Z152" s="1609"/>
      <c r="AA152" s="1610"/>
      <c r="AB152" s="1611"/>
      <c r="AC152" s="1554"/>
      <c r="AD152" s="1580"/>
      <c r="AE152" s="1581"/>
      <c r="AF152" s="1554"/>
      <c r="AG152" s="1580"/>
      <c r="AH152" s="1581"/>
      <c r="AI152" s="1553"/>
      <c r="AJ152" s="1553"/>
      <c r="AK152" s="1553"/>
      <c r="AL152" s="1553"/>
      <c r="AM152" s="1553"/>
      <c r="AN152" s="1553"/>
      <c r="AO152" s="1553"/>
      <c r="AP152" s="1553"/>
      <c r="AQ152" s="1553"/>
      <c r="AR152" s="1553"/>
      <c r="AS152" s="1553"/>
      <c r="AT152" s="1553"/>
      <c r="AU152" s="1553"/>
      <c r="AV152" s="1553"/>
      <c r="AW152" s="1553"/>
      <c r="AX152" s="1553"/>
      <c r="AY152" s="1553"/>
      <c r="AZ152" s="1553"/>
      <c r="BA152" s="93"/>
      <c r="BB152" s="54"/>
      <c r="BC152" s="54"/>
      <c r="BD152" s="54"/>
      <c r="BE152" s="54"/>
      <c r="BF152" s="54"/>
      <c r="BG152" s="55"/>
      <c r="BH152" s="55"/>
      <c r="BI152" s="55"/>
      <c r="BJ152" s="55"/>
    </row>
    <row r="153" spans="1:62" s="53" customFormat="1" ht="18" customHeight="1" thickBot="1" x14ac:dyDescent="0.3">
      <c r="A153" s="92"/>
      <c r="B153" s="1494" t="s">
        <v>756</v>
      </c>
      <c r="C153" s="1494"/>
      <c r="D153" s="1494"/>
      <c r="E153" s="1494"/>
      <c r="F153" s="1495"/>
      <c r="G153" s="913" t="s">
        <v>24</v>
      </c>
      <c r="H153" s="1032"/>
      <c r="I153" s="1032"/>
      <c r="J153" s="1032"/>
      <c r="K153" s="914"/>
      <c r="L153" s="1032" t="s">
        <v>24</v>
      </c>
      <c r="M153" s="1032"/>
      <c r="N153" s="914"/>
      <c r="O153" s="1177" t="s">
        <v>24</v>
      </c>
      <c r="P153" s="1032"/>
      <c r="Q153" s="1032"/>
      <c r="R153" s="1032"/>
      <c r="S153" s="914"/>
      <c r="T153" s="1177" t="s">
        <v>24</v>
      </c>
      <c r="U153" s="1032"/>
      <c r="V153" s="914"/>
      <c r="W153" s="1177" t="s">
        <v>24</v>
      </c>
      <c r="X153" s="1032"/>
      <c r="Y153" s="914"/>
      <c r="Z153" s="1177" t="s">
        <v>24</v>
      </c>
      <c r="AA153" s="1032"/>
      <c r="AB153" s="914"/>
      <c r="AC153" s="1177" t="s">
        <v>24</v>
      </c>
      <c r="AD153" s="1032"/>
      <c r="AE153" s="914"/>
      <c r="AF153" s="1177" t="s">
        <v>24</v>
      </c>
      <c r="AG153" s="1032"/>
      <c r="AH153" s="914"/>
      <c r="AI153" s="1177" t="s">
        <v>24</v>
      </c>
      <c r="AJ153" s="1032"/>
      <c r="AK153" s="1032"/>
      <c r="AL153" s="914"/>
      <c r="AM153" s="1177" t="s">
        <v>24</v>
      </c>
      <c r="AN153" s="1032"/>
      <c r="AO153" s="914"/>
      <c r="AP153" s="1177" t="s">
        <v>24</v>
      </c>
      <c r="AQ153" s="1032"/>
      <c r="AR153" s="914"/>
      <c r="AS153" s="1177" t="s">
        <v>24</v>
      </c>
      <c r="AT153" s="1032"/>
      <c r="AU153" s="1032"/>
      <c r="AV153" s="914"/>
      <c r="AW153" s="1114">
        <f>AW150+AW151+AW152</f>
        <v>5724</v>
      </c>
      <c r="AX153" s="1115"/>
      <c r="AY153" s="1115"/>
      <c r="AZ153" s="1118"/>
      <c r="BA153" s="93"/>
      <c r="BB153" s="54"/>
      <c r="BC153" s="54"/>
      <c r="BD153" s="54"/>
      <c r="BE153" s="54"/>
      <c r="BF153" s="54"/>
      <c r="BG153" s="55"/>
      <c r="BH153" s="55"/>
      <c r="BI153" s="55"/>
      <c r="BJ153" s="55"/>
    </row>
    <row r="155" spans="1:62" s="53" customFormat="1" ht="21" hidden="1" customHeight="1" x14ac:dyDescent="0.25">
      <c r="A155" s="92"/>
      <c r="B155" s="870" t="s">
        <v>570</v>
      </c>
      <c r="C155" s="870"/>
      <c r="D155" s="870"/>
      <c r="E155" s="870"/>
      <c r="F155" s="871"/>
      <c r="G155" s="1582" t="s">
        <v>33</v>
      </c>
      <c r="H155" s="1583"/>
      <c r="I155" s="1584"/>
      <c r="J155" s="895" t="s">
        <v>743</v>
      </c>
      <c r="K155" s="870"/>
      <c r="L155" s="870"/>
      <c r="M155" s="871"/>
      <c r="N155" s="895" t="s">
        <v>744</v>
      </c>
      <c r="O155" s="870"/>
      <c r="P155" s="870"/>
      <c r="Q155" s="871"/>
      <c r="R155" s="865" t="s">
        <v>77</v>
      </c>
      <c r="S155" s="866"/>
      <c r="T155" s="866"/>
      <c r="U155" s="866"/>
      <c r="V155" s="866"/>
      <c r="W155" s="866"/>
      <c r="X155" s="866"/>
      <c r="Y155" s="866"/>
      <c r="Z155" s="866"/>
      <c r="AA155" s="866"/>
      <c r="AB155" s="866"/>
      <c r="AC155" s="866"/>
      <c r="AD155" s="866"/>
      <c r="AE155" s="866"/>
      <c r="AF155" s="866"/>
      <c r="AG155" s="866"/>
      <c r="AH155" s="866"/>
      <c r="AI155" s="866"/>
      <c r="AJ155" s="866"/>
      <c r="AK155" s="866"/>
      <c r="AL155" s="866"/>
      <c r="AM155" s="866"/>
      <c r="AN155" s="866"/>
      <c r="AO155" s="867"/>
      <c r="AP155" s="892" t="s">
        <v>85</v>
      </c>
      <c r="AQ155" s="892"/>
      <c r="AR155" s="892"/>
      <c r="AS155" s="892"/>
      <c r="AT155" s="892"/>
      <c r="AU155" s="892"/>
      <c r="AV155" s="892"/>
      <c r="AW155" s="895" t="s">
        <v>747</v>
      </c>
      <c r="AX155" s="870"/>
      <c r="AY155" s="870"/>
      <c r="AZ155" s="870"/>
      <c r="BA155" s="110"/>
      <c r="BB155" s="62"/>
      <c r="BC155" s="62"/>
      <c r="BD155" s="62"/>
      <c r="BE155" s="62"/>
      <c r="BF155" s="62"/>
      <c r="BG155" s="55"/>
      <c r="BH155" s="55"/>
      <c r="BI155" s="55"/>
      <c r="BJ155" s="55"/>
    </row>
    <row r="156" spans="1:62" s="53" customFormat="1" ht="30" hidden="1" customHeight="1" x14ac:dyDescent="0.25">
      <c r="A156" s="92"/>
      <c r="B156" s="872"/>
      <c r="C156" s="872"/>
      <c r="D156" s="872"/>
      <c r="E156" s="872"/>
      <c r="F156" s="873"/>
      <c r="G156" s="1585"/>
      <c r="H156" s="1586"/>
      <c r="I156" s="1587"/>
      <c r="J156" s="896"/>
      <c r="K156" s="872"/>
      <c r="L156" s="872"/>
      <c r="M156" s="873"/>
      <c r="N156" s="896"/>
      <c r="O156" s="872"/>
      <c r="P156" s="872"/>
      <c r="Q156" s="873"/>
      <c r="R156" s="895" t="s">
        <v>496</v>
      </c>
      <c r="S156" s="870"/>
      <c r="T156" s="870"/>
      <c r="U156" s="870"/>
      <c r="V156" s="870"/>
      <c r="W156" s="870"/>
      <c r="X156" s="871"/>
      <c r="Y156" s="865" t="s">
        <v>567</v>
      </c>
      <c r="Z156" s="866"/>
      <c r="AA156" s="866"/>
      <c r="AB156" s="866"/>
      <c r="AC156" s="866"/>
      <c r="AD156" s="866"/>
      <c r="AE156" s="866"/>
      <c r="AF156" s="866"/>
      <c r="AG156" s="866"/>
      <c r="AH156" s="867"/>
      <c r="AI156" s="892" t="s">
        <v>568</v>
      </c>
      <c r="AJ156" s="892"/>
      <c r="AK156" s="892"/>
      <c r="AL156" s="892"/>
      <c r="AM156" s="892"/>
      <c r="AN156" s="892"/>
      <c r="AO156" s="892"/>
      <c r="AP156" s="892"/>
      <c r="AQ156" s="892"/>
      <c r="AR156" s="892"/>
      <c r="AS156" s="892"/>
      <c r="AT156" s="892"/>
      <c r="AU156" s="892"/>
      <c r="AV156" s="892"/>
      <c r="AW156" s="896"/>
      <c r="AX156" s="872"/>
      <c r="AY156" s="872"/>
      <c r="AZ156" s="872"/>
      <c r="BA156" s="110"/>
      <c r="BB156" s="62"/>
      <c r="BC156" s="62"/>
      <c r="BD156" s="62"/>
      <c r="BE156" s="62"/>
      <c r="BF156" s="62"/>
      <c r="BG156" s="55"/>
      <c r="BH156" s="55"/>
      <c r="BI156" s="55"/>
      <c r="BJ156" s="55"/>
    </row>
    <row r="157" spans="1:62" s="53" customFormat="1" ht="78.75" hidden="1" customHeight="1" x14ac:dyDescent="0.25">
      <c r="A157" s="92"/>
      <c r="B157" s="874"/>
      <c r="C157" s="874"/>
      <c r="D157" s="874"/>
      <c r="E157" s="874"/>
      <c r="F157" s="875"/>
      <c r="G157" s="1588"/>
      <c r="H157" s="1589"/>
      <c r="I157" s="1590"/>
      <c r="J157" s="897"/>
      <c r="K157" s="874"/>
      <c r="L157" s="874"/>
      <c r="M157" s="875"/>
      <c r="N157" s="897"/>
      <c r="O157" s="874"/>
      <c r="P157" s="874"/>
      <c r="Q157" s="875"/>
      <c r="R157" s="865" t="s">
        <v>745</v>
      </c>
      <c r="S157" s="866"/>
      <c r="T157" s="867"/>
      <c r="U157" s="865" t="s">
        <v>218</v>
      </c>
      <c r="V157" s="866"/>
      <c r="W157" s="866"/>
      <c r="X157" s="867"/>
      <c r="Y157" s="865" t="s">
        <v>745</v>
      </c>
      <c r="Z157" s="866"/>
      <c r="AA157" s="867"/>
      <c r="AB157" s="865" t="s">
        <v>746</v>
      </c>
      <c r="AC157" s="866"/>
      <c r="AD157" s="867"/>
      <c r="AE157" s="892" t="s">
        <v>218</v>
      </c>
      <c r="AF157" s="892"/>
      <c r="AG157" s="892"/>
      <c r="AH157" s="892"/>
      <c r="AI157" s="865" t="s">
        <v>745</v>
      </c>
      <c r="AJ157" s="866"/>
      <c r="AK157" s="867"/>
      <c r="AL157" s="892" t="s">
        <v>218</v>
      </c>
      <c r="AM157" s="892"/>
      <c r="AN157" s="892"/>
      <c r="AO157" s="892"/>
      <c r="AP157" s="865" t="s">
        <v>745</v>
      </c>
      <c r="AQ157" s="866"/>
      <c r="AR157" s="867"/>
      <c r="AS157" s="865" t="s">
        <v>218</v>
      </c>
      <c r="AT157" s="866"/>
      <c r="AU157" s="866"/>
      <c r="AV157" s="867"/>
      <c r="AW157" s="897"/>
      <c r="AX157" s="874"/>
      <c r="AY157" s="874"/>
      <c r="AZ157" s="874"/>
      <c r="BA157" s="110"/>
      <c r="BB157" s="62"/>
      <c r="BC157" s="62"/>
      <c r="BD157" s="62"/>
      <c r="BE157" s="62"/>
      <c r="BF157" s="62"/>
      <c r="BG157" s="55"/>
      <c r="BH157" s="55"/>
      <c r="BI157" s="55"/>
      <c r="BJ157" s="55"/>
    </row>
    <row r="158" spans="1:62" s="71" customFormat="1" ht="13.5" hidden="1" thickBot="1" x14ac:dyDescent="0.3">
      <c r="A158" s="118"/>
      <c r="B158" s="1518">
        <v>1</v>
      </c>
      <c r="C158" s="1518"/>
      <c r="D158" s="1518"/>
      <c r="E158" s="1518"/>
      <c r="F158" s="1519"/>
      <c r="G158" s="1517">
        <v>15</v>
      </c>
      <c r="H158" s="1518"/>
      <c r="I158" s="1519"/>
      <c r="J158" s="1517">
        <v>16</v>
      </c>
      <c r="K158" s="1518"/>
      <c r="L158" s="1518"/>
      <c r="M158" s="1519"/>
      <c r="N158" s="1517">
        <v>17</v>
      </c>
      <c r="O158" s="1518"/>
      <c r="P158" s="1518"/>
      <c r="Q158" s="1519"/>
      <c r="R158" s="1517">
        <v>18</v>
      </c>
      <c r="S158" s="1518"/>
      <c r="T158" s="1519"/>
      <c r="U158" s="1517">
        <v>19</v>
      </c>
      <c r="V158" s="1518"/>
      <c r="W158" s="1518"/>
      <c r="X158" s="1519"/>
      <c r="Y158" s="1517">
        <v>20</v>
      </c>
      <c r="Z158" s="1518"/>
      <c r="AA158" s="1519"/>
      <c r="AB158" s="1517">
        <v>21</v>
      </c>
      <c r="AC158" s="1518"/>
      <c r="AD158" s="1519"/>
      <c r="AE158" s="1544">
        <v>22</v>
      </c>
      <c r="AF158" s="1544"/>
      <c r="AG158" s="1544"/>
      <c r="AH158" s="1544"/>
      <c r="AI158" s="1544">
        <v>23</v>
      </c>
      <c r="AJ158" s="1544"/>
      <c r="AK158" s="1544"/>
      <c r="AL158" s="1544">
        <v>24</v>
      </c>
      <c r="AM158" s="1544"/>
      <c r="AN158" s="1544"/>
      <c r="AO158" s="1544"/>
      <c r="AP158" s="1544">
        <v>25</v>
      </c>
      <c r="AQ158" s="1544"/>
      <c r="AR158" s="1544"/>
      <c r="AS158" s="1517">
        <v>26</v>
      </c>
      <c r="AT158" s="1518"/>
      <c r="AU158" s="1518"/>
      <c r="AV158" s="1519"/>
      <c r="AW158" s="1517">
        <v>27</v>
      </c>
      <c r="AX158" s="1518"/>
      <c r="AY158" s="1518"/>
      <c r="AZ158" s="1518"/>
      <c r="BA158" s="118" t="s">
        <v>20</v>
      </c>
      <c r="BB158" s="68"/>
      <c r="BC158" s="68"/>
      <c r="BD158" s="68"/>
      <c r="BE158" s="68"/>
      <c r="BF158" s="68"/>
      <c r="BG158" s="68"/>
      <c r="BH158" s="68"/>
      <c r="BI158" s="68"/>
      <c r="BJ158" s="68"/>
    </row>
    <row r="159" spans="1:62" s="53" customFormat="1" ht="18" hidden="1" customHeight="1" x14ac:dyDescent="0.25">
      <c r="A159" s="92"/>
      <c r="B159" s="1576"/>
      <c r="C159" s="1577"/>
      <c r="D159" s="1577"/>
      <c r="E159" s="1577"/>
      <c r="F159" s="1578"/>
      <c r="G159" s="1522" t="s">
        <v>21</v>
      </c>
      <c r="H159" s="1597"/>
      <c r="I159" s="1523"/>
      <c r="J159" s="1594"/>
      <c r="K159" s="1577"/>
      <c r="L159" s="1577"/>
      <c r="M159" s="1578"/>
      <c r="N159" s="1594"/>
      <c r="O159" s="1577"/>
      <c r="P159" s="1577"/>
      <c r="Q159" s="1578"/>
      <c r="R159" s="1594"/>
      <c r="S159" s="1577"/>
      <c r="T159" s="1578"/>
      <c r="U159" s="1594"/>
      <c r="V159" s="1577"/>
      <c r="W159" s="1577"/>
      <c r="X159" s="1578"/>
      <c r="Y159" s="1594"/>
      <c r="Z159" s="1577"/>
      <c r="AA159" s="1578"/>
      <c r="AB159" s="1594"/>
      <c r="AC159" s="1577"/>
      <c r="AD159" s="1578"/>
      <c r="AE159" s="1575"/>
      <c r="AF159" s="1575"/>
      <c r="AG159" s="1575"/>
      <c r="AH159" s="1575"/>
      <c r="AI159" s="1575"/>
      <c r="AJ159" s="1575"/>
      <c r="AK159" s="1575"/>
      <c r="AL159" s="1575"/>
      <c r="AM159" s="1575"/>
      <c r="AN159" s="1575"/>
      <c r="AO159" s="1575"/>
      <c r="AP159" s="1575"/>
      <c r="AQ159" s="1575"/>
      <c r="AR159" s="1575"/>
      <c r="AS159" s="1575"/>
      <c r="AT159" s="1575"/>
      <c r="AU159" s="1575"/>
      <c r="AV159" s="1575"/>
      <c r="AW159" s="1598"/>
      <c r="AX159" s="1598"/>
      <c r="AY159" s="1598"/>
      <c r="AZ159" s="1599"/>
      <c r="BA159" s="93"/>
      <c r="BB159" s="54"/>
      <c r="BC159" s="54"/>
      <c r="BD159" s="54"/>
      <c r="BE159" s="54"/>
      <c r="BF159" s="54"/>
      <c r="BG159" s="55"/>
      <c r="BH159" s="55"/>
      <c r="BI159" s="55"/>
      <c r="BJ159" s="55"/>
    </row>
    <row r="160" spans="1:62" s="53" customFormat="1" ht="18" hidden="1" customHeight="1" x14ac:dyDescent="0.25">
      <c r="A160" s="92"/>
      <c r="B160" s="1579"/>
      <c r="C160" s="1580"/>
      <c r="D160" s="1580"/>
      <c r="E160" s="1580"/>
      <c r="F160" s="1581"/>
      <c r="G160" s="1529" t="s">
        <v>22</v>
      </c>
      <c r="H160" s="1596"/>
      <c r="I160" s="1530"/>
      <c r="J160" s="1554"/>
      <c r="K160" s="1580"/>
      <c r="L160" s="1580"/>
      <c r="M160" s="1581"/>
      <c r="N160" s="1554"/>
      <c r="O160" s="1580"/>
      <c r="P160" s="1580"/>
      <c r="Q160" s="1581"/>
      <c r="R160" s="1554"/>
      <c r="S160" s="1580"/>
      <c r="T160" s="1581"/>
      <c r="U160" s="1554"/>
      <c r="V160" s="1580"/>
      <c r="W160" s="1580"/>
      <c r="X160" s="1581"/>
      <c r="Y160" s="1554"/>
      <c r="Z160" s="1580"/>
      <c r="AA160" s="1581"/>
      <c r="AB160" s="1554"/>
      <c r="AC160" s="1580"/>
      <c r="AD160" s="1581"/>
      <c r="AE160" s="1553"/>
      <c r="AF160" s="1553"/>
      <c r="AG160" s="1553"/>
      <c r="AH160" s="1553"/>
      <c r="AI160" s="1553"/>
      <c r="AJ160" s="1553"/>
      <c r="AK160" s="1553"/>
      <c r="AL160" s="1553"/>
      <c r="AM160" s="1553"/>
      <c r="AN160" s="1553"/>
      <c r="AO160" s="1553"/>
      <c r="AP160" s="1553"/>
      <c r="AQ160" s="1553"/>
      <c r="AR160" s="1553"/>
      <c r="AS160" s="1553"/>
      <c r="AT160" s="1553"/>
      <c r="AU160" s="1553"/>
      <c r="AV160" s="1553"/>
      <c r="AW160" s="1553"/>
      <c r="AX160" s="1553"/>
      <c r="AY160" s="1553"/>
      <c r="AZ160" s="1603"/>
      <c r="BA160" s="93"/>
      <c r="BB160" s="54"/>
      <c r="BC160" s="54"/>
      <c r="BD160" s="54"/>
      <c r="BE160" s="54"/>
      <c r="BF160" s="54"/>
      <c r="BG160" s="55"/>
      <c r="BH160" s="55"/>
      <c r="BI160" s="55"/>
      <c r="BJ160" s="55"/>
    </row>
    <row r="161" spans="1:62" s="53" customFormat="1" ht="18" hidden="1" customHeight="1" thickBot="1" x14ac:dyDescent="0.3">
      <c r="A161" s="92"/>
      <c r="B161" s="1600"/>
      <c r="C161" s="1601"/>
      <c r="D161" s="1601"/>
      <c r="E161" s="1601"/>
      <c r="F161" s="1602"/>
      <c r="G161" s="1554"/>
      <c r="H161" s="1580"/>
      <c r="I161" s="1581"/>
      <c r="J161" s="1554"/>
      <c r="K161" s="1580"/>
      <c r="L161" s="1580"/>
      <c r="M161" s="1581"/>
      <c r="N161" s="1554"/>
      <c r="O161" s="1580"/>
      <c r="P161" s="1580"/>
      <c r="Q161" s="1581"/>
      <c r="R161" s="1554"/>
      <c r="S161" s="1580"/>
      <c r="T161" s="1581"/>
      <c r="U161" s="1554"/>
      <c r="V161" s="1580"/>
      <c r="W161" s="1580"/>
      <c r="X161" s="1581"/>
      <c r="Y161" s="1554"/>
      <c r="Z161" s="1580"/>
      <c r="AA161" s="1581"/>
      <c r="AB161" s="1554"/>
      <c r="AC161" s="1580"/>
      <c r="AD161" s="1581"/>
      <c r="AE161" s="1553"/>
      <c r="AF161" s="1553"/>
      <c r="AG161" s="1553"/>
      <c r="AH161" s="1553"/>
      <c r="AI161" s="1553"/>
      <c r="AJ161" s="1553"/>
      <c r="AK161" s="1553"/>
      <c r="AL161" s="1553"/>
      <c r="AM161" s="1553"/>
      <c r="AN161" s="1553"/>
      <c r="AO161" s="1553"/>
      <c r="AP161" s="1553"/>
      <c r="AQ161" s="1553"/>
      <c r="AR161" s="1553"/>
      <c r="AS161" s="1553" t="s">
        <v>20</v>
      </c>
      <c r="AT161" s="1553"/>
      <c r="AU161" s="1553"/>
      <c r="AV161" s="1553"/>
      <c r="AW161" s="1553"/>
      <c r="AX161" s="1553"/>
      <c r="AY161" s="1553"/>
      <c r="AZ161" s="1603"/>
      <c r="BA161" s="93"/>
      <c r="BB161" s="54"/>
      <c r="BC161" s="54"/>
      <c r="BD161" s="54"/>
      <c r="BE161" s="54"/>
      <c r="BF161" s="54"/>
      <c r="BG161" s="55"/>
      <c r="BH161" s="55"/>
      <c r="BI161" s="55"/>
      <c r="BJ161" s="55"/>
    </row>
    <row r="162" spans="1:62" s="53" customFormat="1" ht="18" hidden="1" customHeight="1" thickBot="1" x14ac:dyDescent="0.3">
      <c r="A162" s="92"/>
      <c r="B162" s="1494" t="s">
        <v>756</v>
      </c>
      <c r="C162" s="1494"/>
      <c r="D162" s="1494"/>
      <c r="E162" s="1494"/>
      <c r="F162" s="1495"/>
      <c r="G162" s="913" t="s">
        <v>24</v>
      </c>
      <c r="H162" s="1032"/>
      <c r="I162" s="914"/>
      <c r="J162" s="1177" t="s">
        <v>24</v>
      </c>
      <c r="K162" s="1032"/>
      <c r="L162" s="1032"/>
      <c r="M162" s="914"/>
      <c r="N162" s="1177" t="s">
        <v>24</v>
      </c>
      <c r="O162" s="1032"/>
      <c r="P162" s="1032"/>
      <c r="Q162" s="914"/>
      <c r="R162" s="1114" t="s">
        <v>24</v>
      </c>
      <c r="S162" s="1115"/>
      <c r="T162" s="1116"/>
      <c r="U162" s="1114"/>
      <c r="V162" s="1115"/>
      <c r="W162" s="1115"/>
      <c r="X162" s="1116"/>
      <c r="Y162" s="1177" t="s">
        <v>24</v>
      </c>
      <c r="Z162" s="1032"/>
      <c r="AA162" s="914"/>
      <c r="AB162" s="1177"/>
      <c r="AC162" s="1032"/>
      <c r="AD162" s="914"/>
      <c r="AE162" s="1113"/>
      <c r="AF162" s="1113"/>
      <c r="AG162" s="1113"/>
      <c r="AH162" s="1113"/>
      <c r="AI162" s="1057" t="s">
        <v>24</v>
      </c>
      <c r="AJ162" s="1057"/>
      <c r="AK162" s="1057"/>
      <c r="AL162" s="1113"/>
      <c r="AM162" s="1113"/>
      <c r="AN162" s="1113"/>
      <c r="AO162" s="1113"/>
      <c r="AP162" s="1057" t="s">
        <v>24</v>
      </c>
      <c r="AQ162" s="1057"/>
      <c r="AR162" s="1057"/>
      <c r="AS162" s="1114"/>
      <c r="AT162" s="1115"/>
      <c r="AU162" s="1115"/>
      <c r="AV162" s="1116"/>
      <c r="AW162" s="1557"/>
      <c r="AX162" s="1601"/>
      <c r="AY162" s="1601"/>
      <c r="AZ162" s="1604"/>
      <c r="BA162" s="93"/>
      <c r="BB162" s="54"/>
      <c r="BC162" s="54"/>
      <c r="BD162" s="54"/>
      <c r="BE162" s="54"/>
      <c r="BF162" s="54"/>
      <c r="BG162" s="55"/>
      <c r="BH162" s="55"/>
      <c r="BI162" s="55"/>
      <c r="BJ162" s="55"/>
    </row>
    <row r="163" spans="1:62" s="53" customFormat="1" ht="15" customHeight="1" x14ac:dyDescent="0.25">
      <c r="A163" s="91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7"/>
      <c r="T163" s="97"/>
      <c r="U163" s="98"/>
      <c r="V163" s="98"/>
      <c r="W163" s="98"/>
      <c r="X163" s="98"/>
      <c r="Y163" s="98"/>
      <c r="Z163" s="98"/>
      <c r="AA163" s="98"/>
      <c r="AB163" s="98"/>
      <c r="AC163" s="99"/>
      <c r="AD163" s="99"/>
      <c r="AE163" s="99"/>
      <c r="AF163" s="99"/>
      <c r="AG163" s="99"/>
      <c r="AH163" s="99"/>
      <c r="AI163" s="99"/>
      <c r="AJ163" s="99"/>
      <c r="AK163" s="100"/>
      <c r="AL163" s="100"/>
      <c r="AM163" s="100"/>
      <c r="AN163" s="100"/>
      <c r="AO163" s="100"/>
      <c r="AP163" s="100"/>
      <c r="AQ163" s="100"/>
      <c r="AR163" s="100"/>
      <c r="AS163" s="100"/>
      <c r="AT163" s="100"/>
      <c r="AU163" s="100"/>
      <c r="AV163" s="100"/>
      <c r="AW163" s="100"/>
      <c r="AX163" s="100"/>
      <c r="AY163" s="100"/>
      <c r="AZ163" s="100"/>
      <c r="BA163" s="91"/>
    </row>
    <row r="164" spans="1:62" s="53" customFormat="1" ht="15" hidden="1" customHeight="1" x14ac:dyDescent="0.25">
      <c r="A164" s="91"/>
      <c r="B164" s="1606" t="s">
        <v>350</v>
      </c>
      <c r="C164" s="1607"/>
      <c r="D164" s="1607"/>
      <c r="E164" s="1607"/>
      <c r="F164" s="1607"/>
      <c r="G164" s="1607"/>
      <c r="H164" s="1607"/>
      <c r="I164" s="1607"/>
      <c r="J164" s="1607"/>
      <c r="K164" s="1607"/>
      <c r="L164" s="1607"/>
      <c r="M164" s="1607"/>
      <c r="N164" s="1607"/>
      <c r="O164" s="1607"/>
      <c r="P164" s="1607"/>
      <c r="Q164" s="1607"/>
      <c r="R164" s="1607"/>
      <c r="S164" s="1607"/>
      <c r="T164" s="1607"/>
      <c r="U164" s="1607"/>
      <c r="V164" s="1607"/>
      <c r="W164" s="1607"/>
      <c r="X164" s="1607"/>
      <c r="Y164" s="1607"/>
      <c r="Z164" s="1607"/>
      <c r="AA164" s="1607"/>
      <c r="AB164" s="1607"/>
      <c r="AC164" s="1607"/>
      <c r="AD164" s="1607"/>
      <c r="AE164" s="1607"/>
      <c r="AF164" s="1607"/>
      <c r="AG164" s="1607"/>
      <c r="AH164" s="1607"/>
      <c r="AI164" s="1607"/>
      <c r="AJ164" s="1607"/>
      <c r="AK164" s="1607"/>
      <c r="AL164" s="1607"/>
      <c r="AM164" s="1607"/>
      <c r="AN164" s="1607"/>
      <c r="AO164" s="1607"/>
      <c r="AP164" s="1607"/>
      <c r="AQ164" s="1607"/>
      <c r="AR164" s="1607"/>
      <c r="AS164" s="1607"/>
      <c r="AT164" s="1607"/>
      <c r="AU164" s="1607"/>
      <c r="AV164" s="1607"/>
      <c r="AW164" s="1607"/>
      <c r="AX164" s="1607"/>
      <c r="AY164" s="1607"/>
      <c r="AZ164" s="1607"/>
      <c r="BA164" s="91"/>
    </row>
    <row r="165" spans="1:62" s="53" customFormat="1" ht="8.1" hidden="1" customHeight="1" x14ac:dyDescent="0.25">
      <c r="A165" s="92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91"/>
      <c r="AP165" s="91"/>
      <c r="AQ165" s="91"/>
      <c r="AR165" s="91"/>
      <c r="AS165" s="91"/>
      <c r="AT165" s="91"/>
      <c r="AU165" s="91"/>
      <c r="AV165" s="91"/>
      <c r="AW165" s="91"/>
      <c r="AX165" s="91"/>
      <c r="AY165" s="91"/>
      <c r="AZ165" s="91"/>
      <c r="BA165" s="91"/>
    </row>
    <row r="166" spans="1:62" s="53" customFormat="1" ht="24.95" hidden="1" customHeight="1" x14ac:dyDescent="0.25">
      <c r="A166" s="91"/>
      <c r="B166" s="870" t="s">
        <v>571</v>
      </c>
      <c r="C166" s="870"/>
      <c r="D166" s="870"/>
      <c r="E166" s="870"/>
      <c r="F166" s="870"/>
      <c r="G166" s="870"/>
      <c r="H166" s="870"/>
      <c r="I166" s="870"/>
      <c r="J166" s="870"/>
      <c r="K166" s="870"/>
      <c r="L166" s="870"/>
      <c r="M166" s="870"/>
      <c r="N166" s="870"/>
      <c r="O166" s="870"/>
      <c r="P166" s="870"/>
      <c r="Q166" s="870"/>
      <c r="R166" s="870"/>
      <c r="S166" s="870"/>
      <c r="T166" s="870"/>
      <c r="U166" s="870"/>
      <c r="V166" s="870"/>
      <c r="W166" s="870"/>
      <c r="X166" s="870"/>
      <c r="Y166" s="871"/>
      <c r="Z166" s="895" t="s">
        <v>33</v>
      </c>
      <c r="AA166" s="870"/>
      <c r="AB166" s="871"/>
      <c r="AC166" s="865" t="s">
        <v>99</v>
      </c>
      <c r="AD166" s="866"/>
      <c r="AE166" s="866"/>
      <c r="AF166" s="866"/>
      <c r="AG166" s="866"/>
      <c r="AH166" s="866"/>
      <c r="AI166" s="866"/>
      <c r="AJ166" s="866"/>
      <c r="AK166" s="866"/>
      <c r="AL166" s="866"/>
      <c r="AM166" s="866"/>
      <c r="AN166" s="866"/>
      <c r="AO166" s="866"/>
      <c r="AP166" s="866"/>
      <c r="AQ166" s="866"/>
      <c r="AR166" s="866"/>
      <c r="AS166" s="866"/>
      <c r="AT166" s="866"/>
      <c r="AU166" s="866"/>
      <c r="AV166" s="866"/>
      <c r="AW166" s="866"/>
      <c r="AX166" s="866"/>
      <c r="AY166" s="866"/>
      <c r="AZ166" s="866"/>
      <c r="BA166" s="91"/>
    </row>
    <row r="167" spans="1:62" s="53" customFormat="1" ht="24.95" hidden="1" customHeight="1" x14ac:dyDescent="0.25">
      <c r="A167" s="91"/>
      <c r="B167" s="872"/>
      <c r="C167" s="872"/>
      <c r="D167" s="872"/>
      <c r="E167" s="872"/>
      <c r="F167" s="872"/>
      <c r="G167" s="872"/>
      <c r="H167" s="872"/>
      <c r="I167" s="872"/>
      <c r="J167" s="872"/>
      <c r="K167" s="872"/>
      <c r="L167" s="872"/>
      <c r="M167" s="872"/>
      <c r="N167" s="872"/>
      <c r="O167" s="872"/>
      <c r="P167" s="872"/>
      <c r="Q167" s="872"/>
      <c r="R167" s="872"/>
      <c r="S167" s="872"/>
      <c r="T167" s="872"/>
      <c r="U167" s="872"/>
      <c r="V167" s="872"/>
      <c r="W167" s="872"/>
      <c r="X167" s="872"/>
      <c r="Y167" s="873"/>
      <c r="Z167" s="896"/>
      <c r="AA167" s="872"/>
      <c r="AB167" s="873"/>
      <c r="AC167" s="811" t="s">
        <v>936</v>
      </c>
      <c r="AD167" s="752"/>
      <c r="AE167" s="752"/>
      <c r="AF167" s="752"/>
      <c r="AG167" s="752"/>
      <c r="AH167" s="752"/>
      <c r="AI167" s="752"/>
      <c r="AJ167" s="764"/>
      <c r="AK167" s="728" t="s">
        <v>937</v>
      </c>
      <c r="AL167" s="728"/>
      <c r="AM167" s="728"/>
      <c r="AN167" s="728"/>
      <c r="AO167" s="728"/>
      <c r="AP167" s="728"/>
      <c r="AQ167" s="728"/>
      <c r="AR167" s="728"/>
      <c r="AS167" s="752" t="s">
        <v>938</v>
      </c>
      <c r="AT167" s="752"/>
      <c r="AU167" s="752"/>
      <c r="AV167" s="752"/>
      <c r="AW167" s="752"/>
      <c r="AX167" s="752"/>
      <c r="AY167" s="752"/>
      <c r="AZ167" s="752"/>
      <c r="BA167" s="91"/>
    </row>
    <row r="168" spans="1:62" s="53" customFormat="1" ht="24.95" hidden="1" customHeight="1" x14ac:dyDescent="0.25">
      <c r="A168" s="91"/>
      <c r="B168" s="874"/>
      <c r="C168" s="874"/>
      <c r="D168" s="874"/>
      <c r="E168" s="874"/>
      <c r="F168" s="874"/>
      <c r="G168" s="874"/>
      <c r="H168" s="874"/>
      <c r="I168" s="874"/>
      <c r="J168" s="874"/>
      <c r="K168" s="874"/>
      <c r="L168" s="874"/>
      <c r="M168" s="874"/>
      <c r="N168" s="874"/>
      <c r="O168" s="874"/>
      <c r="P168" s="874"/>
      <c r="Q168" s="874"/>
      <c r="R168" s="874"/>
      <c r="S168" s="874"/>
      <c r="T168" s="874"/>
      <c r="U168" s="874"/>
      <c r="V168" s="874"/>
      <c r="W168" s="874"/>
      <c r="X168" s="874"/>
      <c r="Y168" s="875"/>
      <c r="Z168" s="897"/>
      <c r="AA168" s="874"/>
      <c r="AB168" s="875"/>
      <c r="AC168" s="813"/>
      <c r="AD168" s="765"/>
      <c r="AE168" s="765"/>
      <c r="AF168" s="765"/>
      <c r="AG168" s="765"/>
      <c r="AH168" s="765"/>
      <c r="AI168" s="765"/>
      <c r="AJ168" s="766"/>
      <c r="AK168" s="728"/>
      <c r="AL168" s="728"/>
      <c r="AM168" s="728"/>
      <c r="AN168" s="728"/>
      <c r="AO168" s="728"/>
      <c r="AP168" s="728"/>
      <c r="AQ168" s="728"/>
      <c r="AR168" s="728"/>
      <c r="AS168" s="765"/>
      <c r="AT168" s="765"/>
      <c r="AU168" s="765"/>
      <c r="AV168" s="765"/>
      <c r="AW168" s="765"/>
      <c r="AX168" s="765"/>
      <c r="AY168" s="765"/>
      <c r="AZ168" s="765"/>
      <c r="BA168" s="91"/>
    </row>
    <row r="169" spans="1:62" s="71" customFormat="1" ht="15" hidden="1" customHeight="1" thickBot="1" x14ac:dyDescent="0.3">
      <c r="A169" s="116"/>
      <c r="B169" s="923">
        <v>1</v>
      </c>
      <c r="C169" s="923"/>
      <c r="D169" s="923"/>
      <c r="E169" s="923"/>
      <c r="F169" s="923"/>
      <c r="G169" s="923"/>
      <c r="H169" s="923"/>
      <c r="I169" s="923"/>
      <c r="J169" s="923"/>
      <c r="K169" s="923"/>
      <c r="L169" s="923"/>
      <c r="M169" s="923"/>
      <c r="N169" s="923"/>
      <c r="O169" s="923"/>
      <c r="P169" s="923"/>
      <c r="Q169" s="923"/>
      <c r="R169" s="923"/>
      <c r="S169" s="923"/>
      <c r="T169" s="923"/>
      <c r="U169" s="923"/>
      <c r="V169" s="923"/>
      <c r="W169" s="923"/>
      <c r="X169" s="923"/>
      <c r="Y169" s="924"/>
      <c r="Z169" s="922" t="s">
        <v>36</v>
      </c>
      <c r="AA169" s="923"/>
      <c r="AB169" s="924"/>
      <c r="AC169" s="922" t="s">
        <v>7</v>
      </c>
      <c r="AD169" s="923"/>
      <c r="AE169" s="923"/>
      <c r="AF169" s="923"/>
      <c r="AG169" s="923"/>
      <c r="AH169" s="923"/>
      <c r="AI169" s="923"/>
      <c r="AJ169" s="924"/>
      <c r="AK169" s="922" t="s">
        <v>8</v>
      </c>
      <c r="AL169" s="923"/>
      <c r="AM169" s="923"/>
      <c r="AN169" s="923"/>
      <c r="AO169" s="923"/>
      <c r="AP169" s="923"/>
      <c r="AQ169" s="923"/>
      <c r="AR169" s="924"/>
      <c r="AS169" s="922" t="s">
        <v>9</v>
      </c>
      <c r="AT169" s="923"/>
      <c r="AU169" s="923"/>
      <c r="AV169" s="923"/>
      <c r="AW169" s="923"/>
      <c r="AX169" s="923"/>
      <c r="AY169" s="923"/>
      <c r="AZ169" s="923"/>
      <c r="BA169" s="118"/>
    </row>
    <row r="170" spans="1:62" s="52" customFormat="1" ht="18" hidden="1" customHeight="1" x14ac:dyDescent="0.25">
      <c r="A170" s="89"/>
      <c r="B170" s="1629"/>
      <c r="C170" s="1630"/>
      <c r="D170" s="1630"/>
      <c r="E170" s="1630"/>
      <c r="F170" s="1630"/>
      <c r="G170" s="1630"/>
      <c r="H170" s="1630"/>
      <c r="I170" s="1630"/>
      <c r="J170" s="1630"/>
      <c r="K170" s="1630"/>
      <c r="L170" s="1630"/>
      <c r="M170" s="1630"/>
      <c r="N170" s="1630"/>
      <c r="O170" s="1630"/>
      <c r="P170" s="1630"/>
      <c r="Q170" s="1630"/>
      <c r="R170" s="1630"/>
      <c r="S170" s="1630"/>
      <c r="T170" s="1630"/>
      <c r="U170" s="1630"/>
      <c r="V170" s="1630"/>
      <c r="W170" s="1630"/>
      <c r="X170" s="1630"/>
      <c r="Y170" s="1630"/>
      <c r="Z170" s="857" t="s">
        <v>21</v>
      </c>
      <c r="AA170" s="857"/>
      <c r="AB170" s="857"/>
      <c r="AC170" s="1046"/>
      <c r="AD170" s="1046"/>
      <c r="AE170" s="1046"/>
      <c r="AF170" s="1046"/>
      <c r="AG170" s="1046"/>
      <c r="AH170" s="1046"/>
      <c r="AI170" s="1046"/>
      <c r="AJ170" s="1046"/>
      <c r="AK170" s="1046"/>
      <c r="AL170" s="1046"/>
      <c r="AM170" s="1046"/>
      <c r="AN170" s="1046"/>
      <c r="AO170" s="1046"/>
      <c r="AP170" s="1046"/>
      <c r="AQ170" s="1046"/>
      <c r="AR170" s="1046"/>
      <c r="AS170" s="1046"/>
      <c r="AT170" s="1046"/>
      <c r="AU170" s="1046"/>
      <c r="AV170" s="1046"/>
      <c r="AW170" s="1046"/>
      <c r="AX170" s="1046"/>
      <c r="AY170" s="1046"/>
      <c r="AZ170" s="1047"/>
      <c r="BA170" s="89"/>
    </row>
    <row r="171" spans="1:62" s="53" customFormat="1" ht="18" hidden="1" customHeight="1" x14ac:dyDescent="0.25">
      <c r="A171" s="91"/>
      <c r="B171" s="1625"/>
      <c r="C171" s="1516"/>
      <c r="D171" s="1516"/>
      <c r="E171" s="1516"/>
      <c r="F171" s="1516"/>
      <c r="G171" s="1516"/>
      <c r="H171" s="1516"/>
      <c r="I171" s="1516"/>
      <c r="J171" s="1516"/>
      <c r="K171" s="1516"/>
      <c r="L171" s="1516"/>
      <c r="M171" s="1516"/>
      <c r="N171" s="1516"/>
      <c r="O171" s="1516"/>
      <c r="P171" s="1516"/>
      <c r="Q171" s="1516"/>
      <c r="R171" s="1516"/>
      <c r="S171" s="1516"/>
      <c r="T171" s="1516"/>
      <c r="U171" s="1516"/>
      <c r="V171" s="1516"/>
      <c r="W171" s="1516"/>
      <c r="X171" s="1516"/>
      <c r="Y171" s="1626"/>
      <c r="Z171" s="842" t="s">
        <v>22</v>
      </c>
      <c r="AA171" s="842"/>
      <c r="AB171" s="843"/>
      <c r="AC171" s="892"/>
      <c r="AD171" s="892"/>
      <c r="AE171" s="892"/>
      <c r="AF171" s="892"/>
      <c r="AG171" s="892"/>
      <c r="AH171" s="892"/>
      <c r="AI171" s="892"/>
      <c r="AJ171" s="892"/>
      <c r="AK171" s="892"/>
      <c r="AL171" s="892"/>
      <c r="AM171" s="892"/>
      <c r="AN171" s="892"/>
      <c r="AO171" s="892"/>
      <c r="AP171" s="892"/>
      <c r="AQ171" s="892"/>
      <c r="AR171" s="892"/>
      <c r="AS171" s="892"/>
      <c r="AT171" s="892"/>
      <c r="AU171" s="892"/>
      <c r="AV171" s="892"/>
      <c r="AW171" s="892"/>
      <c r="AX171" s="892"/>
      <c r="AY171" s="892"/>
      <c r="AZ171" s="1006"/>
      <c r="BA171" s="91"/>
    </row>
    <row r="172" spans="1:62" s="53" customFormat="1" ht="18" hidden="1" customHeight="1" thickBot="1" x14ac:dyDescent="0.3">
      <c r="A172" s="91"/>
      <c r="B172" s="1612"/>
      <c r="C172" s="1613"/>
      <c r="D172" s="1613"/>
      <c r="E172" s="1613"/>
      <c r="F172" s="1613"/>
      <c r="G172" s="1613"/>
      <c r="H172" s="1613"/>
      <c r="I172" s="1613"/>
      <c r="J172" s="1613"/>
      <c r="K172" s="1613"/>
      <c r="L172" s="1613"/>
      <c r="M172" s="1613"/>
      <c r="N172" s="1613"/>
      <c r="O172" s="1613"/>
      <c r="P172" s="1613"/>
      <c r="Q172" s="1613"/>
      <c r="R172" s="1613"/>
      <c r="S172" s="1613"/>
      <c r="T172" s="1613"/>
      <c r="U172" s="1613"/>
      <c r="V172" s="1613"/>
      <c r="W172" s="1613"/>
      <c r="X172" s="1613"/>
      <c r="Y172" s="1613"/>
      <c r="Z172" s="845"/>
      <c r="AA172" s="845"/>
      <c r="AB172" s="846"/>
      <c r="AC172" s="892"/>
      <c r="AD172" s="892"/>
      <c r="AE172" s="892"/>
      <c r="AF172" s="892"/>
      <c r="AG172" s="892"/>
      <c r="AH172" s="892"/>
      <c r="AI172" s="892"/>
      <c r="AJ172" s="892"/>
      <c r="AK172" s="892"/>
      <c r="AL172" s="892"/>
      <c r="AM172" s="892"/>
      <c r="AN172" s="892"/>
      <c r="AO172" s="892"/>
      <c r="AP172" s="892"/>
      <c r="AQ172" s="892"/>
      <c r="AR172" s="892"/>
      <c r="AS172" s="892"/>
      <c r="AT172" s="892"/>
      <c r="AU172" s="892"/>
      <c r="AV172" s="892"/>
      <c r="AW172" s="892"/>
      <c r="AX172" s="892"/>
      <c r="AY172" s="892"/>
      <c r="AZ172" s="1006"/>
      <c r="BA172" s="91"/>
    </row>
    <row r="173" spans="1:62" s="53" customFormat="1" ht="18" hidden="1" customHeight="1" thickBot="1" x14ac:dyDescent="0.3">
      <c r="A173" s="91"/>
      <c r="B173" s="1460" t="s">
        <v>756</v>
      </c>
      <c r="C173" s="1627"/>
      <c r="D173" s="1627"/>
      <c r="E173" s="1627"/>
      <c r="F173" s="1627"/>
      <c r="G173" s="1627"/>
      <c r="H173" s="1627"/>
      <c r="I173" s="1627"/>
      <c r="J173" s="1627"/>
      <c r="K173" s="1627"/>
      <c r="L173" s="1627"/>
      <c r="M173" s="1627"/>
      <c r="N173" s="1627"/>
      <c r="O173" s="1627"/>
      <c r="P173" s="1627"/>
      <c r="Q173" s="1627"/>
      <c r="R173" s="1627"/>
      <c r="S173" s="1627"/>
      <c r="T173" s="1627"/>
      <c r="U173" s="1627"/>
      <c r="V173" s="1627"/>
      <c r="W173" s="1627"/>
      <c r="X173" s="1627"/>
      <c r="Y173" s="1628"/>
      <c r="Z173" s="847" t="s">
        <v>142</v>
      </c>
      <c r="AA173" s="848"/>
      <c r="AB173" s="849"/>
      <c r="AC173" s="1003">
        <f>AC170</f>
        <v>0</v>
      </c>
      <c r="AD173" s="1003"/>
      <c r="AE173" s="1003"/>
      <c r="AF173" s="1003"/>
      <c r="AG173" s="1003"/>
      <c r="AH173" s="1003"/>
      <c r="AI173" s="1003"/>
      <c r="AJ173" s="1003"/>
      <c r="AK173" s="1003">
        <f>AK170</f>
        <v>0</v>
      </c>
      <c r="AL173" s="1003"/>
      <c r="AM173" s="1003"/>
      <c r="AN173" s="1003"/>
      <c r="AO173" s="1003"/>
      <c r="AP173" s="1003"/>
      <c r="AQ173" s="1003"/>
      <c r="AR173" s="1003"/>
      <c r="AS173" s="1003">
        <f>AS170</f>
        <v>0</v>
      </c>
      <c r="AT173" s="1003"/>
      <c r="AU173" s="1003"/>
      <c r="AV173" s="1003"/>
      <c r="AW173" s="1003"/>
      <c r="AX173" s="1003"/>
      <c r="AY173" s="1003"/>
      <c r="AZ173" s="1004"/>
      <c r="BA173" s="91"/>
    </row>
    <row r="174" spans="1:62" s="53" customFormat="1" ht="15" customHeight="1" x14ac:dyDescent="0.25">
      <c r="A174" s="91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7"/>
      <c r="T174" s="97"/>
      <c r="U174" s="170"/>
      <c r="V174" s="170"/>
      <c r="W174" s="170"/>
      <c r="X174" s="170"/>
      <c r="Y174" s="170"/>
      <c r="Z174" s="170"/>
      <c r="AA174" s="170"/>
      <c r="AB174" s="170"/>
      <c r="AC174" s="99"/>
      <c r="AD174" s="99"/>
      <c r="AE174" s="99"/>
      <c r="AF174" s="99"/>
      <c r="AG174" s="99"/>
      <c r="AH174" s="99"/>
      <c r="AI174" s="99"/>
      <c r="AJ174" s="9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91"/>
    </row>
    <row r="175" spans="1:62" s="53" customFormat="1" ht="15" hidden="1" customHeight="1" x14ac:dyDescent="0.25">
      <c r="A175" s="91"/>
      <c r="B175" s="1606" t="s">
        <v>876</v>
      </c>
      <c r="C175" s="1606"/>
      <c r="D175" s="1606"/>
      <c r="E175" s="1606"/>
      <c r="F175" s="1606"/>
      <c r="G175" s="1606"/>
      <c r="H175" s="1606"/>
      <c r="I175" s="1606"/>
      <c r="J175" s="1606"/>
      <c r="K175" s="1606"/>
      <c r="L175" s="1606"/>
      <c r="M175" s="1606"/>
      <c r="N175" s="1606"/>
      <c r="O175" s="1606"/>
      <c r="P175" s="1606"/>
      <c r="Q175" s="1606"/>
      <c r="R175" s="1606"/>
      <c r="S175" s="1606"/>
      <c r="T175" s="1606"/>
      <c r="U175" s="1606"/>
      <c r="V175" s="1606"/>
      <c r="W175" s="1606"/>
      <c r="X175" s="1606"/>
      <c r="Y175" s="1606"/>
      <c r="Z175" s="1606"/>
      <c r="AA175" s="1606"/>
      <c r="AB175" s="1606"/>
      <c r="AC175" s="1606"/>
      <c r="AD175" s="1606"/>
      <c r="AE175" s="1606"/>
      <c r="AF175" s="1606"/>
      <c r="AG175" s="1606"/>
      <c r="AH175" s="1606"/>
      <c r="AI175" s="1606"/>
      <c r="AJ175" s="1606"/>
      <c r="AK175" s="1606"/>
      <c r="AL175" s="1606"/>
      <c r="AM175" s="1606"/>
      <c r="AN175" s="1606"/>
      <c r="AO175" s="1606"/>
      <c r="AP175" s="1606"/>
      <c r="AQ175" s="1606"/>
      <c r="AR175" s="1606"/>
      <c r="AS175" s="1606"/>
      <c r="AT175" s="1606"/>
      <c r="AU175" s="1606"/>
      <c r="AV175" s="1606"/>
      <c r="AW175" s="1606"/>
      <c r="AX175" s="1606"/>
      <c r="AY175" s="1606"/>
      <c r="AZ175" s="1606"/>
      <c r="BA175" s="91"/>
    </row>
    <row r="176" spans="1:62" s="53" customFormat="1" ht="7.5" hidden="1" customHeight="1" x14ac:dyDescent="0.25">
      <c r="A176" s="91"/>
      <c r="B176" s="537"/>
      <c r="C176" s="537"/>
      <c r="D176" s="537"/>
      <c r="E176" s="537"/>
      <c r="F176" s="537"/>
      <c r="G176" s="537"/>
      <c r="H176" s="537"/>
      <c r="I176" s="537"/>
      <c r="J176" s="537"/>
      <c r="K176" s="537"/>
      <c r="L176" s="537"/>
      <c r="M176" s="537"/>
      <c r="N176" s="537"/>
      <c r="O176" s="537"/>
      <c r="P176" s="537"/>
      <c r="Q176" s="537"/>
      <c r="R176" s="537"/>
      <c r="S176" s="538"/>
      <c r="T176" s="538"/>
      <c r="U176" s="539"/>
      <c r="V176" s="539"/>
      <c r="W176" s="539"/>
      <c r="X176" s="539"/>
      <c r="Y176" s="539"/>
      <c r="Z176" s="539"/>
      <c r="AA176" s="539"/>
      <c r="AB176" s="539"/>
      <c r="AC176" s="540"/>
      <c r="AD176" s="540"/>
      <c r="AE176" s="540"/>
      <c r="AF176" s="540"/>
      <c r="AG176" s="540"/>
      <c r="AH176" s="540"/>
      <c r="AI176" s="540"/>
      <c r="AJ176" s="540"/>
      <c r="AK176" s="631"/>
      <c r="AL176" s="631"/>
      <c r="AM176" s="631"/>
      <c r="AN176" s="631"/>
      <c r="AO176" s="631"/>
      <c r="AP176" s="631"/>
      <c r="AQ176" s="631"/>
      <c r="AR176" s="631"/>
      <c r="AS176" s="631"/>
      <c r="AT176" s="631"/>
      <c r="AU176" s="631"/>
      <c r="AV176" s="631"/>
      <c r="AW176" s="631"/>
      <c r="AX176" s="631"/>
      <c r="AY176" s="631"/>
      <c r="AZ176" s="631"/>
      <c r="BA176" s="91"/>
    </row>
    <row r="177" spans="1:53" s="53" customFormat="1" ht="24.95" hidden="1" customHeight="1" x14ac:dyDescent="0.25">
      <c r="A177" s="91"/>
      <c r="B177" s="1615" t="s">
        <v>572</v>
      </c>
      <c r="C177" s="1615"/>
      <c r="D177" s="1615"/>
      <c r="E177" s="1615"/>
      <c r="F177" s="1615"/>
      <c r="G177" s="1615"/>
      <c r="H177" s="1615"/>
      <c r="I177" s="1615"/>
      <c r="J177" s="1615"/>
      <c r="K177" s="1615"/>
      <c r="L177" s="1615"/>
      <c r="M177" s="1615"/>
      <c r="N177" s="1615"/>
      <c r="O177" s="1615"/>
      <c r="P177" s="1615"/>
      <c r="Q177" s="1615"/>
      <c r="R177" s="1615"/>
      <c r="S177" s="1615"/>
      <c r="T177" s="1615"/>
      <c r="U177" s="1615"/>
      <c r="V177" s="1615"/>
      <c r="W177" s="1615"/>
      <c r="X177" s="1615"/>
      <c r="Y177" s="1616"/>
      <c r="Z177" s="1183" t="s">
        <v>33</v>
      </c>
      <c r="AA177" s="1615"/>
      <c r="AB177" s="1616"/>
      <c r="AC177" s="1623" t="s">
        <v>99</v>
      </c>
      <c r="AD177" s="1624"/>
      <c r="AE177" s="1624"/>
      <c r="AF177" s="1624"/>
      <c r="AG177" s="1624"/>
      <c r="AH177" s="1624"/>
      <c r="AI177" s="1624"/>
      <c r="AJ177" s="1624"/>
      <c r="AK177" s="1624"/>
      <c r="AL177" s="1624"/>
      <c r="AM177" s="1624"/>
      <c r="AN177" s="1624"/>
      <c r="AO177" s="1624"/>
      <c r="AP177" s="1624"/>
      <c r="AQ177" s="1624"/>
      <c r="AR177" s="1624"/>
      <c r="AS177" s="1624"/>
      <c r="AT177" s="1624"/>
      <c r="AU177" s="1624"/>
      <c r="AV177" s="1624"/>
      <c r="AW177" s="1624"/>
      <c r="AX177" s="1624"/>
      <c r="AY177" s="1624"/>
      <c r="AZ177" s="1624"/>
      <c r="BA177" s="91"/>
    </row>
    <row r="178" spans="1:53" s="53" customFormat="1" ht="24.95" hidden="1" customHeight="1" x14ac:dyDescent="0.25">
      <c r="A178" s="91"/>
      <c r="B178" s="1617"/>
      <c r="C178" s="1617"/>
      <c r="D178" s="1617"/>
      <c r="E178" s="1617"/>
      <c r="F178" s="1617"/>
      <c r="G178" s="1617"/>
      <c r="H178" s="1617"/>
      <c r="I178" s="1617"/>
      <c r="J178" s="1617"/>
      <c r="K178" s="1617"/>
      <c r="L178" s="1617"/>
      <c r="M178" s="1617"/>
      <c r="N178" s="1617"/>
      <c r="O178" s="1617"/>
      <c r="P178" s="1617"/>
      <c r="Q178" s="1617"/>
      <c r="R178" s="1617"/>
      <c r="S178" s="1617"/>
      <c r="T178" s="1617"/>
      <c r="U178" s="1617"/>
      <c r="V178" s="1617"/>
      <c r="W178" s="1617"/>
      <c r="X178" s="1617"/>
      <c r="Y178" s="1618"/>
      <c r="Z178" s="1621"/>
      <c r="AA178" s="1617"/>
      <c r="AB178" s="1618"/>
      <c r="AC178" s="1183" t="s">
        <v>271</v>
      </c>
      <c r="AD178" s="1615"/>
      <c r="AE178" s="1615"/>
      <c r="AF178" s="1615"/>
      <c r="AG178" s="1615"/>
      <c r="AH178" s="1615"/>
      <c r="AI178" s="1615"/>
      <c r="AJ178" s="1616"/>
      <c r="AK178" s="1537" t="s">
        <v>6</v>
      </c>
      <c r="AL178" s="1537"/>
      <c r="AM178" s="1537"/>
      <c r="AN178" s="1537"/>
      <c r="AO178" s="1537"/>
      <c r="AP178" s="1537"/>
      <c r="AQ178" s="1537"/>
      <c r="AR178" s="1537"/>
      <c r="AS178" s="1615" t="s">
        <v>35</v>
      </c>
      <c r="AT178" s="1615"/>
      <c r="AU178" s="1615"/>
      <c r="AV178" s="1615"/>
      <c r="AW178" s="1615"/>
      <c r="AX178" s="1615"/>
      <c r="AY178" s="1615"/>
      <c r="AZ178" s="1615"/>
      <c r="BA178" s="91"/>
    </row>
    <row r="179" spans="1:53" s="53" customFormat="1" ht="24.95" hidden="1" customHeight="1" x14ac:dyDescent="0.25">
      <c r="A179" s="91"/>
      <c r="B179" s="1619"/>
      <c r="C179" s="1619"/>
      <c r="D179" s="1619"/>
      <c r="E179" s="1619"/>
      <c r="F179" s="1619"/>
      <c r="G179" s="1619"/>
      <c r="H179" s="1619"/>
      <c r="I179" s="1619"/>
      <c r="J179" s="1619"/>
      <c r="K179" s="1619"/>
      <c r="L179" s="1619"/>
      <c r="M179" s="1619"/>
      <c r="N179" s="1619"/>
      <c r="O179" s="1619"/>
      <c r="P179" s="1619"/>
      <c r="Q179" s="1619"/>
      <c r="R179" s="1619"/>
      <c r="S179" s="1619"/>
      <c r="T179" s="1619"/>
      <c r="U179" s="1619"/>
      <c r="V179" s="1619"/>
      <c r="W179" s="1619"/>
      <c r="X179" s="1619"/>
      <c r="Y179" s="1620"/>
      <c r="Z179" s="1622"/>
      <c r="AA179" s="1619"/>
      <c r="AB179" s="1620"/>
      <c r="AC179" s="1622"/>
      <c r="AD179" s="1619"/>
      <c r="AE179" s="1619"/>
      <c r="AF179" s="1619"/>
      <c r="AG179" s="1619"/>
      <c r="AH179" s="1619"/>
      <c r="AI179" s="1619"/>
      <c r="AJ179" s="1620"/>
      <c r="AK179" s="1537"/>
      <c r="AL179" s="1537"/>
      <c r="AM179" s="1537"/>
      <c r="AN179" s="1537"/>
      <c r="AO179" s="1537"/>
      <c r="AP179" s="1537"/>
      <c r="AQ179" s="1537"/>
      <c r="AR179" s="1537"/>
      <c r="AS179" s="1619"/>
      <c r="AT179" s="1619"/>
      <c r="AU179" s="1619"/>
      <c r="AV179" s="1619"/>
      <c r="AW179" s="1619"/>
      <c r="AX179" s="1619"/>
      <c r="AY179" s="1619"/>
      <c r="AZ179" s="1619"/>
      <c r="BA179" s="91"/>
    </row>
    <row r="180" spans="1:53" s="392" customFormat="1" ht="15" hidden="1" customHeight="1" thickBot="1" x14ac:dyDescent="0.3">
      <c r="A180" s="354"/>
      <c r="B180" s="1631">
        <v>1</v>
      </c>
      <c r="C180" s="1631"/>
      <c r="D180" s="1631"/>
      <c r="E180" s="1631"/>
      <c r="F180" s="1631"/>
      <c r="G180" s="1631"/>
      <c r="H180" s="1631"/>
      <c r="I180" s="1631"/>
      <c r="J180" s="1631"/>
      <c r="K180" s="1631"/>
      <c r="L180" s="1631"/>
      <c r="M180" s="1631"/>
      <c r="N180" s="1631"/>
      <c r="O180" s="1631"/>
      <c r="P180" s="1631"/>
      <c r="Q180" s="1631"/>
      <c r="R180" s="1631"/>
      <c r="S180" s="1631"/>
      <c r="T180" s="1631"/>
      <c r="U180" s="1631"/>
      <c r="V180" s="1631"/>
      <c r="W180" s="1631"/>
      <c r="X180" s="1631"/>
      <c r="Y180" s="1632"/>
      <c r="Z180" s="1633" t="s">
        <v>36</v>
      </c>
      <c r="AA180" s="1631"/>
      <c r="AB180" s="1632"/>
      <c r="AC180" s="1633" t="s">
        <v>7</v>
      </c>
      <c r="AD180" s="1631"/>
      <c r="AE180" s="1631"/>
      <c r="AF180" s="1631"/>
      <c r="AG180" s="1631"/>
      <c r="AH180" s="1631"/>
      <c r="AI180" s="1631"/>
      <c r="AJ180" s="1632"/>
      <c r="AK180" s="1633" t="s">
        <v>8</v>
      </c>
      <c r="AL180" s="1631"/>
      <c r="AM180" s="1631"/>
      <c r="AN180" s="1631"/>
      <c r="AO180" s="1631"/>
      <c r="AP180" s="1631"/>
      <c r="AQ180" s="1631"/>
      <c r="AR180" s="1632"/>
      <c r="AS180" s="1633" t="s">
        <v>9</v>
      </c>
      <c r="AT180" s="1631"/>
      <c r="AU180" s="1631"/>
      <c r="AV180" s="1631"/>
      <c r="AW180" s="1631"/>
      <c r="AX180" s="1631"/>
      <c r="AY180" s="1631"/>
      <c r="AZ180" s="1631"/>
      <c r="BA180" s="350"/>
    </row>
    <row r="181" spans="1:53" s="52" customFormat="1" ht="18" hidden="1" customHeight="1" x14ac:dyDescent="0.25">
      <c r="A181" s="89"/>
      <c r="B181" s="1634"/>
      <c r="C181" s="1635"/>
      <c r="D181" s="1635"/>
      <c r="E181" s="1635"/>
      <c r="F181" s="1635"/>
      <c r="G181" s="1635"/>
      <c r="H181" s="1635"/>
      <c r="I181" s="1635"/>
      <c r="J181" s="1635"/>
      <c r="K181" s="1635"/>
      <c r="L181" s="1635"/>
      <c r="M181" s="1635"/>
      <c r="N181" s="1635"/>
      <c r="O181" s="1635"/>
      <c r="P181" s="1635"/>
      <c r="Q181" s="1635"/>
      <c r="R181" s="1635"/>
      <c r="S181" s="1635"/>
      <c r="T181" s="1635"/>
      <c r="U181" s="1635"/>
      <c r="V181" s="1635"/>
      <c r="W181" s="1635"/>
      <c r="X181" s="1635"/>
      <c r="Y181" s="1635"/>
      <c r="Z181" s="1500" t="s">
        <v>21</v>
      </c>
      <c r="AA181" s="1500"/>
      <c r="AB181" s="1500"/>
      <c r="AC181" s="1501"/>
      <c r="AD181" s="1501"/>
      <c r="AE181" s="1501"/>
      <c r="AF181" s="1501"/>
      <c r="AG181" s="1501"/>
      <c r="AH181" s="1501"/>
      <c r="AI181" s="1501"/>
      <c r="AJ181" s="1501"/>
      <c r="AK181" s="1501"/>
      <c r="AL181" s="1501"/>
      <c r="AM181" s="1501"/>
      <c r="AN181" s="1501"/>
      <c r="AO181" s="1501"/>
      <c r="AP181" s="1501"/>
      <c r="AQ181" s="1501"/>
      <c r="AR181" s="1501"/>
      <c r="AS181" s="1501"/>
      <c r="AT181" s="1501"/>
      <c r="AU181" s="1501"/>
      <c r="AV181" s="1501"/>
      <c r="AW181" s="1501"/>
      <c r="AX181" s="1501"/>
      <c r="AY181" s="1501"/>
      <c r="AZ181" s="1614"/>
      <c r="BA181" s="89"/>
    </row>
    <row r="182" spans="1:53" s="53" customFormat="1" ht="18" hidden="1" customHeight="1" x14ac:dyDescent="0.25">
      <c r="A182" s="91"/>
      <c r="B182" s="1646"/>
      <c r="C182" s="1647"/>
      <c r="D182" s="1647"/>
      <c r="E182" s="1647"/>
      <c r="F182" s="1647"/>
      <c r="G182" s="1647"/>
      <c r="H182" s="1647"/>
      <c r="I182" s="1647"/>
      <c r="J182" s="1647"/>
      <c r="K182" s="1647"/>
      <c r="L182" s="1647"/>
      <c r="M182" s="1647"/>
      <c r="N182" s="1647"/>
      <c r="O182" s="1647"/>
      <c r="P182" s="1647"/>
      <c r="Q182" s="1647"/>
      <c r="R182" s="1647"/>
      <c r="S182" s="1647"/>
      <c r="T182" s="1647"/>
      <c r="U182" s="1647"/>
      <c r="V182" s="1647"/>
      <c r="W182" s="1647"/>
      <c r="X182" s="1647"/>
      <c r="Y182" s="1648"/>
      <c r="Z182" s="1542" t="s">
        <v>22</v>
      </c>
      <c r="AA182" s="1542"/>
      <c r="AB182" s="1543"/>
      <c r="AC182" s="1537"/>
      <c r="AD182" s="1537"/>
      <c r="AE182" s="1537"/>
      <c r="AF182" s="1537"/>
      <c r="AG182" s="1537"/>
      <c r="AH182" s="1537"/>
      <c r="AI182" s="1537"/>
      <c r="AJ182" s="1537"/>
      <c r="AK182" s="1537"/>
      <c r="AL182" s="1537"/>
      <c r="AM182" s="1537"/>
      <c r="AN182" s="1537"/>
      <c r="AO182" s="1537"/>
      <c r="AP182" s="1537"/>
      <c r="AQ182" s="1537"/>
      <c r="AR182" s="1537"/>
      <c r="AS182" s="1537"/>
      <c r="AT182" s="1537"/>
      <c r="AU182" s="1537"/>
      <c r="AV182" s="1537"/>
      <c r="AW182" s="1537"/>
      <c r="AX182" s="1537"/>
      <c r="AY182" s="1537"/>
      <c r="AZ182" s="1538"/>
      <c r="BA182" s="91"/>
    </row>
    <row r="183" spans="1:53" s="53" customFormat="1" ht="18" hidden="1" customHeight="1" thickBot="1" x14ac:dyDescent="0.3">
      <c r="A183" s="91"/>
      <c r="B183" s="1636"/>
      <c r="C183" s="1637"/>
      <c r="D183" s="1637"/>
      <c r="E183" s="1637"/>
      <c r="F183" s="1637"/>
      <c r="G183" s="1637"/>
      <c r="H183" s="1637"/>
      <c r="I183" s="1637"/>
      <c r="J183" s="1637"/>
      <c r="K183" s="1637"/>
      <c r="L183" s="1637"/>
      <c r="M183" s="1637"/>
      <c r="N183" s="1637"/>
      <c r="O183" s="1637"/>
      <c r="P183" s="1637"/>
      <c r="Q183" s="1637"/>
      <c r="R183" s="1637"/>
      <c r="S183" s="1637"/>
      <c r="T183" s="1637"/>
      <c r="U183" s="1637"/>
      <c r="V183" s="1637"/>
      <c r="W183" s="1637"/>
      <c r="X183" s="1637"/>
      <c r="Y183" s="1637"/>
      <c r="Z183" s="1535"/>
      <c r="AA183" s="1535"/>
      <c r="AB183" s="1536"/>
      <c r="AC183" s="1537"/>
      <c r="AD183" s="1537"/>
      <c r="AE183" s="1537"/>
      <c r="AF183" s="1537"/>
      <c r="AG183" s="1537"/>
      <c r="AH183" s="1537"/>
      <c r="AI183" s="1537"/>
      <c r="AJ183" s="1537"/>
      <c r="AK183" s="1537"/>
      <c r="AL183" s="1537"/>
      <c r="AM183" s="1537"/>
      <c r="AN183" s="1537"/>
      <c r="AO183" s="1537"/>
      <c r="AP183" s="1537"/>
      <c r="AQ183" s="1537"/>
      <c r="AR183" s="1537"/>
      <c r="AS183" s="1537"/>
      <c r="AT183" s="1537"/>
      <c r="AU183" s="1537"/>
      <c r="AV183" s="1537"/>
      <c r="AW183" s="1537"/>
      <c r="AX183" s="1537"/>
      <c r="AY183" s="1537"/>
      <c r="AZ183" s="1538"/>
      <c r="BA183" s="91"/>
    </row>
    <row r="184" spans="1:53" s="53" customFormat="1" ht="18" hidden="1" customHeight="1" thickBot="1" x14ac:dyDescent="0.3">
      <c r="A184" s="91"/>
      <c r="B184" s="1638" t="s">
        <v>756</v>
      </c>
      <c r="C184" s="1639"/>
      <c r="D184" s="1639"/>
      <c r="E184" s="1639"/>
      <c r="F184" s="1639"/>
      <c r="G184" s="1639"/>
      <c r="H184" s="1639"/>
      <c r="I184" s="1639"/>
      <c r="J184" s="1639"/>
      <c r="K184" s="1639"/>
      <c r="L184" s="1639"/>
      <c r="M184" s="1639"/>
      <c r="N184" s="1639"/>
      <c r="O184" s="1639"/>
      <c r="P184" s="1639"/>
      <c r="Q184" s="1639"/>
      <c r="R184" s="1639"/>
      <c r="S184" s="1639"/>
      <c r="T184" s="1639"/>
      <c r="U184" s="1639"/>
      <c r="V184" s="1639"/>
      <c r="W184" s="1639"/>
      <c r="X184" s="1639"/>
      <c r="Y184" s="1640"/>
      <c r="Z184" s="1641" t="s">
        <v>142</v>
      </c>
      <c r="AA184" s="1642"/>
      <c r="AB184" s="1643"/>
      <c r="AC184" s="1644"/>
      <c r="AD184" s="1644"/>
      <c r="AE184" s="1644"/>
      <c r="AF184" s="1644"/>
      <c r="AG184" s="1644"/>
      <c r="AH184" s="1644"/>
      <c r="AI184" s="1644"/>
      <c r="AJ184" s="1644"/>
      <c r="AK184" s="1644"/>
      <c r="AL184" s="1644"/>
      <c r="AM184" s="1644"/>
      <c r="AN184" s="1644"/>
      <c r="AO184" s="1644"/>
      <c r="AP184" s="1644"/>
      <c r="AQ184" s="1644"/>
      <c r="AR184" s="1644"/>
      <c r="AS184" s="1644"/>
      <c r="AT184" s="1644"/>
      <c r="AU184" s="1644"/>
      <c r="AV184" s="1644"/>
      <c r="AW184" s="1644"/>
      <c r="AX184" s="1644"/>
      <c r="AY184" s="1644"/>
      <c r="AZ184" s="1645"/>
      <c r="BA184" s="91"/>
    </row>
    <row r="185" spans="1:53" s="53" customFormat="1" ht="18" customHeight="1" x14ac:dyDescent="0.25">
      <c r="A185" s="91"/>
      <c r="B185" s="431"/>
      <c r="C185" s="138"/>
      <c r="D185" s="138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432"/>
      <c r="AA185" s="432"/>
      <c r="AB185" s="432"/>
      <c r="AC185" s="429"/>
      <c r="AD185" s="429"/>
      <c r="AE185" s="429"/>
      <c r="AF185" s="429"/>
      <c r="AG185" s="429"/>
      <c r="AH185" s="429"/>
      <c r="AI185" s="429"/>
      <c r="AJ185" s="429"/>
      <c r="AK185" s="429"/>
      <c r="AL185" s="429"/>
      <c r="AM185" s="429"/>
      <c r="AN185" s="429"/>
      <c r="AO185" s="429"/>
      <c r="AP185" s="429"/>
      <c r="AQ185" s="429"/>
      <c r="AR185" s="429"/>
      <c r="AS185" s="429"/>
      <c r="AT185" s="429"/>
      <c r="AU185" s="429"/>
      <c r="AV185" s="429"/>
      <c r="AW185" s="429"/>
      <c r="AX185" s="429"/>
      <c r="AY185" s="429"/>
      <c r="AZ185" s="429"/>
      <c r="BA185" s="91"/>
    </row>
    <row r="186" spans="1:53" s="53" customFormat="1" ht="18" customHeight="1" x14ac:dyDescent="0.25">
      <c r="A186" s="85"/>
      <c r="B186" s="869" t="s">
        <v>689</v>
      </c>
      <c r="C186" s="869"/>
      <c r="D186" s="869"/>
      <c r="E186" s="869"/>
      <c r="F186" s="869"/>
      <c r="G186" s="869"/>
      <c r="H186" s="869"/>
      <c r="I186" s="869"/>
      <c r="J186" s="869"/>
      <c r="K186" s="869"/>
      <c r="L186" s="869"/>
      <c r="M186" s="869"/>
      <c r="N186" s="869"/>
      <c r="O186" s="869"/>
      <c r="P186" s="869"/>
      <c r="Q186" s="869"/>
      <c r="R186" s="869"/>
      <c r="S186" s="869"/>
      <c r="T186" s="869"/>
      <c r="U186" s="869"/>
      <c r="V186" s="869"/>
      <c r="W186" s="869"/>
      <c r="X186" s="869"/>
      <c r="Y186" s="869"/>
      <c r="Z186" s="869"/>
      <c r="AA186" s="869"/>
      <c r="AB186" s="869"/>
      <c r="AC186" s="869"/>
      <c r="AD186" s="869"/>
      <c r="AE186" s="869"/>
      <c r="AF186" s="869"/>
      <c r="AG186" s="869"/>
      <c r="AH186" s="869"/>
      <c r="AI186" s="869"/>
      <c r="AJ186" s="869"/>
      <c r="AK186" s="869"/>
      <c r="AL186" s="869"/>
      <c r="AM186" s="869"/>
      <c r="AN186" s="869"/>
      <c r="AO186" s="869"/>
      <c r="AP186" s="869"/>
      <c r="AQ186" s="869"/>
      <c r="AR186" s="869"/>
      <c r="AS186" s="869"/>
      <c r="AT186" s="869"/>
      <c r="AU186" s="869"/>
      <c r="AV186" s="869"/>
      <c r="AW186" s="869"/>
      <c r="AX186" s="869"/>
      <c r="AY186" s="869"/>
      <c r="AZ186" s="869"/>
      <c r="BA186" s="91"/>
    </row>
    <row r="187" spans="1:53" s="53" customFormat="1" ht="18" customHeight="1" x14ac:dyDescent="0.25">
      <c r="A187" s="85"/>
      <c r="B187" s="282"/>
      <c r="C187" s="282"/>
      <c r="D187" s="282"/>
      <c r="E187" s="282"/>
      <c r="F187" s="282"/>
      <c r="G187" s="282"/>
      <c r="H187" s="282"/>
      <c r="I187" s="282"/>
      <c r="J187" s="282"/>
      <c r="K187" s="282"/>
      <c r="L187" s="282"/>
      <c r="M187" s="282"/>
      <c r="N187" s="282"/>
      <c r="O187" s="282"/>
      <c r="P187" s="282"/>
      <c r="Q187" s="282"/>
      <c r="R187" s="282"/>
      <c r="S187" s="282"/>
      <c r="T187" s="282"/>
      <c r="U187" s="282"/>
      <c r="V187" s="282"/>
      <c r="W187" s="282"/>
      <c r="X187" s="282"/>
      <c r="Y187" s="282"/>
      <c r="Z187" s="282"/>
      <c r="AA187" s="282"/>
      <c r="AB187" s="282"/>
      <c r="AC187" s="282"/>
      <c r="AD187" s="282"/>
      <c r="AE187" s="282"/>
      <c r="AF187" s="282"/>
      <c r="AG187" s="282"/>
      <c r="AH187" s="282"/>
      <c r="AI187" s="282"/>
      <c r="AJ187" s="282"/>
      <c r="AK187" s="282"/>
      <c r="AL187" s="282"/>
      <c r="AM187" s="282"/>
      <c r="AN187" s="282"/>
      <c r="AO187" s="282"/>
      <c r="AP187" s="282"/>
      <c r="AQ187" s="282"/>
      <c r="AR187" s="282"/>
      <c r="AS187" s="282"/>
      <c r="AT187" s="282"/>
      <c r="AU187" s="282"/>
      <c r="AV187" s="282"/>
      <c r="AW187" s="282"/>
      <c r="AX187" s="282"/>
      <c r="AY187" s="282"/>
      <c r="AZ187" s="282"/>
      <c r="BA187" s="91"/>
    </row>
    <row r="188" spans="1:53" s="53" customFormat="1" ht="18" customHeight="1" x14ac:dyDescent="0.25">
      <c r="A188" s="85"/>
      <c r="B188" s="867" t="s">
        <v>2</v>
      </c>
      <c r="C188" s="892"/>
      <c r="D188" s="892"/>
      <c r="E188" s="892"/>
      <c r="F188" s="892"/>
      <c r="G188" s="892"/>
      <c r="H188" s="892"/>
      <c r="I188" s="892"/>
      <c r="J188" s="892"/>
      <c r="K188" s="892"/>
      <c r="L188" s="892"/>
      <c r="M188" s="892"/>
      <c r="N188" s="892"/>
      <c r="O188" s="892"/>
      <c r="P188" s="892"/>
      <c r="Q188" s="892"/>
      <c r="R188" s="892"/>
      <c r="S188" s="892"/>
      <c r="T188" s="892"/>
      <c r="U188" s="892"/>
      <c r="V188" s="892"/>
      <c r="W188" s="895" t="s">
        <v>502</v>
      </c>
      <c r="X188" s="870"/>
      <c r="Y188" s="871"/>
      <c r="Z188" s="870" t="s">
        <v>33</v>
      </c>
      <c r="AA188" s="870"/>
      <c r="AB188" s="871"/>
      <c r="AC188" s="865" t="s">
        <v>99</v>
      </c>
      <c r="AD188" s="866"/>
      <c r="AE188" s="866"/>
      <c r="AF188" s="866"/>
      <c r="AG188" s="866"/>
      <c r="AH188" s="866"/>
      <c r="AI188" s="866"/>
      <c r="AJ188" s="866"/>
      <c r="AK188" s="866"/>
      <c r="AL188" s="866"/>
      <c r="AM188" s="866"/>
      <c r="AN188" s="866"/>
      <c r="AO188" s="866"/>
      <c r="AP188" s="866"/>
      <c r="AQ188" s="866"/>
      <c r="AR188" s="866"/>
      <c r="AS188" s="866"/>
      <c r="AT188" s="866"/>
      <c r="AU188" s="866"/>
      <c r="AV188" s="866"/>
      <c r="AW188" s="866"/>
      <c r="AX188" s="866"/>
      <c r="AY188" s="866"/>
      <c r="AZ188" s="866"/>
      <c r="BA188" s="91"/>
    </row>
    <row r="189" spans="1:53" s="53" customFormat="1" ht="18" customHeight="1" x14ac:dyDescent="0.25">
      <c r="A189" s="85"/>
      <c r="B189" s="867"/>
      <c r="C189" s="892"/>
      <c r="D189" s="892"/>
      <c r="E189" s="892"/>
      <c r="F189" s="892"/>
      <c r="G189" s="892"/>
      <c r="H189" s="892"/>
      <c r="I189" s="892"/>
      <c r="J189" s="892"/>
      <c r="K189" s="892"/>
      <c r="L189" s="892"/>
      <c r="M189" s="892"/>
      <c r="N189" s="892"/>
      <c r="O189" s="892"/>
      <c r="P189" s="892"/>
      <c r="Q189" s="892"/>
      <c r="R189" s="892"/>
      <c r="S189" s="892"/>
      <c r="T189" s="892"/>
      <c r="U189" s="892"/>
      <c r="V189" s="892"/>
      <c r="W189" s="896"/>
      <c r="X189" s="872"/>
      <c r="Y189" s="873"/>
      <c r="Z189" s="872"/>
      <c r="AA189" s="872"/>
      <c r="AB189" s="873"/>
      <c r="AC189" s="811" t="s">
        <v>1057</v>
      </c>
      <c r="AD189" s="752"/>
      <c r="AE189" s="752"/>
      <c r="AF189" s="752"/>
      <c r="AG189" s="752"/>
      <c r="AH189" s="752"/>
      <c r="AI189" s="752"/>
      <c r="AJ189" s="764"/>
      <c r="AK189" s="728" t="s">
        <v>1058</v>
      </c>
      <c r="AL189" s="728"/>
      <c r="AM189" s="728"/>
      <c r="AN189" s="728"/>
      <c r="AO189" s="728"/>
      <c r="AP189" s="728"/>
      <c r="AQ189" s="728"/>
      <c r="AR189" s="728"/>
      <c r="AS189" s="752" t="s">
        <v>1059</v>
      </c>
      <c r="AT189" s="752"/>
      <c r="AU189" s="752"/>
      <c r="AV189" s="752"/>
      <c r="AW189" s="752"/>
      <c r="AX189" s="752"/>
      <c r="AY189" s="752"/>
      <c r="AZ189" s="752"/>
      <c r="BA189" s="91"/>
    </row>
    <row r="190" spans="1:53" s="53" customFormat="1" ht="22.5" customHeight="1" x14ac:dyDescent="0.25">
      <c r="A190" s="85"/>
      <c r="B190" s="867"/>
      <c r="C190" s="892"/>
      <c r="D190" s="892"/>
      <c r="E190" s="892"/>
      <c r="F190" s="892"/>
      <c r="G190" s="892"/>
      <c r="H190" s="892"/>
      <c r="I190" s="892"/>
      <c r="J190" s="892"/>
      <c r="K190" s="892"/>
      <c r="L190" s="892"/>
      <c r="M190" s="892"/>
      <c r="N190" s="892"/>
      <c r="O190" s="892"/>
      <c r="P190" s="892"/>
      <c r="Q190" s="892"/>
      <c r="R190" s="892"/>
      <c r="S190" s="892"/>
      <c r="T190" s="892"/>
      <c r="U190" s="892"/>
      <c r="V190" s="892"/>
      <c r="W190" s="897"/>
      <c r="X190" s="874"/>
      <c r="Y190" s="875"/>
      <c r="Z190" s="874"/>
      <c r="AA190" s="874"/>
      <c r="AB190" s="875"/>
      <c r="AC190" s="813"/>
      <c r="AD190" s="765"/>
      <c r="AE190" s="765"/>
      <c r="AF190" s="765"/>
      <c r="AG190" s="765"/>
      <c r="AH190" s="765"/>
      <c r="AI190" s="765"/>
      <c r="AJ190" s="766"/>
      <c r="AK190" s="728"/>
      <c r="AL190" s="728"/>
      <c r="AM190" s="728"/>
      <c r="AN190" s="728"/>
      <c r="AO190" s="728"/>
      <c r="AP190" s="728"/>
      <c r="AQ190" s="728"/>
      <c r="AR190" s="728"/>
      <c r="AS190" s="765"/>
      <c r="AT190" s="765"/>
      <c r="AU190" s="765"/>
      <c r="AV190" s="765"/>
      <c r="AW190" s="765"/>
      <c r="AX190" s="765"/>
      <c r="AY190" s="765"/>
      <c r="AZ190" s="765"/>
      <c r="BA190" s="91"/>
    </row>
    <row r="191" spans="1:53" s="535" customFormat="1" ht="14.25" customHeight="1" thickBot="1" x14ac:dyDescent="0.25">
      <c r="A191" s="348"/>
      <c r="B191" s="968">
        <v>1</v>
      </c>
      <c r="C191" s="969"/>
      <c r="D191" s="969"/>
      <c r="E191" s="969"/>
      <c r="F191" s="969"/>
      <c r="G191" s="969"/>
      <c r="H191" s="969"/>
      <c r="I191" s="969"/>
      <c r="J191" s="969"/>
      <c r="K191" s="969"/>
      <c r="L191" s="969"/>
      <c r="M191" s="969"/>
      <c r="N191" s="969"/>
      <c r="O191" s="969"/>
      <c r="P191" s="969"/>
      <c r="Q191" s="969"/>
      <c r="R191" s="969"/>
      <c r="S191" s="969"/>
      <c r="T191" s="969"/>
      <c r="U191" s="969"/>
      <c r="V191" s="969"/>
      <c r="W191" s="922" t="s">
        <v>36</v>
      </c>
      <c r="X191" s="923"/>
      <c r="Y191" s="924"/>
      <c r="Z191" s="923" t="s">
        <v>7</v>
      </c>
      <c r="AA191" s="923"/>
      <c r="AB191" s="924"/>
      <c r="AC191" s="922" t="s">
        <v>8</v>
      </c>
      <c r="AD191" s="923"/>
      <c r="AE191" s="923"/>
      <c r="AF191" s="923"/>
      <c r="AG191" s="923"/>
      <c r="AH191" s="923"/>
      <c r="AI191" s="923"/>
      <c r="AJ191" s="924"/>
      <c r="AK191" s="922" t="s">
        <v>9</v>
      </c>
      <c r="AL191" s="923"/>
      <c r="AM191" s="923"/>
      <c r="AN191" s="923"/>
      <c r="AO191" s="923"/>
      <c r="AP191" s="923"/>
      <c r="AQ191" s="923"/>
      <c r="AR191" s="924"/>
      <c r="AS191" s="922" t="s">
        <v>10</v>
      </c>
      <c r="AT191" s="923"/>
      <c r="AU191" s="923"/>
      <c r="AV191" s="923"/>
      <c r="AW191" s="923"/>
      <c r="AX191" s="923"/>
      <c r="AY191" s="923"/>
      <c r="AZ191" s="923"/>
      <c r="BA191" s="533"/>
    </row>
    <row r="192" spans="1:53" s="53" customFormat="1" ht="21" customHeight="1" x14ac:dyDescent="0.25">
      <c r="A192" s="85"/>
      <c r="B192" s="968" t="s">
        <v>965</v>
      </c>
      <c r="C192" s="969"/>
      <c r="D192" s="969"/>
      <c r="E192" s="969"/>
      <c r="F192" s="969"/>
      <c r="G192" s="969"/>
      <c r="H192" s="969"/>
      <c r="I192" s="969"/>
      <c r="J192" s="969"/>
      <c r="K192" s="969"/>
      <c r="L192" s="969"/>
      <c r="M192" s="969"/>
      <c r="N192" s="969"/>
      <c r="O192" s="969"/>
      <c r="P192" s="969"/>
      <c r="Q192" s="969"/>
      <c r="R192" s="969"/>
      <c r="S192" s="969"/>
      <c r="T192" s="969"/>
      <c r="U192" s="969"/>
      <c r="V192" s="970"/>
      <c r="W192" s="856" t="s">
        <v>964</v>
      </c>
      <c r="X192" s="857"/>
      <c r="Y192" s="857"/>
      <c r="Z192" s="971" t="s">
        <v>21</v>
      </c>
      <c r="AA192" s="857"/>
      <c r="AB192" s="972"/>
      <c r="AC192" s="858">
        <f>AC39</f>
        <v>12319</v>
      </c>
      <c r="AD192" s="859"/>
      <c r="AE192" s="859"/>
      <c r="AF192" s="859"/>
      <c r="AG192" s="859"/>
      <c r="AH192" s="859"/>
      <c r="AI192" s="859"/>
      <c r="AJ192" s="860"/>
      <c r="AK192" s="858">
        <f t="shared" ref="AK192" si="2">AK39</f>
        <v>5724</v>
      </c>
      <c r="AL192" s="859"/>
      <c r="AM192" s="859"/>
      <c r="AN192" s="859"/>
      <c r="AO192" s="859"/>
      <c r="AP192" s="859"/>
      <c r="AQ192" s="859"/>
      <c r="AR192" s="860"/>
      <c r="AS192" s="858">
        <f t="shared" ref="AS192" si="3">AS39</f>
        <v>5724</v>
      </c>
      <c r="AT192" s="859"/>
      <c r="AU192" s="859"/>
      <c r="AV192" s="859"/>
      <c r="AW192" s="859"/>
      <c r="AX192" s="859"/>
      <c r="AY192" s="859"/>
      <c r="AZ192" s="860"/>
      <c r="BA192" s="91"/>
    </row>
    <row r="193" spans="1:53" s="53" customFormat="1" ht="19.5" customHeight="1" x14ac:dyDescent="0.25">
      <c r="A193" s="85"/>
      <c r="B193" s="867"/>
      <c r="C193" s="892"/>
      <c r="D193" s="892"/>
      <c r="E193" s="892"/>
      <c r="F193" s="892"/>
      <c r="G193" s="892"/>
      <c r="H193" s="892"/>
      <c r="I193" s="892"/>
      <c r="J193" s="892"/>
      <c r="K193" s="892"/>
      <c r="L193" s="892"/>
      <c r="M193" s="892"/>
      <c r="N193" s="892"/>
      <c r="O193" s="892"/>
      <c r="P193" s="892"/>
      <c r="Q193" s="892"/>
      <c r="R193" s="892"/>
      <c r="S193" s="892"/>
      <c r="T193" s="892"/>
      <c r="U193" s="892"/>
      <c r="V193" s="865"/>
      <c r="W193" s="893"/>
      <c r="X193" s="866"/>
      <c r="Y193" s="866"/>
      <c r="Z193" s="894" t="s">
        <v>22</v>
      </c>
      <c r="AA193" s="842"/>
      <c r="AB193" s="843"/>
      <c r="AC193" s="865"/>
      <c r="AD193" s="866"/>
      <c r="AE193" s="866"/>
      <c r="AF193" s="866"/>
      <c r="AG193" s="866"/>
      <c r="AH193" s="866"/>
      <c r="AI193" s="866"/>
      <c r="AJ193" s="867"/>
      <c r="AK193" s="865"/>
      <c r="AL193" s="866"/>
      <c r="AM193" s="866"/>
      <c r="AN193" s="866"/>
      <c r="AO193" s="866"/>
      <c r="AP193" s="866"/>
      <c r="AQ193" s="866"/>
      <c r="AR193" s="867"/>
      <c r="AS193" s="865"/>
      <c r="AT193" s="866"/>
      <c r="AU193" s="866"/>
      <c r="AV193" s="866"/>
      <c r="AW193" s="866"/>
      <c r="AX193" s="866"/>
      <c r="AY193" s="866"/>
      <c r="AZ193" s="868"/>
      <c r="BA193" s="91"/>
    </row>
    <row r="194" spans="1:53" s="53" customFormat="1" ht="19.5" customHeight="1" thickBot="1" x14ac:dyDescent="0.3">
      <c r="A194" s="85"/>
      <c r="B194" s="968"/>
      <c r="C194" s="969"/>
      <c r="D194" s="969"/>
      <c r="E194" s="969"/>
      <c r="F194" s="969"/>
      <c r="G194" s="969"/>
      <c r="H194" s="969"/>
      <c r="I194" s="969"/>
      <c r="J194" s="969"/>
      <c r="K194" s="969"/>
      <c r="L194" s="969"/>
      <c r="M194" s="969"/>
      <c r="N194" s="969"/>
      <c r="O194" s="969"/>
      <c r="P194" s="969"/>
      <c r="Q194" s="969"/>
      <c r="R194" s="969"/>
      <c r="S194" s="969"/>
      <c r="T194" s="969"/>
      <c r="U194" s="969"/>
      <c r="V194" s="970"/>
      <c r="W194" s="974"/>
      <c r="X194" s="975"/>
      <c r="Y194" s="975"/>
      <c r="Z194" s="976"/>
      <c r="AA194" s="848"/>
      <c r="AB194" s="849"/>
      <c r="AC194" s="850"/>
      <c r="AD194" s="851"/>
      <c r="AE194" s="851"/>
      <c r="AF194" s="851"/>
      <c r="AG194" s="851"/>
      <c r="AH194" s="851"/>
      <c r="AI194" s="851"/>
      <c r="AJ194" s="852"/>
      <c r="AK194" s="850"/>
      <c r="AL194" s="851"/>
      <c r="AM194" s="851"/>
      <c r="AN194" s="851"/>
      <c r="AO194" s="851"/>
      <c r="AP194" s="851"/>
      <c r="AQ194" s="851"/>
      <c r="AR194" s="852"/>
      <c r="AS194" s="850"/>
      <c r="AT194" s="851"/>
      <c r="AU194" s="851"/>
      <c r="AV194" s="851"/>
      <c r="AW194" s="851"/>
      <c r="AX194" s="851"/>
      <c r="AY194" s="851"/>
      <c r="AZ194" s="853"/>
      <c r="BA194" s="91"/>
    </row>
    <row r="195" spans="1:53" s="53" customFormat="1" ht="12" customHeight="1" x14ac:dyDescent="0.25">
      <c r="A195" s="85"/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  <c r="L195" s="248"/>
      <c r="M195" s="248"/>
      <c r="N195" s="248"/>
      <c r="O195" s="471"/>
      <c r="P195" s="471"/>
      <c r="Q195" s="248"/>
      <c r="R195" s="248"/>
      <c r="S195" s="248"/>
      <c r="T195" s="248"/>
      <c r="U195" s="248"/>
      <c r="V195" s="472"/>
      <c r="W195" s="472"/>
      <c r="X195" s="472"/>
      <c r="Y195" s="472"/>
      <c r="Z195" s="472"/>
      <c r="AA195" s="472"/>
      <c r="AB195" s="472"/>
      <c r="AC195" s="472"/>
      <c r="AD195" s="472"/>
      <c r="AE195" s="472"/>
      <c r="AF195" s="472"/>
      <c r="AG195" s="472"/>
      <c r="AH195" s="238"/>
      <c r="AI195" s="238"/>
      <c r="AJ195" s="238"/>
      <c r="AK195" s="238"/>
      <c r="AL195" s="238"/>
      <c r="AM195" s="238"/>
      <c r="AN195" s="248"/>
      <c r="AO195" s="248"/>
      <c r="AP195" s="248"/>
      <c r="AQ195" s="248"/>
      <c r="AR195" s="248"/>
      <c r="AS195" s="248"/>
      <c r="AT195" s="248"/>
      <c r="AU195" s="248"/>
      <c r="AV195" s="248"/>
      <c r="AW195" s="248"/>
      <c r="AX195" s="248"/>
      <c r="AY195" s="248"/>
      <c r="AZ195" s="248"/>
      <c r="BA195" s="92"/>
    </row>
    <row r="196" spans="1:53" s="53" customFormat="1" ht="34.5" customHeight="1" x14ac:dyDescent="0.25">
      <c r="A196" s="85"/>
      <c r="B196" s="956" t="s">
        <v>918</v>
      </c>
      <c r="C196" s="956"/>
      <c r="D196" s="956"/>
      <c r="E196" s="956"/>
      <c r="F196" s="956"/>
      <c r="G196" s="956"/>
      <c r="H196" s="956"/>
      <c r="I196" s="956"/>
      <c r="J196" s="956"/>
      <c r="K196" s="956"/>
      <c r="L196" s="956"/>
      <c r="M196" s="956"/>
      <c r="N196" s="956"/>
      <c r="O196" s="956"/>
      <c r="P196" s="956"/>
      <c r="Q196" s="956"/>
      <c r="R196" s="956"/>
      <c r="S196" s="956"/>
      <c r="T196" s="956"/>
      <c r="U196" s="956"/>
      <c r="V196" s="956"/>
      <c r="W196" s="956"/>
      <c r="X196" s="956"/>
      <c r="Y196" s="956"/>
      <c r="Z196" s="956"/>
      <c r="AA196" s="956"/>
      <c r="AB196" s="956"/>
      <c r="AC196" s="956"/>
      <c r="AD196" s="956"/>
      <c r="AE196" s="956"/>
      <c r="AF196" s="956"/>
      <c r="AG196" s="956"/>
      <c r="AH196" s="956"/>
      <c r="AI196" s="956"/>
      <c r="AJ196" s="956"/>
      <c r="AK196" s="956"/>
      <c r="AL196" s="956"/>
      <c r="AM196" s="956"/>
      <c r="AN196" s="956"/>
      <c r="AO196" s="956"/>
      <c r="AP196" s="956"/>
      <c r="AQ196" s="956"/>
      <c r="AR196" s="956"/>
      <c r="AS196" s="956"/>
      <c r="AT196" s="956"/>
      <c r="AU196" s="956"/>
      <c r="AV196" s="956"/>
      <c r="AW196" s="956"/>
      <c r="AX196" s="956"/>
      <c r="AY196" s="956"/>
      <c r="AZ196" s="956"/>
      <c r="BA196" s="91"/>
    </row>
    <row r="197" spans="1:53" s="53" customFormat="1" ht="15" customHeight="1" x14ac:dyDescent="0.25">
      <c r="A197" s="91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7"/>
      <c r="T197" s="97"/>
      <c r="U197" s="168"/>
      <c r="V197" s="168"/>
      <c r="W197" s="168"/>
      <c r="X197" s="168"/>
      <c r="Y197" s="168"/>
      <c r="Z197" s="168"/>
      <c r="AA197" s="168"/>
      <c r="AB197" s="168"/>
      <c r="AC197" s="99"/>
      <c r="AD197" s="99"/>
      <c r="AE197" s="99"/>
      <c r="AF197" s="99"/>
      <c r="AG197" s="99"/>
      <c r="AH197" s="99"/>
      <c r="AI197" s="99"/>
      <c r="AJ197" s="99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  <c r="AZ197" s="165"/>
      <c r="BA197" s="91"/>
    </row>
    <row r="198" spans="1:53" x14ac:dyDescent="0.25">
      <c r="A198" s="45"/>
      <c r="B198" s="869" t="s">
        <v>690</v>
      </c>
      <c r="C198" s="869"/>
      <c r="D198" s="869"/>
      <c r="E198" s="869"/>
      <c r="F198" s="869"/>
      <c r="G198" s="869"/>
      <c r="H198" s="869"/>
      <c r="I198" s="869"/>
      <c r="J198" s="869"/>
      <c r="K198" s="869"/>
      <c r="L198" s="869"/>
      <c r="M198" s="869"/>
      <c r="N198" s="869"/>
      <c r="O198" s="869"/>
      <c r="P198" s="869"/>
      <c r="Q198" s="869"/>
      <c r="R198" s="869"/>
      <c r="S198" s="869"/>
      <c r="T198" s="869"/>
      <c r="U198" s="869"/>
      <c r="V198" s="869"/>
      <c r="W198" s="869"/>
      <c r="X198" s="869"/>
      <c r="Y198" s="869"/>
      <c r="Z198" s="869"/>
      <c r="AA198" s="869"/>
      <c r="AB198" s="869"/>
      <c r="AC198" s="869"/>
      <c r="AD198" s="869"/>
      <c r="AE198" s="869"/>
      <c r="AF198" s="869"/>
      <c r="AG198" s="869"/>
      <c r="AH198" s="869"/>
      <c r="AI198" s="869"/>
      <c r="AJ198" s="869"/>
      <c r="AK198" s="869"/>
      <c r="AL198" s="869"/>
      <c r="AM198" s="869"/>
      <c r="AN198" s="869"/>
      <c r="AO198" s="869"/>
      <c r="AP198" s="869"/>
      <c r="AQ198" s="869"/>
      <c r="AR198" s="869"/>
      <c r="AS198" s="869"/>
      <c r="AT198" s="869"/>
      <c r="AU198" s="869"/>
      <c r="AV198" s="869"/>
      <c r="AW198" s="869"/>
      <c r="AX198" s="869"/>
      <c r="AY198" s="869"/>
      <c r="AZ198" s="869"/>
    </row>
    <row r="199" spans="1:53" x14ac:dyDescent="0.25">
      <c r="A199" s="45"/>
      <c r="B199" s="282"/>
      <c r="C199" s="282"/>
      <c r="D199" s="282"/>
      <c r="E199" s="282"/>
      <c r="F199" s="282"/>
      <c r="G199" s="282"/>
      <c r="H199" s="282"/>
      <c r="I199" s="282"/>
      <c r="J199" s="282"/>
      <c r="K199" s="282"/>
      <c r="L199" s="282"/>
      <c r="M199" s="282"/>
      <c r="N199" s="282"/>
      <c r="O199" s="282"/>
      <c r="P199" s="282"/>
      <c r="Q199" s="282"/>
      <c r="R199" s="282"/>
      <c r="S199" s="282"/>
      <c r="T199" s="282"/>
      <c r="U199" s="282"/>
      <c r="V199" s="282"/>
      <c r="W199" s="282"/>
      <c r="X199" s="282"/>
      <c r="Y199" s="282"/>
      <c r="Z199" s="282"/>
      <c r="AA199" s="282"/>
      <c r="AB199" s="282"/>
      <c r="AC199" s="282"/>
      <c r="AD199" s="282"/>
      <c r="AE199" s="282"/>
      <c r="AF199" s="282"/>
      <c r="AG199" s="282"/>
      <c r="AH199" s="282"/>
      <c r="AI199" s="282"/>
      <c r="AJ199" s="282"/>
      <c r="AK199" s="282"/>
      <c r="AL199" s="282"/>
      <c r="AM199" s="282"/>
      <c r="AN199" s="282"/>
      <c r="AO199" s="282"/>
      <c r="AP199" s="282"/>
      <c r="AQ199" s="282"/>
      <c r="AR199" s="282"/>
      <c r="AS199" s="282"/>
      <c r="AT199" s="282"/>
      <c r="AU199" s="282"/>
      <c r="AV199" s="282"/>
      <c r="AW199" s="282"/>
      <c r="AX199" s="282"/>
      <c r="AY199" s="282"/>
      <c r="AZ199" s="282"/>
    </row>
    <row r="200" spans="1:53" x14ac:dyDescent="0.25">
      <c r="A200" s="45"/>
      <c r="B200" s="870" t="s">
        <v>2</v>
      </c>
      <c r="C200" s="870"/>
      <c r="D200" s="870"/>
      <c r="E200" s="870"/>
      <c r="F200" s="870"/>
      <c r="G200" s="870"/>
      <c r="H200" s="870"/>
      <c r="I200" s="870"/>
      <c r="J200" s="870"/>
      <c r="K200" s="870"/>
      <c r="L200" s="870"/>
      <c r="M200" s="870"/>
      <c r="N200" s="870"/>
      <c r="O200" s="870"/>
      <c r="P200" s="870"/>
      <c r="Q200" s="870"/>
      <c r="R200" s="870"/>
      <c r="S200" s="870"/>
      <c r="T200" s="870"/>
      <c r="U200" s="870"/>
      <c r="V200" s="870"/>
      <c r="W200" s="870"/>
      <c r="X200" s="870"/>
      <c r="Y200" s="871"/>
      <c r="Z200" s="870" t="s">
        <v>33</v>
      </c>
      <c r="AA200" s="870"/>
      <c r="AB200" s="871"/>
      <c r="AC200" s="865" t="s">
        <v>99</v>
      </c>
      <c r="AD200" s="866"/>
      <c r="AE200" s="866"/>
      <c r="AF200" s="866"/>
      <c r="AG200" s="866"/>
      <c r="AH200" s="866"/>
      <c r="AI200" s="866"/>
      <c r="AJ200" s="866"/>
      <c r="AK200" s="866"/>
      <c r="AL200" s="866"/>
      <c r="AM200" s="866"/>
      <c r="AN200" s="866"/>
      <c r="AO200" s="866"/>
      <c r="AP200" s="866"/>
      <c r="AQ200" s="866"/>
      <c r="AR200" s="866"/>
      <c r="AS200" s="866"/>
      <c r="AT200" s="866"/>
      <c r="AU200" s="866"/>
      <c r="AV200" s="866"/>
      <c r="AW200" s="866"/>
      <c r="AX200" s="866"/>
      <c r="AY200" s="866"/>
      <c r="AZ200" s="866"/>
    </row>
    <row r="201" spans="1:53" ht="18.75" customHeight="1" x14ac:dyDescent="0.25">
      <c r="A201" s="45"/>
      <c r="B201" s="872"/>
      <c r="C201" s="872"/>
      <c r="D201" s="872"/>
      <c r="E201" s="872"/>
      <c r="F201" s="872"/>
      <c r="G201" s="872"/>
      <c r="H201" s="872"/>
      <c r="I201" s="872"/>
      <c r="J201" s="872"/>
      <c r="K201" s="872"/>
      <c r="L201" s="872"/>
      <c r="M201" s="872"/>
      <c r="N201" s="872"/>
      <c r="O201" s="872"/>
      <c r="P201" s="872"/>
      <c r="Q201" s="872"/>
      <c r="R201" s="872"/>
      <c r="S201" s="872"/>
      <c r="T201" s="872"/>
      <c r="U201" s="872"/>
      <c r="V201" s="872"/>
      <c r="W201" s="872"/>
      <c r="X201" s="872"/>
      <c r="Y201" s="873"/>
      <c r="Z201" s="872"/>
      <c r="AA201" s="872"/>
      <c r="AB201" s="873"/>
      <c r="AC201" s="811" t="s">
        <v>1057</v>
      </c>
      <c r="AD201" s="752"/>
      <c r="AE201" s="752"/>
      <c r="AF201" s="752"/>
      <c r="AG201" s="752"/>
      <c r="AH201" s="752"/>
      <c r="AI201" s="752"/>
      <c r="AJ201" s="764"/>
      <c r="AK201" s="728" t="s">
        <v>1058</v>
      </c>
      <c r="AL201" s="728"/>
      <c r="AM201" s="728"/>
      <c r="AN201" s="728"/>
      <c r="AO201" s="728"/>
      <c r="AP201" s="728"/>
      <c r="AQ201" s="728"/>
      <c r="AR201" s="728"/>
      <c r="AS201" s="752" t="s">
        <v>1059</v>
      </c>
      <c r="AT201" s="752"/>
      <c r="AU201" s="752"/>
      <c r="AV201" s="752"/>
      <c r="AW201" s="752"/>
      <c r="AX201" s="752"/>
      <c r="AY201" s="752"/>
      <c r="AZ201" s="752"/>
    </row>
    <row r="202" spans="1:53" ht="26.25" customHeight="1" x14ac:dyDescent="0.25">
      <c r="A202" s="45"/>
      <c r="B202" s="874"/>
      <c r="C202" s="874"/>
      <c r="D202" s="874"/>
      <c r="E202" s="874"/>
      <c r="F202" s="874"/>
      <c r="G202" s="874"/>
      <c r="H202" s="874"/>
      <c r="I202" s="874"/>
      <c r="J202" s="874"/>
      <c r="K202" s="874"/>
      <c r="L202" s="874"/>
      <c r="M202" s="874"/>
      <c r="N202" s="874"/>
      <c r="O202" s="874"/>
      <c r="P202" s="874"/>
      <c r="Q202" s="874"/>
      <c r="R202" s="874"/>
      <c r="S202" s="874"/>
      <c r="T202" s="874"/>
      <c r="U202" s="874"/>
      <c r="V202" s="874"/>
      <c r="W202" s="874"/>
      <c r="X202" s="874"/>
      <c r="Y202" s="875"/>
      <c r="Z202" s="874"/>
      <c r="AA202" s="874"/>
      <c r="AB202" s="875"/>
      <c r="AC202" s="813"/>
      <c r="AD202" s="765"/>
      <c r="AE202" s="765"/>
      <c r="AF202" s="765"/>
      <c r="AG202" s="765"/>
      <c r="AH202" s="765"/>
      <c r="AI202" s="765"/>
      <c r="AJ202" s="766"/>
      <c r="AK202" s="728"/>
      <c r="AL202" s="728"/>
      <c r="AM202" s="728"/>
      <c r="AN202" s="728"/>
      <c r="AO202" s="728"/>
      <c r="AP202" s="728"/>
      <c r="AQ202" s="728"/>
      <c r="AR202" s="728"/>
      <c r="AS202" s="765"/>
      <c r="AT202" s="765"/>
      <c r="AU202" s="765"/>
      <c r="AV202" s="765"/>
      <c r="AW202" s="765"/>
      <c r="AX202" s="765"/>
      <c r="AY202" s="765"/>
      <c r="AZ202" s="765"/>
    </row>
    <row r="203" spans="1:53" ht="15.75" thickBot="1" x14ac:dyDescent="0.3">
      <c r="A203" s="45"/>
      <c r="B203" s="1139">
        <v>1</v>
      </c>
      <c r="C203" s="1139"/>
      <c r="D203" s="1139"/>
      <c r="E203" s="1139"/>
      <c r="F203" s="1139"/>
      <c r="G203" s="1139"/>
      <c r="H203" s="1139"/>
      <c r="I203" s="1139"/>
      <c r="J203" s="1139"/>
      <c r="K203" s="1139"/>
      <c r="L203" s="1139"/>
      <c r="M203" s="1139"/>
      <c r="N203" s="1139"/>
      <c r="O203" s="1139"/>
      <c r="P203" s="1139"/>
      <c r="Q203" s="1139"/>
      <c r="R203" s="1139"/>
      <c r="S203" s="1139"/>
      <c r="T203" s="1139"/>
      <c r="U203" s="1139"/>
      <c r="V203" s="1139"/>
      <c r="W203" s="1139"/>
      <c r="X203" s="1139"/>
      <c r="Y203" s="968"/>
      <c r="Z203" s="923" t="s">
        <v>7</v>
      </c>
      <c r="AA203" s="923"/>
      <c r="AB203" s="924"/>
      <c r="AC203" s="1175" t="s">
        <v>8</v>
      </c>
      <c r="AD203" s="975"/>
      <c r="AE203" s="975"/>
      <c r="AF203" s="975"/>
      <c r="AG203" s="975"/>
      <c r="AH203" s="975"/>
      <c r="AI203" s="975"/>
      <c r="AJ203" s="1176"/>
      <c r="AK203" s="1175" t="s">
        <v>9</v>
      </c>
      <c r="AL203" s="975"/>
      <c r="AM203" s="975"/>
      <c r="AN203" s="975"/>
      <c r="AO203" s="975"/>
      <c r="AP203" s="975"/>
      <c r="AQ203" s="975"/>
      <c r="AR203" s="1176"/>
      <c r="AS203" s="1175" t="s">
        <v>10</v>
      </c>
      <c r="AT203" s="975"/>
      <c r="AU203" s="975"/>
      <c r="AV203" s="975"/>
      <c r="AW203" s="975"/>
      <c r="AX203" s="975"/>
      <c r="AY203" s="975"/>
      <c r="AZ203" s="975"/>
    </row>
    <row r="204" spans="1:53" ht="27" customHeight="1" x14ac:dyDescent="0.25">
      <c r="A204" s="45"/>
      <c r="B204" s="854" t="s">
        <v>771</v>
      </c>
      <c r="C204" s="854"/>
      <c r="D204" s="854"/>
      <c r="E204" s="854"/>
      <c r="F204" s="854"/>
      <c r="G204" s="854"/>
      <c r="H204" s="854"/>
      <c r="I204" s="854"/>
      <c r="J204" s="854"/>
      <c r="K204" s="854"/>
      <c r="L204" s="854"/>
      <c r="M204" s="854"/>
      <c r="N204" s="854"/>
      <c r="O204" s="854"/>
      <c r="P204" s="854"/>
      <c r="Q204" s="854"/>
      <c r="R204" s="854"/>
      <c r="S204" s="854"/>
      <c r="T204" s="854"/>
      <c r="U204" s="854"/>
      <c r="V204" s="854"/>
      <c r="W204" s="854"/>
      <c r="X204" s="854"/>
      <c r="Y204" s="855"/>
      <c r="Z204" s="856" t="s">
        <v>21</v>
      </c>
      <c r="AA204" s="857"/>
      <c r="AB204" s="857"/>
      <c r="AC204" s="858">
        <f>AC192</f>
        <v>12319</v>
      </c>
      <c r="AD204" s="859"/>
      <c r="AE204" s="859"/>
      <c r="AF204" s="859"/>
      <c r="AG204" s="859"/>
      <c r="AH204" s="859"/>
      <c r="AI204" s="859"/>
      <c r="AJ204" s="860"/>
      <c r="AK204" s="858">
        <f t="shared" ref="AK204" si="4">AK192</f>
        <v>5724</v>
      </c>
      <c r="AL204" s="859"/>
      <c r="AM204" s="859"/>
      <c r="AN204" s="859"/>
      <c r="AO204" s="859"/>
      <c r="AP204" s="859"/>
      <c r="AQ204" s="859"/>
      <c r="AR204" s="860"/>
      <c r="AS204" s="858">
        <f t="shared" ref="AS204" si="5">AS192</f>
        <v>5724</v>
      </c>
      <c r="AT204" s="859"/>
      <c r="AU204" s="859"/>
      <c r="AV204" s="859"/>
      <c r="AW204" s="859"/>
      <c r="AX204" s="859"/>
      <c r="AY204" s="859"/>
      <c r="AZ204" s="860"/>
    </row>
    <row r="205" spans="1:53" ht="15" customHeight="1" x14ac:dyDescent="0.25">
      <c r="A205" s="45"/>
      <c r="B205" s="839" t="s">
        <v>765</v>
      </c>
      <c r="C205" s="839"/>
      <c r="D205" s="839"/>
      <c r="E205" s="839"/>
      <c r="F205" s="839"/>
      <c r="G205" s="839"/>
      <c r="H205" s="839"/>
      <c r="I205" s="839"/>
      <c r="J205" s="839"/>
      <c r="K205" s="839"/>
      <c r="L205" s="839"/>
      <c r="M205" s="839"/>
      <c r="N205" s="839"/>
      <c r="O205" s="839"/>
      <c r="P205" s="839"/>
      <c r="Q205" s="839"/>
      <c r="R205" s="839"/>
      <c r="S205" s="839"/>
      <c r="T205" s="839"/>
      <c r="U205" s="839"/>
      <c r="V205" s="839"/>
      <c r="W205" s="839"/>
      <c r="X205" s="839"/>
      <c r="Y205" s="840"/>
      <c r="Z205" s="841" t="s">
        <v>22</v>
      </c>
      <c r="AA205" s="842"/>
      <c r="AB205" s="843"/>
      <c r="AC205" s="865"/>
      <c r="AD205" s="866"/>
      <c r="AE205" s="866"/>
      <c r="AF205" s="866"/>
      <c r="AG205" s="866"/>
      <c r="AH205" s="866"/>
      <c r="AI205" s="866"/>
      <c r="AJ205" s="867"/>
      <c r="AK205" s="865"/>
      <c r="AL205" s="866"/>
      <c r="AM205" s="866"/>
      <c r="AN205" s="866"/>
      <c r="AO205" s="866"/>
      <c r="AP205" s="866"/>
      <c r="AQ205" s="866"/>
      <c r="AR205" s="867"/>
      <c r="AS205" s="865"/>
      <c r="AT205" s="866"/>
      <c r="AU205" s="866"/>
      <c r="AV205" s="866"/>
      <c r="AW205" s="866"/>
      <c r="AX205" s="866"/>
      <c r="AY205" s="866"/>
      <c r="AZ205" s="868"/>
    </row>
    <row r="206" spans="1:53" ht="15" customHeight="1" x14ac:dyDescent="0.25">
      <c r="A206" s="45"/>
      <c r="B206" s="839" t="s">
        <v>766</v>
      </c>
      <c r="C206" s="839"/>
      <c r="D206" s="839"/>
      <c r="E206" s="839"/>
      <c r="F206" s="839"/>
      <c r="G206" s="839"/>
      <c r="H206" s="839"/>
      <c r="I206" s="839"/>
      <c r="J206" s="839"/>
      <c r="K206" s="839"/>
      <c r="L206" s="839"/>
      <c r="M206" s="839"/>
      <c r="N206" s="839"/>
      <c r="O206" s="839"/>
      <c r="P206" s="839"/>
      <c r="Q206" s="839"/>
      <c r="R206" s="839"/>
      <c r="S206" s="839"/>
      <c r="T206" s="839"/>
      <c r="U206" s="839"/>
      <c r="V206" s="839"/>
      <c r="W206" s="839"/>
      <c r="X206" s="839"/>
      <c r="Y206" s="840"/>
      <c r="Z206" s="841" t="s">
        <v>23</v>
      </c>
      <c r="AA206" s="842"/>
      <c r="AB206" s="843"/>
      <c r="AC206" s="672"/>
      <c r="AD206" s="671"/>
      <c r="AE206" s="671"/>
      <c r="AF206" s="671"/>
      <c r="AG206" s="671"/>
      <c r="AH206" s="671"/>
      <c r="AI206" s="671"/>
      <c r="AJ206" s="673"/>
      <c r="AK206" s="672"/>
      <c r="AL206" s="671"/>
      <c r="AM206" s="671"/>
      <c r="AN206" s="671"/>
      <c r="AO206" s="671"/>
      <c r="AP206" s="671"/>
      <c r="AQ206" s="671"/>
      <c r="AR206" s="673"/>
      <c r="AS206" s="672"/>
      <c r="AT206" s="671"/>
      <c r="AU206" s="671"/>
      <c r="AV206" s="671"/>
      <c r="AW206" s="671"/>
      <c r="AX206" s="671"/>
      <c r="AY206" s="671"/>
      <c r="AZ206" s="674"/>
    </row>
    <row r="207" spans="1:53" ht="15" customHeight="1" x14ac:dyDescent="0.25">
      <c r="A207" s="45"/>
      <c r="B207" s="839" t="s">
        <v>767</v>
      </c>
      <c r="C207" s="839"/>
      <c r="D207" s="839"/>
      <c r="E207" s="839"/>
      <c r="F207" s="839"/>
      <c r="G207" s="839"/>
      <c r="H207" s="839"/>
      <c r="I207" s="839"/>
      <c r="J207" s="839"/>
      <c r="K207" s="839"/>
      <c r="L207" s="839"/>
      <c r="M207" s="839"/>
      <c r="N207" s="839"/>
      <c r="O207" s="839"/>
      <c r="P207" s="839"/>
      <c r="Q207" s="839"/>
      <c r="R207" s="839"/>
      <c r="S207" s="839"/>
      <c r="T207" s="839"/>
      <c r="U207" s="839"/>
      <c r="V207" s="839"/>
      <c r="W207" s="839"/>
      <c r="X207" s="839"/>
      <c r="Y207" s="840"/>
      <c r="Z207" s="844" t="s">
        <v>460</v>
      </c>
      <c r="AA207" s="845"/>
      <c r="AB207" s="846"/>
      <c r="AC207" s="672"/>
      <c r="AD207" s="671"/>
      <c r="AE207" s="671"/>
      <c r="AF207" s="671"/>
      <c r="AG207" s="671"/>
      <c r="AH207" s="671"/>
      <c r="AI207" s="671"/>
      <c r="AJ207" s="673"/>
      <c r="AK207" s="672"/>
      <c r="AL207" s="671"/>
      <c r="AM207" s="671"/>
      <c r="AN207" s="671"/>
      <c r="AO207" s="671"/>
      <c r="AP207" s="671"/>
      <c r="AQ207" s="671"/>
      <c r="AR207" s="673"/>
      <c r="AS207" s="672"/>
      <c r="AT207" s="671"/>
      <c r="AU207" s="671"/>
      <c r="AV207" s="671"/>
      <c r="AW207" s="671"/>
      <c r="AX207" s="671"/>
      <c r="AY207" s="671"/>
      <c r="AZ207" s="674"/>
    </row>
    <row r="208" spans="1:53" ht="15.75" customHeight="1" thickBot="1" x14ac:dyDescent="0.3">
      <c r="A208" s="45"/>
      <c r="B208" s="839" t="s">
        <v>768</v>
      </c>
      <c r="C208" s="839"/>
      <c r="D208" s="839"/>
      <c r="E208" s="839"/>
      <c r="F208" s="839"/>
      <c r="G208" s="839"/>
      <c r="H208" s="839"/>
      <c r="I208" s="839"/>
      <c r="J208" s="839"/>
      <c r="K208" s="839"/>
      <c r="L208" s="839"/>
      <c r="M208" s="839"/>
      <c r="N208" s="839"/>
      <c r="O208" s="839"/>
      <c r="P208" s="839"/>
      <c r="Q208" s="839"/>
      <c r="R208" s="839"/>
      <c r="S208" s="839"/>
      <c r="T208" s="839"/>
      <c r="U208" s="839"/>
      <c r="V208" s="839"/>
      <c r="W208" s="839"/>
      <c r="X208" s="839"/>
      <c r="Y208" s="840"/>
      <c r="Z208" s="847" t="s">
        <v>461</v>
      </c>
      <c r="AA208" s="848"/>
      <c r="AB208" s="849"/>
      <c r="AC208" s="850"/>
      <c r="AD208" s="851"/>
      <c r="AE208" s="851"/>
      <c r="AF208" s="851"/>
      <c r="AG208" s="851"/>
      <c r="AH208" s="851"/>
      <c r="AI208" s="851"/>
      <c r="AJ208" s="852"/>
      <c r="AK208" s="850"/>
      <c r="AL208" s="851"/>
      <c r="AM208" s="851"/>
      <c r="AN208" s="851"/>
      <c r="AO208" s="851"/>
      <c r="AP208" s="851"/>
      <c r="AQ208" s="851"/>
      <c r="AR208" s="852"/>
      <c r="AS208" s="850"/>
      <c r="AT208" s="851"/>
      <c r="AU208" s="851"/>
      <c r="AV208" s="851"/>
      <c r="AW208" s="851"/>
      <c r="AX208" s="851"/>
      <c r="AY208" s="851"/>
      <c r="AZ208" s="853"/>
    </row>
    <row r="209" spans="1:52" ht="8.25" customHeight="1" x14ac:dyDescent="0.25">
      <c r="A209" s="45"/>
      <c r="B209" s="820"/>
      <c r="C209" s="821"/>
      <c r="D209" s="821"/>
      <c r="E209" s="821"/>
      <c r="F209" s="821"/>
      <c r="G209" s="821"/>
      <c r="H209" s="821"/>
      <c r="I209" s="821"/>
      <c r="J209" s="821"/>
      <c r="K209" s="821"/>
      <c r="L209" s="821"/>
      <c r="M209" s="821"/>
      <c r="N209" s="821"/>
      <c r="O209" s="821"/>
      <c r="P209" s="821"/>
      <c r="Q209" s="821"/>
      <c r="R209" s="821"/>
      <c r="S209" s="821"/>
      <c r="T209" s="821"/>
      <c r="U209" s="821"/>
      <c r="V209" s="821"/>
      <c r="W209" s="821"/>
      <c r="X209" s="821"/>
      <c r="Y209" s="821"/>
      <c r="Z209" s="821"/>
      <c r="AA209" s="821"/>
      <c r="AB209" s="821"/>
      <c r="AC209" s="821"/>
      <c r="AD209" s="821"/>
      <c r="AE209" s="821"/>
      <c r="AF209" s="821"/>
      <c r="AG209" s="821"/>
      <c r="AH209" s="821"/>
      <c r="AI209" s="821"/>
      <c r="AJ209" s="821"/>
      <c r="AK209" s="821"/>
      <c r="AL209" s="821"/>
      <c r="AM209" s="821"/>
      <c r="AN209" s="821"/>
      <c r="AO209" s="821"/>
      <c r="AP209" s="821"/>
      <c r="AQ209" s="821"/>
      <c r="AR209" s="821"/>
      <c r="AS209" s="821"/>
      <c r="AT209" s="821"/>
      <c r="AU209" s="821"/>
      <c r="AV209" s="821"/>
      <c r="AW209" s="821"/>
      <c r="AX209" s="821"/>
      <c r="AY209" s="821"/>
      <c r="AZ209" s="821"/>
    </row>
    <row r="210" spans="1:52" ht="25.5" customHeight="1" x14ac:dyDescent="0.25">
      <c r="A210" s="45"/>
      <c r="B210" s="1313" t="s">
        <v>919</v>
      </c>
      <c r="C210" s="1313"/>
      <c r="D210" s="1313"/>
      <c r="E210" s="1313"/>
      <c r="F210" s="1313"/>
      <c r="G210" s="1313"/>
      <c r="H210" s="1313"/>
      <c r="I210" s="1313"/>
      <c r="J210" s="1313"/>
      <c r="K210" s="1313"/>
      <c r="L210" s="1313"/>
      <c r="M210" s="1313"/>
      <c r="N210" s="1313"/>
      <c r="O210" s="1313"/>
      <c r="P210" s="1313"/>
      <c r="Q210" s="1313"/>
      <c r="R210" s="1313"/>
      <c r="S210" s="1313"/>
      <c r="T210" s="1313"/>
      <c r="U210" s="1313"/>
      <c r="V210" s="1313"/>
      <c r="W210" s="1313"/>
      <c r="X210" s="1313"/>
      <c r="Y210" s="1313"/>
      <c r="Z210" s="1313"/>
      <c r="AA210" s="1313"/>
      <c r="AB210" s="1313"/>
      <c r="AC210" s="1313"/>
      <c r="AD210" s="1313"/>
      <c r="AE210" s="1313"/>
      <c r="AF210" s="1313"/>
      <c r="AG210" s="1313"/>
      <c r="AH210" s="1313"/>
      <c r="AI210" s="1313"/>
      <c r="AJ210" s="1313"/>
      <c r="AK210" s="1313"/>
      <c r="AL210" s="1313"/>
      <c r="AM210" s="1313"/>
      <c r="AN210" s="1313"/>
      <c r="AO210" s="1313"/>
      <c r="AP210" s="1313"/>
      <c r="AQ210" s="1313"/>
      <c r="AR210" s="1313"/>
      <c r="AS210" s="1313"/>
      <c r="AT210" s="1313"/>
      <c r="AU210" s="1313"/>
      <c r="AV210" s="1313"/>
      <c r="AW210" s="1313"/>
      <c r="AX210" s="1313"/>
      <c r="AY210" s="1313"/>
      <c r="AZ210" s="1313"/>
    </row>
  </sheetData>
  <mergeCells count="1381">
    <mergeCell ref="B1:AZ1"/>
    <mergeCell ref="AQ4:AU5"/>
    <mergeCell ref="G162:I162"/>
    <mergeCell ref="J162:M162"/>
    <mergeCell ref="N162:Q162"/>
    <mergeCell ref="R162:T162"/>
    <mergeCell ref="U162:X162"/>
    <mergeCell ref="Y162:AA162"/>
    <mergeCell ref="AB162:AD162"/>
    <mergeCell ref="G147:Y147"/>
    <mergeCell ref="G148:K148"/>
    <mergeCell ref="L148:N148"/>
    <mergeCell ref="O148:S148"/>
    <mergeCell ref="T148:V148"/>
    <mergeCell ref="W148:Y148"/>
    <mergeCell ref="G149:K149"/>
    <mergeCell ref="L149:N149"/>
    <mergeCell ref="O149:S149"/>
    <mergeCell ref="T149:V149"/>
    <mergeCell ref="G150:K150"/>
    <mergeCell ref="L150:N150"/>
    <mergeCell ref="O150:S150"/>
    <mergeCell ref="T150:V150"/>
    <mergeCell ref="G151:K151"/>
    <mergeCell ref="L151:N151"/>
    <mergeCell ref="O151:S151"/>
    <mergeCell ref="T151:V151"/>
    <mergeCell ref="G152:K152"/>
    <mergeCell ref="L152:N152"/>
    <mergeCell ref="O152:S152"/>
    <mergeCell ref="G159:I159"/>
    <mergeCell ref="J159:M159"/>
    <mergeCell ref="J140:M140"/>
    <mergeCell ref="N140:Q140"/>
    <mergeCell ref="R140:T140"/>
    <mergeCell ref="U140:X140"/>
    <mergeCell ref="Y140:AA140"/>
    <mergeCell ref="AB140:AD140"/>
    <mergeCell ref="R159:T159"/>
    <mergeCell ref="U159:X159"/>
    <mergeCell ref="Y159:AA159"/>
    <mergeCell ref="AB159:AD159"/>
    <mergeCell ref="G160:I160"/>
    <mergeCell ref="J160:M160"/>
    <mergeCell ref="N160:Q160"/>
    <mergeCell ref="R160:T160"/>
    <mergeCell ref="U160:X160"/>
    <mergeCell ref="Y160:AA160"/>
    <mergeCell ref="AB160:AD160"/>
    <mergeCell ref="T152:V152"/>
    <mergeCell ref="G153:K153"/>
    <mergeCell ref="L153:N153"/>
    <mergeCell ref="U157:X157"/>
    <mergeCell ref="Y157:AA157"/>
    <mergeCell ref="AB157:AD157"/>
    <mergeCell ref="T153:V153"/>
    <mergeCell ref="W129:Y129"/>
    <mergeCell ref="AC130:AE130"/>
    <mergeCell ref="G121:I121"/>
    <mergeCell ref="G122:I122"/>
    <mergeCell ref="G123:I123"/>
    <mergeCell ref="G161:I161"/>
    <mergeCell ref="J161:M161"/>
    <mergeCell ref="N161:Q161"/>
    <mergeCell ref="R161:T161"/>
    <mergeCell ref="U161:X161"/>
    <mergeCell ref="Y161:AA161"/>
    <mergeCell ref="AB161:AD161"/>
    <mergeCell ref="Y137:AH137"/>
    <mergeCell ref="R138:T138"/>
    <mergeCell ref="U138:X138"/>
    <mergeCell ref="Y138:AA138"/>
    <mergeCell ref="AB138:AD138"/>
    <mergeCell ref="G139:I139"/>
    <mergeCell ref="J139:M139"/>
    <mergeCell ref="N139:Q139"/>
    <mergeCell ref="R139:T139"/>
    <mergeCell ref="U139:X139"/>
    <mergeCell ref="Y139:AA139"/>
    <mergeCell ref="AB139:AD139"/>
    <mergeCell ref="G158:I158"/>
    <mergeCell ref="J158:M158"/>
    <mergeCell ref="N158:Q158"/>
    <mergeCell ref="R158:T158"/>
    <mergeCell ref="N159:Q159"/>
    <mergeCell ref="U158:X158"/>
    <mergeCell ref="Y158:AA158"/>
    <mergeCell ref="AB158:AD158"/>
    <mergeCell ref="R124:T124"/>
    <mergeCell ref="U121:X121"/>
    <mergeCell ref="U122:X122"/>
    <mergeCell ref="U123:X123"/>
    <mergeCell ref="U124:X124"/>
    <mergeCell ref="Y121:AA121"/>
    <mergeCell ref="Y122:AA122"/>
    <mergeCell ref="Y123:AA123"/>
    <mergeCell ref="Y124:AA124"/>
    <mergeCell ref="AB121:AD121"/>
    <mergeCell ref="Y141:AA141"/>
    <mergeCell ref="AB141:AD141"/>
    <mergeCell ref="AB122:AD122"/>
    <mergeCell ref="AB123:AD123"/>
    <mergeCell ref="AB124:AD124"/>
    <mergeCell ref="G128:Y128"/>
    <mergeCell ref="G129:K129"/>
    <mergeCell ref="L129:N129"/>
    <mergeCell ref="O129:S129"/>
    <mergeCell ref="T129:V129"/>
    <mergeCell ref="G130:K130"/>
    <mergeCell ref="L130:N130"/>
    <mergeCell ref="O130:S130"/>
    <mergeCell ref="T130:V130"/>
    <mergeCell ref="G131:K131"/>
    <mergeCell ref="L131:N131"/>
    <mergeCell ref="O131:S131"/>
    <mergeCell ref="T131:V131"/>
    <mergeCell ref="G132:K132"/>
    <mergeCell ref="L132:N132"/>
    <mergeCell ref="O132:S132"/>
    <mergeCell ref="T132:V132"/>
    <mergeCell ref="W110:Y110"/>
    <mergeCell ref="W115:Y115"/>
    <mergeCell ref="Z115:AB115"/>
    <mergeCell ref="AM115:AO115"/>
    <mergeCell ref="AI118:AO118"/>
    <mergeCell ref="AM112:AO112"/>
    <mergeCell ref="G111:K111"/>
    <mergeCell ref="AM114:AO114"/>
    <mergeCell ref="G120:I120"/>
    <mergeCell ref="J120:M120"/>
    <mergeCell ref="N120:Q120"/>
    <mergeCell ref="R120:T120"/>
    <mergeCell ref="U120:X120"/>
    <mergeCell ref="Y120:AA120"/>
    <mergeCell ref="AB120:AD120"/>
    <mergeCell ref="G112:K112"/>
    <mergeCell ref="G113:K113"/>
    <mergeCell ref="G114:K114"/>
    <mergeCell ref="AM113:AO113"/>
    <mergeCell ref="AI111:AL111"/>
    <mergeCell ref="AI112:AL112"/>
    <mergeCell ref="W114:Y114"/>
    <mergeCell ref="Z114:AB114"/>
    <mergeCell ref="L115:N115"/>
    <mergeCell ref="G115:K115"/>
    <mergeCell ref="O111:S111"/>
    <mergeCell ref="T111:V111"/>
    <mergeCell ref="O112:S112"/>
    <mergeCell ref="O113:S113"/>
    <mergeCell ref="O114:S114"/>
    <mergeCell ref="O115:S115"/>
    <mergeCell ref="T112:V112"/>
    <mergeCell ref="T113:V113"/>
    <mergeCell ref="T114:V114"/>
    <mergeCell ref="T115:V115"/>
    <mergeCell ref="Z112:AB112"/>
    <mergeCell ref="AC113:AE113"/>
    <mergeCell ref="AF113:AH113"/>
    <mergeCell ref="L111:N111"/>
    <mergeCell ref="L112:N112"/>
    <mergeCell ref="L113:N113"/>
    <mergeCell ref="L114:N114"/>
    <mergeCell ref="W111:Y111"/>
    <mergeCell ref="Z111:AB111"/>
    <mergeCell ref="AC111:AE111"/>
    <mergeCell ref="AF111:AH111"/>
    <mergeCell ref="AC114:AE114"/>
    <mergeCell ref="AF114:AH114"/>
    <mergeCell ref="AC112:AE112"/>
    <mergeCell ref="AF112:AH112"/>
    <mergeCell ref="AA104:AE104"/>
    <mergeCell ref="AF104:AI104"/>
    <mergeCell ref="AI113:AL113"/>
    <mergeCell ref="AF89:AI89"/>
    <mergeCell ref="AJ89:AL89"/>
    <mergeCell ref="V90:W90"/>
    <mergeCell ref="X90:Z90"/>
    <mergeCell ref="AA90:AE90"/>
    <mergeCell ref="AF90:AI90"/>
    <mergeCell ref="AJ90:AL90"/>
    <mergeCell ref="V91:W91"/>
    <mergeCell ref="X91:Z91"/>
    <mergeCell ref="AA91:AE91"/>
    <mergeCell ref="AF91:AI91"/>
    <mergeCell ref="AJ91:AL91"/>
    <mergeCell ref="V92:W92"/>
    <mergeCell ref="X92:Z92"/>
    <mergeCell ref="AA92:AE92"/>
    <mergeCell ref="AF92:AI92"/>
    <mergeCell ref="AJ92:AL92"/>
    <mergeCell ref="Z113:AB113"/>
    <mergeCell ref="AF97:AI99"/>
    <mergeCell ref="AJ97:AL99"/>
    <mergeCell ref="X97:Z99"/>
    <mergeCell ref="V89:W89"/>
    <mergeCell ref="X89:Z89"/>
    <mergeCell ref="AA89:AE89"/>
    <mergeCell ref="B106:AY106"/>
    <mergeCell ref="B109:F110"/>
    <mergeCell ref="AS103:AV103"/>
    <mergeCell ref="G110:K110"/>
    <mergeCell ref="L110:N110"/>
    <mergeCell ref="P69:Q69"/>
    <mergeCell ref="R69:S69"/>
    <mergeCell ref="T69:W69"/>
    <mergeCell ref="AJ79:AL79"/>
    <mergeCell ref="AF78:AI78"/>
    <mergeCell ref="AJ78:AL78"/>
    <mergeCell ref="AF79:AI79"/>
    <mergeCell ref="N86:O88"/>
    <mergeCell ref="P86:W86"/>
    <mergeCell ref="X86:Z88"/>
    <mergeCell ref="AA86:AE88"/>
    <mergeCell ref="AF86:AI88"/>
    <mergeCell ref="AJ86:AL88"/>
    <mergeCell ref="P87:S87"/>
    <mergeCell ref="T87:W87"/>
    <mergeCell ref="V88:W88"/>
    <mergeCell ref="R79:S79"/>
    <mergeCell ref="T79:U79"/>
    <mergeCell ref="R80:S80"/>
    <mergeCell ref="T80:U80"/>
    <mergeCell ref="R81:S81"/>
    <mergeCell ref="T81:U81"/>
    <mergeCell ref="R82:S82"/>
    <mergeCell ref="T82:U82"/>
    <mergeCell ref="X79:Z79"/>
    <mergeCell ref="X69:Z69"/>
    <mergeCell ref="AA69:AC69"/>
    <mergeCell ref="N80:O80"/>
    <mergeCell ref="N81:O81"/>
    <mergeCell ref="P88:Q88"/>
    <mergeCell ref="R88:S88"/>
    <mergeCell ref="N69:O69"/>
    <mergeCell ref="N60:O60"/>
    <mergeCell ref="P60:Q60"/>
    <mergeCell ref="R60:S60"/>
    <mergeCell ref="T60:W60"/>
    <mergeCell ref="X60:Z60"/>
    <mergeCell ref="AA60:AC60"/>
    <mergeCell ref="N64:O65"/>
    <mergeCell ref="P64:S64"/>
    <mergeCell ref="T64:W65"/>
    <mergeCell ref="X64:Z65"/>
    <mergeCell ref="AA64:AC65"/>
    <mergeCell ref="P65:Q65"/>
    <mergeCell ref="R65:S65"/>
    <mergeCell ref="N66:O66"/>
    <mergeCell ref="P66:Q66"/>
    <mergeCell ref="R66:S66"/>
    <mergeCell ref="T66:W66"/>
    <mergeCell ref="X66:Z66"/>
    <mergeCell ref="AA66:AC66"/>
    <mergeCell ref="B62:BF62"/>
    <mergeCell ref="B64:F65"/>
    <mergeCell ref="AD65:AF65"/>
    <mergeCell ref="AG65:AI65"/>
    <mergeCell ref="AD64:AI64"/>
    <mergeCell ref="AU66:AW66"/>
    <mergeCell ref="AX66:AZ66"/>
    <mergeCell ref="AP60:AQ60"/>
    <mergeCell ref="AX64:AZ65"/>
    <mergeCell ref="AR66:AT66"/>
    <mergeCell ref="AM65:AO65"/>
    <mergeCell ref="AP65:AQ65"/>
    <mergeCell ref="AR65:AT65"/>
    <mergeCell ref="AM66:AO66"/>
    <mergeCell ref="N68:O68"/>
    <mergeCell ref="P68:Q68"/>
    <mergeCell ref="R68:S68"/>
    <mergeCell ref="T68:W68"/>
    <mergeCell ref="B102:F102"/>
    <mergeCell ref="G102:I102"/>
    <mergeCell ref="J102:M102"/>
    <mergeCell ref="N102:O102"/>
    <mergeCell ref="P102:Q102"/>
    <mergeCell ref="R102:S102"/>
    <mergeCell ref="T102:U102"/>
    <mergeCell ref="AM102:AO102"/>
    <mergeCell ref="AP102:AR102"/>
    <mergeCell ref="AS102:AV102"/>
    <mergeCell ref="AW102:AZ102"/>
    <mergeCell ref="AS101:AV101"/>
    <mergeCell ref="AW101:AZ101"/>
    <mergeCell ref="V100:W100"/>
    <mergeCell ref="X100:Z100"/>
    <mergeCell ref="AA100:AE100"/>
    <mergeCell ref="AF100:AI100"/>
    <mergeCell ref="AJ100:AL100"/>
    <mergeCell ref="B92:F92"/>
    <mergeCell ref="J92:M92"/>
    <mergeCell ref="AM92:AO92"/>
    <mergeCell ref="G92:I92"/>
    <mergeCell ref="AP100:AR100"/>
    <mergeCell ref="AS100:AV100"/>
    <mergeCell ref="AW100:AZ100"/>
    <mergeCell ref="AS97:AV99"/>
    <mergeCell ref="X68:Z68"/>
    <mergeCell ref="AC192:AJ192"/>
    <mergeCell ref="AK192:AR192"/>
    <mergeCell ref="AS192:AZ192"/>
    <mergeCell ref="B104:F104"/>
    <mergeCell ref="G104:I104"/>
    <mergeCell ref="J104:M104"/>
    <mergeCell ref="N104:O104"/>
    <mergeCell ref="P104:Q104"/>
    <mergeCell ref="R104:S104"/>
    <mergeCell ref="T104:U104"/>
    <mergeCell ref="AM104:AO104"/>
    <mergeCell ref="AP104:AR104"/>
    <mergeCell ref="AS104:AV104"/>
    <mergeCell ref="AW104:AZ104"/>
    <mergeCell ref="V101:W101"/>
    <mergeCell ref="X101:Z101"/>
    <mergeCell ref="AA101:AE101"/>
    <mergeCell ref="AF101:AI101"/>
    <mergeCell ref="AJ101:AL101"/>
    <mergeCell ref="AP103:AR103"/>
    <mergeCell ref="R101:S101"/>
    <mergeCell ref="T101:U101"/>
    <mergeCell ref="AM101:AO101"/>
    <mergeCell ref="AP101:AR101"/>
    <mergeCell ref="O110:S110"/>
    <mergeCell ref="G109:Y109"/>
    <mergeCell ref="T110:V110"/>
    <mergeCell ref="V103:W103"/>
    <mergeCell ref="X103:Z103"/>
    <mergeCell ref="AA103:AE103"/>
    <mergeCell ref="AF103:AI103"/>
    <mergeCell ref="AJ103:AL103"/>
    <mergeCell ref="AC204:AJ204"/>
    <mergeCell ref="AK204:AR204"/>
    <mergeCell ref="AS204:AZ204"/>
    <mergeCell ref="AW97:AZ99"/>
    <mergeCell ref="B206:Y206"/>
    <mergeCell ref="Z206:AB206"/>
    <mergeCell ref="B207:Y207"/>
    <mergeCell ref="Z207:AB207"/>
    <mergeCell ref="B208:Y208"/>
    <mergeCell ref="Z208:AB208"/>
    <mergeCell ref="AC208:AJ208"/>
    <mergeCell ref="AK208:AR208"/>
    <mergeCell ref="AS208:AZ208"/>
    <mergeCell ref="B209:AZ209"/>
    <mergeCell ref="B210:AZ210"/>
    <mergeCell ref="B186:AZ186"/>
    <mergeCell ref="B188:V190"/>
    <mergeCell ref="W188:Y190"/>
    <mergeCell ref="Z188:AB190"/>
    <mergeCell ref="AC188:AZ188"/>
    <mergeCell ref="AC189:AJ190"/>
    <mergeCell ref="AK189:AR190"/>
    <mergeCell ref="AS189:AZ190"/>
    <mergeCell ref="B191:V191"/>
    <mergeCell ref="W191:Y191"/>
    <mergeCell ref="Z191:AB191"/>
    <mergeCell ref="AC191:AJ191"/>
    <mergeCell ref="AK191:AR191"/>
    <mergeCell ref="AS191:AZ191"/>
    <mergeCell ref="B192:V192"/>
    <mergeCell ref="W192:Y192"/>
    <mergeCell ref="Z192:AB192"/>
    <mergeCell ref="B205:Y205"/>
    <mergeCell ref="Z205:AB205"/>
    <mergeCell ref="AC205:AJ205"/>
    <mergeCell ref="AK205:AR205"/>
    <mergeCell ref="AS205:AZ205"/>
    <mergeCell ref="B198:AZ198"/>
    <mergeCell ref="W193:Y193"/>
    <mergeCell ref="Z193:AB193"/>
    <mergeCell ref="AC193:AJ193"/>
    <mergeCell ref="AK193:AR193"/>
    <mergeCell ref="AS193:AZ193"/>
    <mergeCell ref="B194:V194"/>
    <mergeCell ref="W194:Y194"/>
    <mergeCell ref="Z194:AB194"/>
    <mergeCell ref="AC194:AJ194"/>
    <mergeCell ref="AK194:AR194"/>
    <mergeCell ref="AS194:AZ194"/>
    <mergeCell ref="B196:AZ196"/>
    <mergeCell ref="B193:V193"/>
    <mergeCell ref="B200:Y202"/>
    <mergeCell ref="Z200:AB202"/>
    <mergeCell ref="AC200:AZ200"/>
    <mergeCell ref="AC201:AJ202"/>
    <mergeCell ref="AK201:AR202"/>
    <mergeCell ref="AS201:AZ202"/>
    <mergeCell ref="B203:Y203"/>
    <mergeCell ref="Z203:AB203"/>
    <mergeCell ref="AC203:AJ203"/>
    <mergeCell ref="AK203:AR203"/>
    <mergeCell ref="AS203:AZ203"/>
    <mergeCell ref="B204:Y204"/>
    <mergeCell ref="Z204:AB204"/>
    <mergeCell ref="Z182:AB182"/>
    <mergeCell ref="B180:Y180"/>
    <mergeCell ref="Z180:AB180"/>
    <mergeCell ref="AC180:AJ180"/>
    <mergeCell ref="AK180:AR180"/>
    <mergeCell ref="B181:Y181"/>
    <mergeCell ref="B183:Y183"/>
    <mergeCell ref="Z183:AB183"/>
    <mergeCell ref="AC183:AJ183"/>
    <mergeCell ref="AK183:AR183"/>
    <mergeCell ref="AS183:AZ183"/>
    <mergeCell ref="B184:Y184"/>
    <mergeCell ref="Z184:AB184"/>
    <mergeCell ref="AC184:AJ184"/>
    <mergeCell ref="AK184:AR184"/>
    <mergeCell ref="AS184:AZ184"/>
    <mergeCell ref="AS180:AZ180"/>
    <mergeCell ref="B182:Y182"/>
    <mergeCell ref="AE161:AH161"/>
    <mergeCell ref="AI161:AK161"/>
    <mergeCell ref="AI160:AK160"/>
    <mergeCell ref="AW160:AZ160"/>
    <mergeCell ref="Z172:AB172"/>
    <mergeCell ref="B173:Y173"/>
    <mergeCell ref="Z173:AB173"/>
    <mergeCell ref="B170:Y170"/>
    <mergeCell ref="Z170:AB170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AW161:AZ161"/>
    <mergeCell ref="AW159:AZ159"/>
    <mergeCell ref="B160:F160"/>
    <mergeCell ref="B169:Y169"/>
    <mergeCell ref="Z169:AB169"/>
    <mergeCell ref="B166:Y168"/>
    <mergeCell ref="P77:Q77"/>
    <mergeCell ref="T77:U77"/>
    <mergeCell ref="Z166:AB168"/>
    <mergeCell ref="B100:F100"/>
    <mergeCell ref="G100:I100"/>
    <mergeCell ref="AC166:AZ166"/>
    <mergeCell ref="B172:Y172"/>
    <mergeCell ref="Z181:AB181"/>
    <mergeCell ref="AC181:AJ181"/>
    <mergeCell ref="AK181:AR181"/>
    <mergeCell ref="AS181:AZ181"/>
    <mergeCell ref="AI159:AK159"/>
    <mergeCell ref="AL159:AO159"/>
    <mergeCell ref="AC182:AJ182"/>
    <mergeCell ref="AK182:AR182"/>
    <mergeCell ref="AS182:AZ182"/>
    <mergeCell ref="B175:AZ175"/>
    <mergeCell ref="B177:Y179"/>
    <mergeCell ref="Z177:AB179"/>
    <mergeCell ref="AC177:AZ177"/>
    <mergeCell ref="AC178:AJ179"/>
    <mergeCell ref="AK178:AR179"/>
    <mergeCell ref="AS178:AZ179"/>
    <mergeCell ref="AL162:AO162"/>
    <mergeCell ref="AP162:AR162"/>
    <mergeCell ref="AS162:AV162"/>
    <mergeCell ref="AW162:AZ162"/>
    <mergeCell ref="B162:F162"/>
    <mergeCell ref="B159:F159"/>
    <mergeCell ref="AS170:AZ170"/>
    <mergeCell ref="AC171:AJ171"/>
    <mergeCell ref="AK171:AR171"/>
    <mergeCell ref="B171:Y171"/>
    <mergeCell ref="Z171:AB171"/>
    <mergeCell ref="AS172:AZ172"/>
    <mergeCell ref="AP159:AR159"/>
    <mergeCell ref="AS161:AV161"/>
    <mergeCell ref="B164:AZ164"/>
    <mergeCell ref="AP123:AR123"/>
    <mergeCell ref="AS123:AV123"/>
    <mergeCell ref="AW123:AZ123"/>
    <mergeCell ref="B124:F124"/>
    <mergeCell ref="B161:F161"/>
    <mergeCell ref="AE159:AH159"/>
    <mergeCell ref="AL161:AO161"/>
    <mergeCell ref="AP161:AR161"/>
    <mergeCell ref="AL124:AO124"/>
    <mergeCell ref="AP124:AR124"/>
    <mergeCell ref="AS124:AV124"/>
    <mergeCell ref="AW124:AZ124"/>
    <mergeCell ref="AI124:AK124"/>
    <mergeCell ref="AE120:AH120"/>
    <mergeCell ref="AI120:AK120"/>
    <mergeCell ref="AL120:AO120"/>
    <mergeCell ref="AP120:AR120"/>
    <mergeCell ref="AE158:AH158"/>
    <mergeCell ref="AI158:AK158"/>
    <mergeCell ref="AL158:AO158"/>
    <mergeCell ref="AP158:AR158"/>
    <mergeCell ref="AS158:AV158"/>
    <mergeCell ref="AW158:AZ158"/>
    <mergeCell ref="AP155:AV156"/>
    <mergeCell ref="Z152:AB152"/>
    <mergeCell ref="AC152:AE152"/>
    <mergeCell ref="AF152:AH152"/>
    <mergeCell ref="AI152:AL152"/>
    <mergeCell ref="AM152:AO152"/>
    <mergeCell ref="AE162:AH162"/>
    <mergeCell ref="AI162:AK162"/>
    <mergeCell ref="AS152:AV152"/>
    <mergeCell ref="AI151:AL151"/>
    <mergeCell ref="AM151:AO151"/>
    <mergeCell ref="AP151:AR151"/>
    <mergeCell ref="AS151:AV151"/>
    <mergeCell ref="AI149:AL149"/>
    <mergeCell ref="AM149:AO149"/>
    <mergeCell ref="AP149:AR149"/>
    <mergeCell ref="AS149:AV149"/>
    <mergeCell ref="AL143:AO143"/>
    <mergeCell ref="AP143:AR143"/>
    <mergeCell ref="AS143:AV143"/>
    <mergeCell ref="AL141:AO141"/>
    <mergeCell ref="AE124:AH124"/>
    <mergeCell ref="AE157:AH157"/>
    <mergeCell ref="AI157:AK157"/>
    <mergeCell ref="AE160:AH160"/>
    <mergeCell ref="AP160:AR160"/>
    <mergeCell ref="AS160:AV160"/>
    <mergeCell ref="AI132:AL132"/>
    <mergeCell ref="AM132:AO132"/>
    <mergeCell ref="AP132:AR132"/>
    <mergeCell ref="AS159:AV159"/>
    <mergeCell ref="AS131:AV131"/>
    <mergeCell ref="AF128:AH129"/>
    <mergeCell ref="AI128:AL129"/>
    <mergeCell ref="AM128:AO129"/>
    <mergeCell ref="AF130:AH130"/>
    <mergeCell ref="AD70:AF70"/>
    <mergeCell ref="N97:O99"/>
    <mergeCell ref="P97:W97"/>
    <mergeCell ref="G93:I93"/>
    <mergeCell ref="J93:M93"/>
    <mergeCell ref="AA97:AE99"/>
    <mergeCell ref="P98:S98"/>
    <mergeCell ref="T98:W98"/>
    <mergeCell ref="V99:W99"/>
    <mergeCell ref="AL160:AO160"/>
    <mergeCell ref="AL157:AO157"/>
    <mergeCell ref="AE122:AH122"/>
    <mergeCell ref="AI122:AK122"/>
    <mergeCell ref="AL122:AO122"/>
    <mergeCell ref="AE123:AH123"/>
    <mergeCell ref="AI123:AK123"/>
    <mergeCell ref="AL123:AO123"/>
    <mergeCell ref="J100:M100"/>
    <mergeCell ref="N100:O100"/>
    <mergeCell ref="P100:Q100"/>
    <mergeCell ref="R100:S100"/>
    <mergeCell ref="T100:U100"/>
    <mergeCell ref="AM100:AO100"/>
    <mergeCell ref="G103:I103"/>
    <mergeCell ref="J103:M103"/>
    <mergeCell ref="N103:O103"/>
    <mergeCell ref="P103:Q103"/>
    <mergeCell ref="R103:S103"/>
    <mergeCell ref="T103:U103"/>
    <mergeCell ref="AM103:AO103"/>
    <mergeCell ref="V102:W102"/>
    <mergeCell ref="X102:Z102"/>
    <mergeCell ref="AW112:AZ112"/>
    <mergeCell ref="AW113:AZ113"/>
    <mergeCell ref="B111:F111"/>
    <mergeCell ref="T88:U88"/>
    <mergeCell ref="N89:O89"/>
    <mergeCell ref="P89:Q89"/>
    <mergeCell ref="R89:S89"/>
    <mergeCell ref="T89:U89"/>
    <mergeCell ref="N90:O90"/>
    <mergeCell ref="P90:Q90"/>
    <mergeCell ref="V77:W77"/>
    <mergeCell ref="N78:O78"/>
    <mergeCell ref="R92:S92"/>
    <mergeCell ref="T92:U92"/>
    <mergeCell ref="N93:O93"/>
    <mergeCell ref="P93:Q93"/>
    <mergeCell ref="R93:S93"/>
    <mergeCell ref="T93:U93"/>
    <mergeCell ref="B95:BF95"/>
    <mergeCell ref="AW93:AZ93"/>
    <mergeCell ref="J80:M80"/>
    <mergeCell ref="B103:F103"/>
    <mergeCell ref="AA102:AE102"/>
    <mergeCell ref="AF102:AI102"/>
    <mergeCell ref="AJ102:AL102"/>
    <mergeCell ref="B101:F101"/>
    <mergeCell ref="G101:I101"/>
    <mergeCell ref="J101:M101"/>
    <mergeCell ref="N101:O101"/>
    <mergeCell ref="P101:Q101"/>
    <mergeCell ref="V104:W104"/>
    <mergeCell ref="X104:Z104"/>
    <mergeCell ref="B153:F153"/>
    <mergeCell ref="W153:Y153"/>
    <mergeCell ref="Z153:AB153"/>
    <mergeCell ref="AC153:AE153"/>
    <mergeCell ref="AF153:AH153"/>
    <mergeCell ref="B107:AY107"/>
    <mergeCell ref="A108:AZ108"/>
    <mergeCell ref="B68:F68"/>
    <mergeCell ref="B72:BF72"/>
    <mergeCell ref="Z109:AB110"/>
    <mergeCell ref="AC109:AE110"/>
    <mergeCell ref="AF109:AH110"/>
    <mergeCell ref="AI109:AL110"/>
    <mergeCell ref="AM109:AO110"/>
    <mergeCell ref="AP109:AR110"/>
    <mergeCell ref="AS109:AV110"/>
    <mergeCell ref="AW109:AZ110"/>
    <mergeCell ref="AS82:AV82"/>
    <mergeCell ref="B82:F82"/>
    <mergeCell ref="AI153:AL153"/>
    <mergeCell ref="AM153:AO153"/>
    <mergeCell ref="AP153:AR153"/>
    <mergeCell ref="AS153:AV153"/>
    <mergeCell ref="AW153:AZ153"/>
    <mergeCell ref="AE121:AH121"/>
    <mergeCell ref="AI121:AK121"/>
    <mergeCell ref="AL121:AO121"/>
    <mergeCell ref="AP75:AR77"/>
    <mergeCell ref="AS75:AV77"/>
    <mergeCell ref="AP78:AR78"/>
    <mergeCell ref="J70:M70"/>
    <mergeCell ref="AP121:AR121"/>
    <mergeCell ref="B158:F158"/>
    <mergeCell ref="B155:F157"/>
    <mergeCell ref="AW151:AZ151"/>
    <mergeCell ref="B152:F152"/>
    <mergeCell ref="W152:Y152"/>
    <mergeCell ref="AS150:AV150"/>
    <mergeCell ref="AW150:AZ150"/>
    <mergeCell ref="B151:F151"/>
    <mergeCell ref="W151:Y151"/>
    <mergeCell ref="Z151:AB151"/>
    <mergeCell ref="AC151:AE151"/>
    <mergeCell ref="AF151:AH151"/>
    <mergeCell ref="Z150:AB150"/>
    <mergeCell ref="AC150:AE150"/>
    <mergeCell ref="AF150:AH150"/>
    <mergeCell ref="AI150:AL150"/>
    <mergeCell ref="AM150:AO150"/>
    <mergeCell ref="AP150:AR150"/>
    <mergeCell ref="AW152:AZ152"/>
    <mergeCell ref="AP157:AR157"/>
    <mergeCell ref="AS157:AV157"/>
    <mergeCell ref="AW155:AZ157"/>
    <mergeCell ref="AI156:AO156"/>
    <mergeCell ref="AP152:AR152"/>
    <mergeCell ref="O153:S153"/>
    <mergeCell ref="G155:I157"/>
    <mergeCell ref="J155:M157"/>
    <mergeCell ref="N155:Q157"/>
    <mergeCell ref="R155:AO155"/>
    <mergeCell ref="R156:X156"/>
    <mergeCell ref="Y156:AH156"/>
    <mergeCell ref="R157:T157"/>
    <mergeCell ref="AW149:AZ149"/>
    <mergeCell ref="B150:F150"/>
    <mergeCell ref="W150:Y150"/>
    <mergeCell ref="AS147:AV148"/>
    <mergeCell ref="AW147:AZ148"/>
    <mergeCell ref="B149:F149"/>
    <mergeCell ref="W149:Y149"/>
    <mergeCell ref="Z149:AB149"/>
    <mergeCell ref="AC149:AE149"/>
    <mergeCell ref="AF149:AH149"/>
    <mergeCell ref="Z147:AB148"/>
    <mergeCell ref="AC147:AE148"/>
    <mergeCell ref="AF147:AH148"/>
    <mergeCell ref="AI147:AL148"/>
    <mergeCell ref="AM147:AO148"/>
    <mergeCell ref="AP147:AR148"/>
    <mergeCell ref="AW143:AZ143"/>
    <mergeCell ref="B145:BF145"/>
    <mergeCell ref="B147:F148"/>
    <mergeCell ref="AW142:AZ142"/>
    <mergeCell ref="B143:F143"/>
    <mergeCell ref="AE143:AH143"/>
    <mergeCell ref="AI143:AK143"/>
    <mergeCell ref="AE142:AH142"/>
    <mergeCell ref="AI142:AK142"/>
    <mergeCell ref="AL142:AO142"/>
    <mergeCell ref="AP142:AR142"/>
    <mergeCell ref="AS142:AV142"/>
    <mergeCell ref="G143:I143"/>
    <mergeCell ref="J143:M143"/>
    <mergeCell ref="N143:Q143"/>
    <mergeCell ref="R143:T143"/>
    <mergeCell ref="U143:X143"/>
    <mergeCell ref="Y143:AA143"/>
    <mergeCell ref="AB143:AD143"/>
    <mergeCell ref="AP141:AR141"/>
    <mergeCell ref="AS141:AV141"/>
    <mergeCell ref="AW141:AZ141"/>
    <mergeCell ref="B142:F142"/>
    <mergeCell ref="G142:I142"/>
    <mergeCell ref="J142:M142"/>
    <mergeCell ref="N142:Q142"/>
    <mergeCell ref="R142:T142"/>
    <mergeCell ref="U142:X142"/>
    <mergeCell ref="Y142:AA142"/>
    <mergeCell ref="AB142:AD142"/>
    <mergeCell ref="G141:I141"/>
    <mergeCell ref="J141:M141"/>
    <mergeCell ref="N141:Q141"/>
    <mergeCell ref="R141:T141"/>
    <mergeCell ref="U141:X141"/>
    <mergeCell ref="AW122:AZ122"/>
    <mergeCell ref="B123:F123"/>
    <mergeCell ref="AW140:AZ140"/>
    <mergeCell ref="B141:F141"/>
    <mergeCell ref="AE141:AH141"/>
    <mergeCell ref="AI141:AK141"/>
    <mergeCell ref="AE140:AH140"/>
    <mergeCell ref="AI140:AK140"/>
    <mergeCell ref="AL140:AO140"/>
    <mergeCell ref="AP140:AR140"/>
    <mergeCell ref="AS140:AV140"/>
    <mergeCell ref="B140:F140"/>
    <mergeCell ref="G140:I140"/>
    <mergeCell ref="W133:Y133"/>
    <mergeCell ref="AE139:AH139"/>
    <mergeCell ref="AI139:AK139"/>
    <mergeCell ref="AL139:AO139"/>
    <mergeCell ref="AP139:AR139"/>
    <mergeCell ref="AS139:AV139"/>
    <mergeCell ref="AW139:AZ139"/>
    <mergeCell ref="AL138:AO138"/>
    <mergeCell ref="AP138:AR138"/>
    <mergeCell ref="AS138:AV138"/>
    <mergeCell ref="B139:F139"/>
    <mergeCell ref="AW136:AZ138"/>
    <mergeCell ref="AI137:AO137"/>
    <mergeCell ref="AE138:AH138"/>
    <mergeCell ref="AI138:AK138"/>
    <mergeCell ref="AI134:AL134"/>
    <mergeCell ref="AM134:AO134"/>
    <mergeCell ref="AP134:AR134"/>
    <mergeCell ref="L133:N133"/>
    <mergeCell ref="B136:F138"/>
    <mergeCell ref="AP136:AV137"/>
    <mergeCell ref="AS133:AV133"/>
    <mergeCell ref="AW133:AZ133"/>
    <mergeCell ref="B134:F134"/>
    <mergeCell ref="W134:Y134"/>
    <mergeCell ref="Z134:AB134"/>
    <mergeCell ref="AC134:AE134"/>
    <mergeCell ref="AF134:AH134"/>
    <mergeCell ref="Z133:AB133"/>
    <mergeCell ref="AC133:AE133"/>
    <mergeCell ref="AF133:AH133"/>
    <mergeCell ref="AI133:AL133"/>
    <mergeCell ref="AM133:AO133"/>
    <mergeCell ref="AP133:AR133"/>
    <mergeCell ref="B133:F133"/>
    <mergeCell ref="O133:S133"/>
    <mergeCell ref="T133:V133"/>
    <mergeCell ref="G134:K134"/>
    <mergeCell ref="L134:N134"/>
    <mergeCell ref="O134:S134"/>
    <mergeCell ref="T134:V134"/>
    <mergeCell ref="G136:I138"/>
    <mergeCell ref="J136:M138"/>
    <mergeCell ref="N136:Q138"/>
    <mergeCell ref="R137:X137"/>
    <mergeCell ref="AS134:AV134"/>
    <mergeCell ref="R136:AO136"/>
    <mergeCell ref="AW134:AZ134"/>
    <mergeCell ref="G133:K133"/>
    <mergeCell ref="AW131:AZ131"/>
    <mergeCell ref="B132:F132"/>
    <mergeCell ref="AW86:AZ88"/>
    <mergeCell ref="B89:F89"/>
    <mergeCell ref="G89:I89"/>
    <mergeCell ref="W132:Y132"/>
    <mergeCell ref="Z132:AB132"/>
    <mergeCell ref="AC132:AE132"/>
    <mergeCell ref="AF132:AH132"/>
    <mergeCell ref="AW130:AZ130"/>
    <mergeCell ref="B131:F131"/>
    <mergeCell ref="W131:Y131"/>
    <mergeCell ref="AS128:AV129"/>
    <mergeCell ref="AW128:AZ129"/>
    <mergeCell ref="Z131:AB131"/>
    <mergeCell ref="AC131:AE131"/>
    <mergeCell ref="AF131:AH131"/>
    <mergeCell ref="AI131:AL131"/>
    <mergeCell ref="AS119:AV119"/>
    <mergeCell ref="AS120:AV120"/>
    <mergeCell ref="AP117:AV118"/>
    <mergeCell ref="AM131:AO131"/>
    <mergeCell ref="B120:F120"/>
    <mergeCell ref="AP113:AR113"/>
    <mergeCell ref="AP131:AR131"/>
    <mergeCell ref="W130:Y130"/>
    <mergeCell ref="Z130:AB130"/>
    <mergeCell ref="AS113:AV113"/>
    <mergeCell ref="AS132:AV132"/>
    <mergeCell ref="AW132:AZ132"/>
    <mergeCell ref="AW121:AZ121"/>
    <mergeCell ref="AS130:AV130"/>
    <mergeCell ref="AI119:AK119"/>
    <mergeCell ref="AL119:AO119"/>
    <mergeCell ref="AP128:AR129"/>
    <mergeCell ref="B121:F121"/>
    <mergeCell ref="AI130:AL130"/>
    <mergeCell ref="AM130:AO130"/>
    <mergeCell ref="AP130:AR130"/>
    <mergeCell ref="AE119:AH119"/>
    <mergeCell ref="AP119:AR119"/>
    <mergeCell ref="B122:F122"/>
    <mergeCell ref="AP122:AR122"/>
    <mergeCell ref="Y119:AA119"/>
    <mergeCell ref="B117:F119"/>
    <mergeCell ref="U119:X119"/>
    <mergeCell ref="R118:X118"/>
    <mergeCell ref="R117:AO117"/>
    <mergeCell ref="N117:Q119"/>
    <mergeCell ref="J117:M119"/>
    <mergeCell ref="G117:I119"/>
    <mergeCell ref="R119:T119"/>
    <mergeCell ref="G124:I124"/>
    <mergeCell ref="J121:M121"/>
    <mergeCell ref="J122:M122"/>
    <mergeCell ref="J123:M123"/>
    <mergeCell ref="J124:M124"/>
    <mergeCell ref="N121:Q121"/>
    <mergeCell ref="N122:Q122"/>
    <mergeCell ref="N123:Q123"/>
    <mergeCell ref="N124:Q124"/>
    <mergeCell ref="R121:T121"/>
    <mergeCell ref="R122:T122"/>
    <mergeCell ref="R123:T123"/>
    <mergeCell ref="AP115:AR115"/>
    <mergeCell ref="AS121:AV121"/>
    <mergeCell ref="AB119:AD119"/>
    <mergeCell ref="Y118:AH118"/>
    <mergeCell ref="AS115:AV115"/>
    <mergeCell ref="B130:F130"/>
    <mergeCell ref="B115:F115"/>
    <mergeCell ref="AI115:AL115"/>
    <mergeCell ref="Z128:AB129"/>
    <mergeCell ref="AI114:AL114"/>
    <mergeCell ref="AP114:AR114"/>
    <mergeCell ref="AX60:AZ60"/>
    <mergeCell ref="AX59:AZ59"/>
    <mergeCell ref="AJ69:AL69"/>
    <mergeCell ref="P92:Q92"/>
    <mergeCell ref="B97:F99"/>
    <mergeCell ref="G97:I99"/>
    <mergeCell ref="J97:M99"/>
    <mergeCell ref="AM97:AO99"/>
    <mergeCell ref="AP97:AR99"/>
    <mergeCell ref="P99:Q99"/>
    <mergeCell ref="R99:S99"/>
    <mergeCell ref="T99:U99"/>
    <mergeCell ref="V93:W93"/>
    <mergeCell ref="X93:Z93"/>
    <mergeCell ref="AA93:AE93"/>
    <mergeCell ref="AF93:AI93"/>
    <mergeCell ref="B80:F80"/>
    <mergeCell ref="G80:I80"/>
    <mergeCell ref="AP81:AR81"/>
    <mergeCell ref="R67:S67"/>
    <mergeCell ref="T67:W67"/>
    <mergeCell ref="AW114:AZ114"/>
    <mergeCell ref="B113:F113"/>
    <mergeCell ref="AP64:AW64"/>
    <mergeCell ref="AJ65:AL65"/>
    <mergeCell ref="AU67:AW67"/>
    <mergeCell ref="AP67:AQ67"/>
    <mergeCell ref="AX67:AZ67"/>
    <mergeCell ref="AJ67:AL67"/>
    <mergeCell ref="AR68:AT68"/>
    <mergeCell ref="AU68:AW68"/>
    <mergeCell ref="AG66:AI66"/>
    <mergeCell ref="AD69:AF69"/>
    <mergeCell ref="AM69:AO69"/>
    <mergeCell ref="J91:M91"/>
    <mergeCell ref="AM91:AO91"/>
    <mergeCell ref="AM80:AO80"/>
    <mergeCell ref="W113:Y113"/>
    <mergeCell ref="AW75:AZ77"/>
    <mergeCell ref="J69:M69"/>
    <mergeCell ref="AP112:AR112"/>
    <mergeCell ref="AS112:AV112"/>
    <mergeCell ref="R91:S91"/>
    <mergeCell ref="T91:U91"/>
    <mergeCell ref="N92:O92"/>
    <mergeCell ref="G82:I82"/>
    <mergeCell ref="AS86:AV88"/>
    <mergeCell ref="AM86:AO88"/>
    <mergeCell ref="AP86:AR88"/>
    <mergeCell ref="AA68:AC68"/>
    <mergeCell ref="AR69:AT69"/>
    <mergeCell ref="J82:M82"/>
    <mergeCell ref="J86:M88"/>
    <mergeCell ref="B93:F93"/>
    <mergeCell ref="AU65:AW65"/>
    <mergeCell ref="AD67:AF67"/>
    <mergeCell ref="AU69:AW69"/>
    <mergeCell ref="AS89:AV89"/>
    <mergeCell ref="AS90:AV90"/>
    <mergeCell ref="AM90:AO90"/>
    <mergeCell ref="AR58:AT58"/>
    <mergeCell ref="AU58:AW58"/>
    <mergeCell ref="AU59:AW59"/>
    <mergeCell ref="AG67:AI67"/>
    <mergeCell ref="AJ60:AL60"/>
    <mergeCell ref="AM60:AO60"/>
    <mergeCell ref="AJ64:AO64"/>
    <mergeCell ref="B81:F81"/>
    <mergeCell ref="G81:I81"/>
    <mergeCell ref="J81:M81"/>
    <mergeCell ref="G66:I66"/>
    <mergeCell ref="AM67:AO67"/>
    <mergeCell ref="AR67:AT67"/>
    <mergeCell ref="B66:F66"/>
    <mergeCell ref="J66:M66"/>
    <mergeCell ref="B69:F69"/>
    <mergeCell ref="B67:F67"/>
    <mergeCell ref="G67:I67"/>
    <mergeCell ref="AJ66:AL66"/>
    <mergeCell ref="N67:O67"/>
    <mergeCell ref="P67:Q67"/>
    <mergeCell ref="N91:O91"/>
    <mergeCell ref="P91:Q91"/>
    <mergeCell ref="AP66:AQ66"/>
    <mergeCell ref="AD66:AF66"/>
    <mergeCell ref="AX68:AZ68"/>
    <mergeCell ref="AD68:AF68"/>
    <mergeCell ref="AG68:AI68"/>
    <mergeCell ref="AJ68:AL68"/>
    <mergeCell ref="AM68:AO68"/>
    <mergeCell ref="AU70:AW70"/>
    <mergeCell ref="AG69:AI69"/>
    <mergeCell ref="AP68:AQ68"/>
    <mergeCell ref="AM75:AO77"/>
    <mergeCell ref="AA78:AE78"/>
    <mergeCell ref="AJ80:AL80"/>
    <mergeCell ref="AJ81:AL81"/>
    <mergeCell ref="AM81:AO81"/>
    <mergeCell ref="AP89:AR89"/>
    <mergeCell ref="AW82:AZ82"/>
    <mergeCell ref="AS81:AV81"/>
    <mergeCell ref="AP80:AR80"/>
    <mergeCell ref="AM82:AO82"/>
    <mergeCell ref="AP82:AR82"/>
    <mergeCell ref="AR70:AT70"/>
    <mergeCell ref="AS80:AV80"/>
    <mergeCell ref="AG70:AI70"/>
    <mergeCell ref="AJ70:AL70"/>
    <mergeCell ref="AM70:AO70"/>
    <mergeCell ref="AP70:AQ70"/>
    <mergeCell ref="AW79:AZ79"/>
    <mergeCell ref="AW81:AZ81"/>
    <mergeCell ref="AW80:AZ80"/>
    <mergeCell ref="AX69:AZ69"/>
    <mergeCell ref="AM79:AO79"/>
    <mergeCell ref="AW78:AZ78"/>
    <mergeCell ref="AX70:AZ70"/>
    <mergeCell ref="AW117:AZ119"/>
    <mergeCell ref="AP79:AR79"/>
    <mergeCell ref="AS79:AV79"/>
    <mergeCell ref="AW90:AZ90"/>
    <mergeCell ref="AP90:AR90"/>
    <mergeCell ref="AS92:AV92"/>
    <mergeCell ref="AW92:AZ92"/>
    <mergeCell ref="AP92:AR92"/>
    <mergeCell ref="B70:F70"/>
    <mergeCell ref="G70:I70"/>
    <mergeCell ref="N70:O70"/>
    <mergeCell ref="J78:M78"/>
    <mergeCell ref="B84:BF84"/>
    <mergeCell ref="B86:F88"/>
    <mergeCell ref="G86:I88"/>
    <mergeCell ref="R90:S90"/>
    <mergeCell ref="T90:U90"/>
    <mergeCell ref="P78:Q78"/>
    <mergeCell ref="R78:S78"/>
    <mergeCell ref="T76:W76"/>
    <mergeCell ref="R77:S77"/>
    <mergeCell ref="AM78:AO78"/>
    <mergeCell ref="B73:BF73"/>
    <mergeCell ref="B75:F77"/>
    <mergeCell ref="G75:I77"/>
    <mergeCell ref="J75:M77"/>
    <mergeCell ref="B78:F78"/>
    <mergeCell ref="G78:I78"/>
    <mergeCell ref="B91:F91"/>
    <mergeCell ref="AA82:AE82"/>
    <mergeCell ref="AS114:AV114"/>
    <mergeCell ref="B114:F114"/>
    <mergeCell ref="AC173:AJ173"/>
    <mergeCell ref="AK173:AR173"/>
    <mergeCell ref="AS173:AZ173"/>
    <mergeCell ref="AC167:AJ168"/>
    <mergeCell ref="AK167:AR168"/>
    <mergeCell ref="AS167:AZ168"/>
    <mergeCell ref="AC169:AJ169"/>
    <mergeCell ref="AK169:AR169"/>
    <mergeCell ref="AS169:AZ169"/>
    <mergeCell ref="AC170:AJ170"/>
    <mergeCell ref="AK170:AR170"/>
    <mergeCell ref="AM93:AO93"/>
    <mergeCell ref="AP93:AR93"/>
    <mergeCell ref="AS93:AV93"/>
    <mergeCell ref="AS171:AZ171"/>
    <mergeCell ref="AC172:AJ172"/>
    <mergeCell ref="AK172:AR172"/>
    <mergeCell ref="B126:BF126"/>
    <mergeCell ref="B128:F129"/>
    <mergeCell ref="B112:F112"/>
    <mergeCell ref="W112:Y112"/>
    <mergeCell ref="AC128:AE129"/>
    <mergeCell ref="AC115:AE115"/>
    <mergeCell ref="AF115:AH115"/>
    <mergeCell ref="AS122:AV122"/>
    <mergeCell ref="AP111:AR111"/>
    <mergeCell ref="AS111:AV111"/>
    <mergeCell ref="AW115:AZ115"/>
    <mergeCell ref="AM111:AO111"/>
    <mergeCell ref="AW111:AZ111"/>
    <mergeCell ref="AW103:AZ103"/>
    <mergeCell ref="AW120:AZ120"/>
    <mergeCell ref="T59:W59"/>
    <mergeCell ref="N82:O82"/>
    <mergeCell ref="X67:Z67"/>
    <mergeCell ref="AA67:AC67"/>
    <mergeCell ref="P80:Q80"/>
    <mergeCell ref="P81:Q81"/>
    <mergeCell ref="P82:Q82"/>
    <mergeCell ref="T78:U78"/>
    <mergeCell ref="N79:O79"/>
    <mergeCell ref="AJ75:AL77"/>
    <mergeCell ref="AF75:AI77"/>
    <mergeCell ref="AA75:AE77"/>
    <mergeCell ref="X75:Z77"/>
    <mergeCell ref="P76:S76"/>
    <mergeCell ref="P75:W75"/>
    <mergeCell ref="N75:O77"/>
    <mergeCell ref="V79:W79"/>
    <mergeCell ref="V80:W80"/>
    <mergeCell ref="V81:W81"/>
    <mergeCell ref="V82:W82"/>
    <mergeCell ref="V78:W78"/>
    <mergeCell ref="X78:Z78"/>
    <mergeCell ref="AA79:AE79"/>
    <mergeCell ref="AF80:AI80"/>
    <mergeCell ref="AF81:AI81"/>
    <mergeCell ref="AF82:AI82"/>
    <mergeCell ref="P79:Q79"/>
    <mergeCell ref="X80:Z80"/>
    <mergeCell ref="X81:Z81"/>
    <mergeCell ref="X82:Z82"/>
    <mergeCell ref="AA80:AE80"/>
    <mergeCell ref="AA81:AE81"/>
    <mergeCell ref="AM59:AO59"/>
    <mergeCell ref="AP59:AQ59"/>
    <mergeCell ref="G69:I69"/>
    <mergeCell ref="J64:M65"/>
    <mergeCell ref="AJ58:AL58"/>
    <mergeCell ref="AM58:AO58"/>
    <mergeCell ref="AP58:AQ58"/>
    <mergeCell ref="G68:I68"/>
    <mergeCell ref="J68:M68"/>
    <mergeCell ref="AP69:AQ69"/>
    <mergeCell ref="J67:M67"/>
    <mergeCell ref="AS91:AV91"/>
    <mergeCell ref="AW91:AZ91"/>
    <mergeCell ref="B90:F90"/>
    <mergeCell ref="G90:I90"/>
    <mergeCell ref="J90:M90"/>
    <mergeCell ref="B79:F79"/>
    <mergeCell ref="G79:I79"/>
    <mergeCell ref="J79:M79"/>
    <mergeCell ref="AS78:AV78"/>
    <mergeCell ref="AP91:AR91"/>
    <mergeCell ref="J89:M89"/>
    <mergeCell ref="AX58:AZ58"/>
    <mergeCell ref="AW89:AZ89"/>
    <mergeCell ref="AM89:AO89"/>
    <mergeCell ref="P70:Q70"/>
    <mergeCell ref="R70:S70"/>
    <mergeCell ref="T70:W70"/>
    <mergeCell ref="X70:Z70"/>
    <mergeCell ref="AA70:AC70"/>
    <mergeCell ref="G64:I65"/>
    <mergeCell ref="R59:S59"/>
    <mergeCell ref="AA54:AC55"/>
    <mergeCell ref="AG49:AI49"/>
    <mergeCell ref="AR60:AT60"/>
    <mergeCell ref="AU60:AW60"/>
    <mergeCell ref="AR59:AT59"/>
    <mergeCell ref="B57:F57"/>
    <mergeCell ref="AD49:AF49"/>
    <mergeCell ref="AM49:AO49"/>
    <mergeCell ref="AR49:AT49"/>
    <mergeCell ref="AU55:AW55"/>
    <mergeCell ref="B48:F48"/>
    <mergeCell ref="G48:I48"/>
    <mergeCell ref="AR48:AT48"/>
    <mergeCell ref="AU48:AW48"/>
    <mergeCell ref="AG60:AI60"/>
    <mergeCell ref="AG59:AI59"/>
    <mergeCell ref="AG56:AI56"/>
    <mergeCell ref="AP57:AQ57"/>
    <mergeCell ref="J56:M56"/>
    <mergeCell ref="B60:F60"/>
    <mergeCell ref="G60:I60"/>
    <mergeCell ref="P49:Q49"/>
    <mergeCell ref="P50:Q50"/>
    <mergeCell ref="R48:S48"/>
    <mergeCell ref="R49:S49"/>
    <mergeCell ref="R50:S50"/>
    <mergeCell ref="T48:W48"/>
    <mergeCell ref="T49:W49"/>
    <mergeCell ref="AP50:AQ50"/>
    <mergeCell ref="J60:M60"/>
    <mergeCell ref="AD60:AF60"/>
    <mergeCell ref="AJ59:AL59"/>
    <mergeCell ref="AA56:AC56"/>
    <mergeCell ref="N57:O57"/>
    <mergeCell ref="B59:F59"/>
    <mergeCell ref="G59:I59"/>
    <mergeCell ref="J59:M59"/>
    <mergeCell ref="AD59:AF59"/>
    <mergeCell ref="B58:F58"/>
    <mergeCell ref="G58:I58"/>
    <mergeCell ref="AP56:AQ56"/>
    <mergeCell ref="AM56:AO56"/>
    <mergeCell ref="AG58:AI58"/>
    <mergeCell ref="J58:M58"/>
    <mergeCell ref="N58:O58"/>
    <mergeCell ref="P58:Q58"/>
    <mergeCell ref="AR50:AT50"/>
    <mergeCell ref="B49:F49"/>
    <mergeCell ref="AX54:AZ55"/>
    <mergeCell ref="AD50:AF50"/>
    <mergeCell ref="AG50:AI50"/>
    <mergeCell ref="AJ50:AL50"/>
    <mergeCell ref="G49:I49"/>
    <mergeCell ref="AP49:AQ49"/>
    <mergeCell ref="J49:M49"/>
    <mergeCell ref="T50:W50"/>
    <mergeCell ref="X49:Z49"/>
    <mergeCell ref="X50:Z50"/>
    <mergeCell ref="AA49:AC49"/>
    <mergeCell ref="AA50:AC50"/>
    <mergeCell ref="N54:O55"/>
    <mergeCell ref="P54:S54"/>
    <mergeCell ref="T54:W55"/>
    <mergeCell ref="X54:Z55"/>
    <mergeCell ref="B52:BF52"/>
    <mergeCell ref="AU50:AW50"/>
    <mergeCell ref="AR47:AT47"/>
    <mergeCell ref="J47:M47"/>
    <mergeCell ref="N59:O59"/>
    <mergeCell ref="P59:Q59"/>
    <mergeCell ref="AJ46:AL46"/>
    <mergeCell ref="T47:W47"/>
    <mergeCell ref="X46:Z46"/>
    <mergeCell ref="AA46:AC46"/>
    <mergeCell ref="X47:Z47"/>
    <mergeCell ref="AA47:AC47"/>
    <mergeCell ref="AM47:AO47"/>
    <mergeCell ref="AP47:AQ47"/>
    <mergeCell ref="AU47:AW47"/>
    <mergeCell ref="AX47:AZ47"/>
    <mergeCell ref="AD47:AF47"/>
    <mergeCell ref="P47:Q47"/>
    <mergeCell ref="N46:O46"/>
    <mergeCell ref="T46:W46"/>
    <mergeCell ref="AD58:AF58"/>
    <mergeCell ref="X59:Z59"/>
    <mergeCell ref="AA59:AC59"/>
    <mergeCell ref="R57:S57"/>
    <mergeCell ref="T57:W57"/>
    <mergeCell ref="X57:Z57"/>
    <mergeCell ref="AA57:AC57"/>
    <mergeCell ref="N56:O56"/>
    <mergeCell ref="P56:Q56"/>
    <mergeCell ref="R56:S56"/>
    <mergeCell ref="T56:W56"/>
    <mergeCell ref="X56:Z56"/>
    <mergeCell ref="AG46:AI46"/>
    <mergeCell ref="AM46:AO46"/>
    <mergeCell ref="B56:F56"/>
    <mergeCell ref="G56:I56"/>
    <mergeCell ref="AR56:AT56"/>
    <mergeCell ref="AU56:AW56"/>
    <mergeCell ref="J57:M57"/>
    <mergeCell ref="N48:O48"/>
    <mergeCell ref="N49:O49"/>
    <mergeCell ref="N50:O50"/>
    <mergeCell ref="P48:Q48"/>
    <mergeCell ref="AR55:AT55"/>
    <mergeCell ref="AG55:AI55"/>
    <mergeCell ref="AG57:AI57"/>
    <mergeCell ref="AJ57:AL57"/>
    <mergeCell ref="AD56:AF56"/>
    <mergeCell ref="AP48:AQ48"/>
    <mergeCell ref="J48:M48"/>
    <mergeCell ref="X48:Z48"/>
    <mergeCell ref="AA48:AC48"/>
    <mergeCell ref="P55:Q55"/>
    <mergeCell ref="R55:S55"/>
    <mergeCell ref="B54:F55"/>
    <mergeCell ref="G54:I55"/>
    <mergeCell ref="J54:M55"/>
    <mergeCell ref="AD57:AF57"/>
    <mergeCell ref="G57:I57"/>
    <mergeCell ref="AD48:AF48"/>
    <mergeCell ref="AJ49:AL49"/>
    <mergeCell ref="AU57:AW57"/>
    <mergeCell ref="AR57:AT57"/>
    <mergeCell ref="P57:Q57"/>
    <mergeCell ref="B25:AZ25"/>
    <mergeCell ref="B33:Y33"/>
    <mergeCell ref="AC34:AJ34"/>
    <mergeCell ref="AK34:AR34"/>
    <mergeCell ref="AS34:AZ34"/>
    <mergeCell ref="B42:AZ42"/>
    <mergeCell ref="B39:Y39"/>
    <mergeCell ref="Z39:AB39"/>
    <mergeCell ref="AK39:AR39"/>
    <mergeCell ref="B46:F46"/>
    <mergeCell ref="B34:Y34"/>
    <mergeCell ref="Z34:AB34"/>
    <mergeCell ref="Z37:AB37"/>
    <mergeCell ref="AC39:AJ39"/>
    <mergeCell ref="B37:Y37"/>
    <mergeCell ref="AJ44:AO44"/>
    <mergeCell ref="B44:F45"/>
    <mergeCell ref="G44:I45"/>
    <mergeCell ref="J44:M45"/>
    <mergeCell ref="B38:Y38"/>
    <mergeCell ref="Z38:AB38"/>
    <mergeCell ref="AC38:AJ38"/>
    <mergeCell ref="AK38:AR38"/>
    <mergeCell ref="AS38:AZ38"/>
    <mergeCell ref="AS39:AZ39"/>
    <mergeCell ref="AP44:AW44"/>
    <mergeCell ref="B35:Y35"/>
    <mergeCell ref="Z35:AB35"/>
    <mergeCell ref="Z36:AB36"/>
    <mergeCell ref="B36:Y36"/>
    <mergeCell ref="B41:AZ41"/>
    <mergeCell ref="AD44:AI44"/>
    <mergeCell ref="Z33:AB33"/>
    <mergeCell ref="AX48:AZ48"/>
    <mergeCell ref="AR3:AU3"/>
    <mergeCell ref="AS30:AZ31"/>
    <mergeCell ref="AC32:AJ32"/>
    <mergeCell ref="AS32:AZ32"/>
    <mergeCell ref="AC33:AJ33"/>
    <mergeCell ref="AK33:AR33"/>
    <mergeCell ref="AS33:AZ33"/>
    <mergeCell ref="AK32:AR32"/>
    <mergeCell ref="Z18:AB18"/>
    <mergeCell ref="AC18:AJ18"/>
    <mergeCell ref="AS18:AZ18"/>
    <mergeCell ref="B19:Y19"/>
    <mergeCell ref="Z20:AB20"/>
    <mergeCell ref="AC20:AJ20"/>
    <mergeCell ref="AK20:AR20"/>
    <mergeCell ref="Z29:AB31"/>
    <mergeCell ref="AC29:AZ29"/>
    <mergeCell ref="AC30:AJ31"/>
    <mergeCell ref="AK30:AR31"/>
    <mergeCell ref="B29:Y31"/>
    <mergeCell ref="AK21:AR21"/>
    <mergeCell ref="AS21:AZ21"/>
    <mergeCell ref="B22:Y22"/>
    <mergeCell ref="Z22:AB22"/>
    <mergeCell ref="AC22:AJ22"/>
    <mergeCell ref="AK22:AR22"/>
    <mergeCell ref="AS22:AZ22"/>
    <mergeCell ref="B32:Y32"/>
    <mergeCell ref="Z32:AB32"/>
    <mergeCell ref="B27:AZ27"/>
    <mergeCell ref="B17:Y17"/>
    <mergeCell ref="Z17:AB17"/>
    <mergeCell ref="B12:AS12"/>
    <mergeCell ref="B14:Y16"/>
    <mergeCell ref="Z14:AB16"/>
    <mergeCell ref="AC14:AZ14"/>
    <mergeCell ref="AC15:AJ16"/>
    <mergeCell ref="AK15:AR16"/>
    <mergeCell ref="AS15:AZ16"/>
    <mergeCell ref="AC17:AJ17"/>
    <mergeCell ref="AK17:AR17"/>
    <mergeCell ref="AS17:AZ17"/>
    <mergeCell ref="B23:Y23"/>
    <mergeCell ref="Z23:AB23"/>
    <mergeCell ref="AC23:AJ23"/>
    <mergeCell ref="AK23:AR23"/>
    <mergeCell ref="AS23:AZ23"/>
    <mergeCell ref="AS20:AZ20"/>
    <mergeCell ref="B20:Y20"/>
    <mergeCell ref="B18:Y18"/>
    <mergeCell ref="AK18:AR18"/>
    <mergeCell ref="Z19:AB19"/>
    <mergeCell ref="AC19:AJ19"/>
    <mergeCell ref="AK19:AR19"/>
    <mergeCell ref="AS19:AZ19"/>
    <mergeCell ref="B21:Y21"/>
    <mergeCell ref="Z21:AB21"/>
    <mergeCell ref="AC21:AJ21"/>
    <mergeCell ref="AV2:AZ2"/>
    <mergeCell ref="V3:AH3"/>
    <mergeCell ref="AR10:AU10"/>
    <mergeCell ref="G91:I91"/>
    <mergeCell ref="AX44:AZ45"/>
    <mergeCell ref="AJ56:AL56"/>
    <mergeCell ref="AM57:AO57"/>
    <mergeCell ref="AP45:AQ45"/>
    <mergeCell ref="J50:M50"/>
    <mergeCell ref="AD55:AF55"/>
    <mergeCell ref="G47:I47"/>
    <mergeCell ref="AD54:AI54"/>
    <mergeCell ref="AJ54:AO54"/>
    <mergeCell ref="AU46:AW46"/>
    <mergeCell ref="AD46:AF46"/>
    <mergeCell ref="AU49:AW49"/>
    <mergeCell ref="AP54:AW54"/>
    <mergeCell ref="AP55:AQ55"/>
    <mergeCell ref="AG47:AI47"/>
    <mergeCell ref="AJ47:AL47"/>
    <mergeCell ref="AX49:AZ49"/>
    <mergeCell ref="G50:I50"/>
    <mergeCell ref="AA44:AC45"/>
    <mergeCell ref="X44:Z45"/>
    <mergeCell ref="P45:Q45"/>
    <mergeCell ref="T44:W45"/>
    <mergeCell ref="P44:S44"/>
    <mergeCell ref="R45:S45"/>
    <mergeCell ref="N44:O45"/>
    <mergeCell ref="R46:S46"/>
    <mergeCell ref="R47:S47"/>
    <mergeCell ref="AX46:AZ46"/>
    <mergeCell ref="G46:I46"/>
    <mergeCell ref="T58:W58"/>
    <mergeCell ref="X58:Z58"/>
    <mergeCell ref="AA58:AC58"/>
    <mergeCell ref="AV3:AZ3"/>
    <mergeCell ref="AV5:AZ5"/>
    <mergeCell ref="AC35:AJ35"/>
    <mergeCell ref="AK35:AR35"/>
    <mergeCell ref="AS35:AZ35"/>
    <mergeCell ref="AP46:AQ46"/>
    <mergeCell ref="J46:M46"/>
    <mergeCell ref="AM45:AO45"/>
    <mergeCell ref="AJ45:AL45"/>
    <mergeCell ref="AR46:AT46"/>
    <mergeCell ref="B47:F47"/>
    <mergeCell ref="AX57:AZ57"/>
    <mergeCell ref="AR45:AT45"/>
    <mergeCell ref="AU45:AW45"/>
    <mergeCell ref="AM50:AO50"/>
    <mergeCell ref="AG48:AI48"/>
    <mergeCell ref="AJ48:AL48"/>
    <mergeCell ref="AM48:AO48"/>
    <mergeCell ref="AJ55:AL55"/>
    <mergeCell ref="AM55:AO55"/>
    <mergeCell ref="AX56:AZ56"/>
    <mergeCell ref="B50:F50"/>
    <mergeCell ref="N47:O47"/>
    <mergeCell ref="P46:Q46"/>
    <mergeCell ref="AD45:AF45"/>
    <mergeCell ref="AG45:AI45"/>
    <mergeCell ref="AX50:AZ50"/>
    <mergeCell ref="R58:S58"/>
  </mergeCells>
  <pageMargins left="0.70866141732283472" right="0.39370078740157483" top="0.74803149606299213" bottom="0.47244094488188981" header="0.31496062992125984" footer="0"/>
  <pageSetup paperSize="9" scale="98" firstPageNumber="165" fitToHeight="5" orientation="landscape" useFirstPageNumber="1" r:id="rId1"/>
  <headerFooter>
    <oddHeader>&amp;C&amp;"Times New Roman,обычный"&amp;10&amp;P</oddHeader>
  </headerFooter>
  <rowBreaks count="11" manualBreakCount="11">
    <brk id="26" max="51" man="1"/>
    <brk id="40" max="51" man="1"/>
    <brk id="51" max="51" man="1"/>
    <brk id="61" max="51" man="1"/>
    <brk id="71" max="51" man="1"/>
    <brk id="83" max="51" man="1"/>
    <brk id="105" max="51" man="1"/>
    <brk id="125" max="51" man="1"/>
    <brk id="144" max="51" man="1"/>
    <brk id="163" max="51" man="1"/>
    <brk id="185" max="5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28"/>
  <sheetViews>
    <sheetView showGridLines="0" zoomScaleSheetLayoutView="100" workbookViewId="0">
      <selection activeCell="A3" sqref="A3:XFD8"/>
    </sheetView>
  </sheetViews>
  <sheetFormatPr defaultColWidth="0.85546875" defaultRowHeight="15" x14ac:dyDescent="0.25"/>
  <cols>
    <col min="1" max="1" width="1.28515625" style="521" customWidth="1"/>
    <col min="2" max="7" width="2" style="521" customWidth="1"/>
    <col min="8" max="10" width="1.85546875" style="521" customWidth="1"/>
    <col min="11" max="50" width="2.7109375" style="521" customWidth="1"/>
    <col min="51" max="51" width="3.85546875" style="521" customWidth="1"/>
    <col min="52" max="52" width="2.7109375" style="521" customWidth="1"/>
    <col min="53" max="16384" width="0.85546875" style="40"/>
  </cols>
  <sheetData>
    <row r="1" spans="1:58" ht="31.5" customHeight="1" x14ac:dyDescent="0.25">
      <c r="A1" s="228"/>
      <c r="B1" s="925" t="s">
        <v>1069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10</v>
      </c>
      <c r="M8" s="40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15" customHeight="1" x14ac:dyDescent="0.25"/>
    <row r="12" spans="1:58" s="11" customFormat="1" ht="18" customHeight="1" x14ac:dyDescent="0.25">
      <c r="A12" s="80"/>
      <c r="B12" s="1338" t="s">
        <v>363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397"/>
      <c r="AD12" s="397"/>
      <c r="AE12" s="397"/>
      <c r="AF12" s="397"/>
      <c r="AG12" s="397"/>
      <c r="AH12" s="397"/>
      <c r="AI12" s="397"/>
      <c r="AJ12" s="397"/>
      <c r="AK12" s="397"/>
      <c r="AL12" s="397"/>
      <c r="AM12" s="397"/>
      <c r="AN12" s="397"/>
      <c r="AO12" s="397"/>
      <c r="AP12" s="397"/>
      <c r="AQ12" s="397"/>
      <c r="AR12" s="397"/>
      <c r="AS12" s="397"/>
      <c r="AT12" s="397"/>
      <c r="AU12" s="397"/>
      <c r="AV12" s="397"/>
      <c r="AW12" s="397"/>
      <c r="AX12" s="397"/>
      <c r="AY12" s="397"/>
      <c r="AZ12" s="397"/>
    </row>
    <row r="13" spans="1:58" s="11" customFormat="1" ht="8.1" customHeight="1" x14ac:dyDescent="0.25">
      <c r="A13" s="80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</row>
    <row r="14" spans="1:58" s="11" customFormat="1" ht="24.95" customHeight="1" x14ac:dyDescent="0.25">
      <c r="A14" s="80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8" s="11" customFormat="1" ht="24.95" customHeight="1" x14ac:dyDescent="0.25">
      <c r="A15" s="80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1057</v>
      </c>
      <c r="AD15" s="752"/>
      <c r="AE15" s="752"/>
      <c r="AF15" s="752"/>
      <c r="AG15" s="752"/>
      <c r="AH15" s="752"/>
      <c r="AI15" s="752"/>
      <c r="AJ15" s="764"/>
      <c r="AK15" s="728" t="s">
        <v>1058</v>
      </c>
      <c r="AL15" s="728"/>
      <c r="AM15" s="728"/>
      <c r="AN15" s="728"/>
      <c r="AO15" s="728"/>
      <c r="AP15" s="728"/>
      <c r="AQ15" s="728"/>
      <c r="AR15" s="728"/>
      <c r="AS15" s="752" t="s">
        <v>1059</v>
      </c>
      <c r="AT15" s="752"/>
      <c r="AU15" s="752"/>
      <c r="AV15" s="752"/>
      <c r="AW15" s="752"/>
      <c r="AX15" s="752"/>
      <c r="AY15" s="752"/>
      <c r="AZ15" s="752"/>
    </row>
    <row r="16" spans="1:58" s="11" customFormat="1" ht="24.95" customHeight="1" x14ac:dyDescent="0.25">
      <c r="A16" s="80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4" s="355" customFormat="1" ht="15" customHeight="1" thickBot="1" x14ac:dyDescent="0.3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4" s="162" customFormat="1" ht="18" customHeight="1" x14ac:dyDescent="0.25">
      <c r="A18" s="123"/>
      <c r="B18" s="1700" t="s">
        <v>281</v>
      </c>
      <c r="C18" s="1700"/>
      <c r="D18" s="1700"/>
      <c r="E18" s="1700"/>
      <c r="F18" s="1700"/>
      <c r="G18" s="1700"/>
      <c r="H18" s="1700"/>
      <c r="I18" s="1700"/>
      <c r="J18" s="1700"/>
      <c r="K18" s="1700"/>
      <c r="L18" s="1700"/>
      <c r="M18" s="1700"/>
      <c r="N18" s="1700"/>
      <c r="O18" s="1700"/>
      <c r="P18" s="1700"/>
      <c r="Q18" s="1700"/>
      <c r="R18" s="1700"/>
      <c r="S18" s="1700"/>
      <c r="T18" s="1700"/>
      <c r="U18" s="1700"/>
      <c r="V18" s="1700"/>
      <c r="W18" s="1700"/>
      <c r="X18" s="1700"/>
      <c r="Y18" s="1701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4" s="162" customFormat="1" ht="14.25" customHeight="1" x14ac:dyDescent="0.25">
      <c r="A19" s="123"/>
      <c r="B19" s="1702" t="s">
        <v>279</v>
      </c>
      <c r="C19" s="1703"/>
      <c r="D19" s="1703"/>
      <c r="E19" s="1703"/>
      <c r="F19" s="1703"/>
      <c r="G19" s="1703"/>
      <c r="H19" s="1703"/>
      <c r="I19" s="1703"/>
      <c r="J19" s="1703"/>
      <c r="K19" s="1703"/>
      <c r="L19" s="1703"/>
      <c r="M19" s="1703"/>
      <c r="N19" s="1703"/>
      <c r="O19" s="1703"/>
      <c r="P19" s="1703"/>
      <c r="Q19" s="1703"/>
      <c r="R19" s="1703"/>
      <c r="S19" s="1703"/>
      <c r="T19" s="1703"/>
      <c r="U19" s="1703"/>
      <c r="V19" s="1703"/>
      <c r="W19" s="1703"/>
      <c r="X19" s="1703"/>
      <c r="Y19" s="1704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4" s="162" customFormat="1" ht="18" customHeight="1" x14ac:dyDescent="0.25">
      <c r="A20" s="123"/>
      <c r="B20" s="1347" t="s">
        <v>292</v>
      </c>
      <c r="C20" s="1347"/>
      <c r="D20" s="1347"/>
      <c r="E20" s="1347"/>
      <c r="F20" s="1347"/>
      <c r="G20" s="1347"/>
      <c r="H20" s="1347"/>
      <c r="I20" s="1347"/>
      <c r="J20" s="1347"/>
      <c r="K20" s="1347"/>
      <c r="L20" s="1347"/>
      <c r="M20" s="1347"/>
      <c r="N20" s="1347"/>
      <c r="O20" s="1347"/>
      <c r="P20" s="1347"/>
      <c r="Q20" s="1347"/>
      <c r="R20" s="1347"/>
      <c r="S20" s="1347"/>
      <c r="T20" s="1347"/>
      <c r="U20" s="1347"/>
      <c r="V20" s="1347"/>
      <c r="W20" s="1347"/>
      <c r="X20" s="1347"/>
      <c r="Y20" s="1348"/>
      <c r="Z20" s="1233" t="s">
        <v>135</v>
      </c>
      <c r="AA20" s="1234"/>
      <c r="AB20" s="1235"/>
      <c r="AC20" s="1343">
        <f>AC40</f>
        <v>6000</v>
      </c>
      <c r="AD20" s="1655"/>
      <c r="AE20" s="1655"/>
      <c r="AF20" s="1655"/>
      <c r="AG20" s="1655"/>
      <c r="AH20" s="1655"/>
      <c r="AI20" s="1655"/>
      <c r="AJ20" s="1656"/>
      <c r="AK20" s="1343">
        <f t="shared" ref="AK20" si="0">AK40</f>
        <v>6000</v>
      </c>
      <c r="AL20" s="1655"/>
      <c r="AM20" s="1655"/>
      <c r="AN20" s="1655"/>
      <c r="AO20" s="1655"/>
      <c r="AP20" s="1655"/>
      <c r="AQ20" s="1655"/>
      <c r="AR20" s="1656"/>
      <c r="AS20" s="1343">
        <f t="shared" ref="AS20" si="1">AS40</f>
        <v>6000</v>
      </c>
      <c r="AT20" s="1655"/>
      <c r="AU20" s="1655"/>
      <c r="AV20" s="1655"/>
      <c r="AW20" s="1655"/>
      <c r="AX20" s="1655"/>
      <c r="AY20" s="1655"/>
      <c r="AZ20" s="1656"/>
    </row>
    <row r="21" spans="1:54" s="162" customFormat="1" ht="27.75" customHeight="1" x14ac:dyDescent="0.25">
      <c r="A21" s="123"/>
      <c r="B21" s="1351" t="s">
        <v>612</v>
      </c>
      <c r="C21" s="1352"/>
      <c r="D21" s="1352"/>
      <c r="E21" s="1352"/>
      <c r="F21" s="1352"/>
      <c r="G21" s="1352"/>
      <c r="H21" s="1352"/>
      <c r="I21" s="1352"/>
      <c r="J21" s="1352"/>
      <c r="K21" s="1352"/>
      <c r="L21" s="1352"/>
      <c r="M21" s="1352"/>
      <c r="N21" s="1352"/>
      <c r="O21" s="1352"/>
      <c r="P21" s="1352"/>
      <c r="Q21" s="1352"/>
      <c r="R21" s="1352"/>
      <c r="S21" s="1352"/>
      <c r="T21" s="1352"/>
      <c r="U21" s="1352"/>
      <c r="V21" s="1352"/>
      <c r="W21" s="1352"/>
      <c r="X21" s="1352"/>
      <c r="Y21" s="1353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</row>
    <row r="22" spans="1:54" s="162" customFormat="1" ht="18" customHeight="1" x14ac:dyDescent="0.25">
      <c r="A22" s="123"/>
      <c r="B22" s="940" t="s">
        <v>500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</row>
    <row r="23" spans="1:54" s="162" customFormat="1" ht="33" customHeight="1" thickBot="1" x14ac:dyDescent="0.3">
      <c r="A23" s="123"/>
      <c r="B23" s="940" t="s">
        <v>588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</row>
    <row r="24" spans="1:54" s="11" customFormat="1" ht="12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532"/>
      <c r="AA24" s="532"/>
      <c r="AB24" s="532"/>
      <c r="AC24" s="529"/>
      <c r="AD24" s="529"/>
      <c r="AE24" s="529"/>
      <c r="AF24" s="529"/>
      <c r="AG24" s="529"/>
      <c r="AH24" s="529"/>
      <c r="AI24" s="529"/>
      <c r="AJ24" s="529"/>
      <c r="AK24" s="529"/>
      <c r="AL24" s="529"/>
      <c r="AM24" s="529"/>
      <c r="AN24" s="529"/>
      <c r="AO24" s="529"/>
      <c r="AP24" s="529"/>
      <c r="AQ24" s="529"/>
      <c r="AR24" s="529"/>
      <c r="AS24" s="529"/>
      <c r="AT24" s="529"/>
      <c r="AU24" s="529"/>
      <c r="AV24" s="529"/>
      <c r="AW24" s="529"/>
      <c r="AX24" s="529"/>
      <c r="AY24" s="529"/>
      <c r="AZ24" s="529"/>
      <c r="BA24" s="80"/>
      <c r="BB24" s="80"/>
    </row>
    <row r="25" spans="1:54" s="569" customFormat="1" x14ac:dyDescent="0.25">
      <c r="A25" s="82"/>
      <c r="B25" s="1480" t="s">
        <v>691</v>
      </c>
      <c r="C25" s="1664"/>
      <c r="D25" s="1664"/>
      <c r="E25" s="1664"/>
      <c r="F25" s="1664"/>
      <c r="G25" s="1664"/>
      <c r="H25" s="1664"/>
      <c r="I25" s="1664"/>
      <c r="J25" s="1664"/>
      <c r="K25" s="1664"/>
      <c r="L25" s="1664"/>
      <c r="M25" s="1664"/>
      <c r="N25" s="1664"/>
      <c r="O25" s="1664"/>
      <c r="P25" s="1664"/>
      <c r="Q25" s="1664"/>
      <c r="R25" s="1664"/>
      <c r="S25" s="1664"/>
      <c r="T25" s="1664"/>
      <c r="U25" s="1664"/>
      <c r="V25" s="1664"/>
      <c r="W25" s="1664"/>
      <c r="X25" s="1664"/>
      <c r="Y25" s="1664"/>
      <c r="Z25" s="1664"/>
      <c r="AA25" s="1664"/>
      <c r="AB25" s="1664"/>
      <c r="AC25" s="1664"/>
      <c r="AD25" s="1664"/>
      <c r="AE25" s="1664"/>
      <c r="AF25" s="1664"/>
      <c r="AG25" s="1664"/>
      <c r="AH25" s="1664"/>
      <c r="AI25" s="1664"/>
      <c r="AJ25" s="1664"/>
      <c r="AK25" s="1664"/>
      <c r="AL25" s="1664"/>
      <c r="AM25" s="1664"/>
      <c r="AN25" s="1664"/>
      <c r="AO25" s="1664"/>
      <c r="AP25" s="1664"/>
      <c r="AQ25" s="1664"/>
      <c r="AR25" s="1664"/>
      <c r="AS25" s="1664"/>
      <c r="AT25" s="1664"/>
      <c r="AU25" s="1664"/>
      <c r="AV25" s="1664"/>
      <c r="AW25" s="1664"/>
      <c r="AX25" s="1664"/>
      <c r="AY25" s="1664"/>
      <c r="AZ25" s="1664"/>
    </row>
    <row r="26" spans="1:54" s="569" customFormat="1" ht="8.25" customHeight="1" x14ac:dyDescent="0.25">
      <c r="A26" s="82"/>
      <c r="B26" s="216"/>
      <c r="C26" s="1665"/>
      <c r="D26" s="1665"/>
      <c r="E26" s="1665"/>
      <c r="F26" s="1665"/>
      <c r="G26" s="1665"/>
      <c r="H26" s="1665"/>
      <c r="I26" s="1665"/>
      <c r="J26" s="1665"/>
      <c r="K26" s="1665"/>
      <c r="L26" s="1665"/>
      <c r="M26" s="1665"/>
      <c r="N26" s="1665"/>
      <c r="O26" s="1665"/>
      <c r="P26" s="1665"/>
      <c r="Q26" s="1665"/>
      <c r="R26" s="1665"/>
      <c r="S26" s="1665"/>
      <c r="T26" s="1665"/>
      <c r="U26" s="1665"/>
      <c r="V26" s="1665"/>
      <c r="W26" s="1665"/>
      <c r="X26" s="1665"/>
      <c r="Y26" s="1665"/>
      <c r="Z26" s="1665"/>
      <c r="AA26" s="1665"/>
      <c r="AB26" s="1665"/>
      <c r="AC26" s="1665"/>
      <c r="AD26" s="1665"/>
      <c r="AE26" s="1665"/>
      <c r="AF26" s="1665"/>
      <c r="AG26" s="1665"/>
      <c r="AH26" s="1665"/>
      <c r="AI26" s="1665"/>
      <c r="AJ26" s="1665"/>
      <c r="AK26" s="1665"/>
      <c r="AL26" s="1665"/>
      <c r="AM26" s="1665"/>
      <c r="AN26" s="1665"/>
      <c r="AO26" s="1665"/>
      <c r="AP26" s="1665"/>
      <c r="AQ26" s="1665"/>
      <c r="AR26" s="1665"/>
      <c r="AS26" s="1665"/>
      <c r="AT26" s="1665"/>
      <c r="AU26" s="1665"/>
      <c r="AV26" s="1665"/>
      <c r="AW26" s="1665"/>
      <c r="AX26" s="1665"/>
      <c r="AY26" s="1665"/>
      <c r="AZ26" s="1665"/>
    </row>
    <row r="27" spans="1:54" s="43" customFormat="1" ht="10.5" customHeight="1" x14ac:dyDescent="0.2">
      <c r="A27" s="82"/>
      <c r="B27" s="957" t="s">
        <v>364</v>
      </c>
      <c r="C27" s="957"/>
      <c r="D27" s="957"/>
      <c r="E27" s="957"/>
      <c r="F27" s="957"/>
      <c r="G27" s="957"/>
      <c r="H27" s="957"/>
      <c r="I27" s="957"/>
      <c r="J27" s="957"/>
      <c r="K27" s="957"/>
      <c r="L27" s="957"/>
      <c r="M27" s="957"/>
      <c r="N27" s="957"/>
      <c r="O27" s="957"/>
      <c r="P27" s="957"/>
      <c r="Q27" s="957"/>
      <c r="R27" s="957"/>
      <c r="S27" s="957"/>
      <c r="T27" s="957"/>
      <c r="U27" s="957"/>
      <c r="V27" s="957"/>
      <c r="W27" s="957"/>
      <c r="X27" s="957"/>
      <c r="Y27" s="957"/>
      <c r="Z27" s="957"/>
      <c r="AA27" s="957"/>
      <c r="AB27" s="957"/>
      <c r="AC27" s="957"/>
      <c r="AD27" s="957"/>
      <c r="AE27" s="957"/>
      <c r="AF27" s="957"/>
      <c r="AG27" s="957"/>
      <c r="AH27" s="957"/>
      <c r="AI27" s="957"/>
      <c r="AJ27" s="957"/>
      <c r="AK27" s="957"/>
      <c r="AL27" s="957"/>
      <c r="AM27" s="957"/>
      <c r="AN27" s="957"/>
      <c r="AO27" s="957"/>
      <c r="AP27" s="957"/>
      <c r="AQ27" s="957"/>
      <c r="AR27" s="957"/>
      <c r="AS27" s="957"/>
      <c r="AT27" s="957"/>
      <c r="AU27" s="957"/>
      <c r="AV27" s="957"/>
      <c r="AW27" s="957"/>
      <c r="AX27" s="957"/>
      <c r="AY27" s="957"/>
      <c r="AZ27" s="957"/>
    </row>
    <row r="28" spans="1:54" s="43" customFormat="1" ht="8.25" customHeight="1" x14ac:dyDescent="0.2">
      <c r="A28" s="82"/>
      <c r="B28" s="515"/>
      <c r="C28" s="515"/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5"/>
      <c r="Q28" s="515"/>
      <c r="R28" s="515"/>
      <c r="S28" s="515"/>
      <c r="T28" s="515"/>
      <c r="U28" s="515"/>
      <c r="V28" s="515"/>
      <c r="W28" s="515"/>
      <c r="X28" s="515"/>
      <c r="Y28" s="515"/>
      <c r="Z28" s="515"/>
      <c r="AA28" s="515"/>
      <c r="AB28" s="515"/>
      <c r="AC28" s="570"/>
      <c r="AD28" s="570"/>
      <c r="AE28" s="570"/>
      <c r="AF28" s="570"/>
      <c r="AG28" s="570"/>
      <c r="AH28" s="570"/>
      <c r="AI28" s="570"/>
      <c r="AJ28" s="570"/>
      <c r="AK28" s="570"/>
      <c r="AL28" s="570"/>
      <c r="AM28" s="570"/>
      <c r="AN28" s="570"/>
      <c r="AO28" s="570"/>
      <c r="AP28" s="570"/>
      <c r="AQ28" s="570"/>
      <c r="AR28" s="570"/>
      <c r="AS28" s="570"/>
      <c r="AT28" s="570"/>
      <c r="AU28" s="570"/>
      <c r="AV28" s="570"/>
      <c r="AW28" s="570"/>
      <c r="AX28" s="570"/>
      <c r="AY28" s="570"/>
      <c r="AZ28" s="570"/>
    </row>
    <row r="29" spans="1:54" s="43" customFormat="1" ht="16.5" customHeight="1" x14ac:dyDescent="0.2">
      <c r="A29" s="82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s="43" customFormat="1" ht="30" customHeight="1" x14ac:dyDescent="0.2">
      <c r="A30" s="82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1057</v>
      </c>
      <c r="AD30" s="752"/>
      <c r="AE30" s="752"/>
      <c r="AF30" s="752"/>
      <c r="AG30" s="752"/>
      <c r="AH30" s="752"/>
      <c r="AI30" s="752"/>
      <c r="AJ30" s="764"/>
      <c r="AK30" s="728" t="s">
        <v>1058</v>
      </c>
      <c r="AL30" s="728"/>
      <c r="AM30" s="728"/>
      <c r="AN30" s="728"/>
      <c r="AO30" s="728"/>
      <c r="AP30" s="728"/>
      <c r="AQ30" s="728"/>
      <c r="AR30" s="728"/>
      <c r="AS30" s="752" t="s">
        <v>1059</v>
      </c>
      <c r="AT30" s="752"/>
      <c r="AU30" s="752"/>
      <c r="AV30" s="752"/>
      <c r="AW30" s="752"/>
      <c r="AX30" s="752"/>
      <c r="AY30" s="752"/>
      <c r="AZ30" s="752"/>
    </row>
    <row r="31" spans="1:54" s="43" customFormat="1" ht="10.5" customHeight="1" x14ac:dyDescent="0.2">
      <c r="A31" s="82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4" s="250" customFormat="1" ht="12.75" thickBot="1" x14ac:dyDescent="0.25">
      <c r="A32" s="556"/>
      <c r="B32" s="1658">
        <v>1</v>
      </c>
      <c r="C32" s="1658"/>
      <c r="D32" s="1658"/>
      <c r="E32" s="1658"/>
      <c r="F32" s="1658"/>
      <c r="G32" s="1658"/>
      <c r="H32" s="1658"/>
      <c r="I32" s="1658"/>
      <c r="J32" s="1658"/>
      <c r="K32" s="1658"/>
      <c r="L32" s="1658"/>
      <c r="M32" s="1658"/>
      <c r="N32" s="1658"/>
      <c r="O32" s="1658"/>
      <c r="P32" s="1658"/>
      <c r="Q32" s="1658"/>
      <c r="R32" s="1658"/>
      <c r="S32" s="1658"/>
      <c r="T32" s="1658"/>
      <c r="U32" s="1658"/>
      <c r="V32" s="1658"/>
      <c r="W32" s="1658"/>
      <c r="X32" s="1658"/>
      <c r="Y32" s="1659"/>
      <c r="Z32" s="1657" t="s">
        <v>36</v>
      </c>
      <c r="AA32" s="1658"/>
      <c r="AB32" s="1659"/>
      <c r="AC32" s="1657" t="s">
        <v>7</v>
      </c>
      <c r="AD32" s="1658"/>
      <c r="AE32" s="1658"/>
      <c r="AF32" s="1658"/>
      <c r="AG32" s="1658"/>
      <c r="AH32" s="1658"/>
      <c r="AI32" s="1658"/>
      <c r="AJ32" s="1659"/>
      <c r="AK32" s="1657" t="s">
        <v>8</v>
      </c>
      <c r="AL32" s="1658"/>
      <c r="AM32" s="1658"/>
      <c r="AN32" s="1658"/>
      <c r="AO32" s="1658"/>
      <c r="AP32" s="1658"/>
      <c r="AQ32" s="1658"/>
      <c r="AR32" s="1659"/>
      <c r="AS32" s="1657" t="s">
        <v>9</v>
      </c>
      <c r="AT32" s="1658"/>
      <c r="AU32" s="1658"/>
      <c r="AV32" s="1658"/>
      <c r="AW32" s="1658"/>
      <c r="AX32" s="1658"/>
      <c r="AY32" s="1658"/>
      <c r="AZ32" s="1658"/>
    </row>
    <row r="33" spans="1:60" s="43" customFormat="1" ht="18" customHeight="1" x14ac:dyDescent="0.25">
      <c r="A33" s="82"/>
      <c r="B33" s="1660" t="s">
        <v>164</v>
      </c>
      <c r="C33" s="1660"/>
      <c r="D33" s="1660"/>
      <c r="E33" s="1660"/>
      <c r="F33" s="1660"/>
      <c r="G33" s="1660"/>
      <c r="H33" s="1660"/>
      <c r="I33" s="1660"/>
      <c r="J33" s="1660"/>
      <c r="K33" s="1660"/>
      <c r="L33" s="1660"/>
      <c r="M33" s="1660"/>
      <c r="N33" s="1660"/>
      <c r="O33" s="1660"/>
      <c r="P33" s="1660"/>
      <c r="Q33" s="1660"/>
      <c r="R33" s="1660"/>
      <c r="S33" s="1660"/>
      <c r="T33" s="1660"/>
      <c r="U33" s="1660"/>
      <c r="V33" s="1660"/>
      <c r="W33" s="1660"/>
      <c r="X33" s="1660"/>
      <c r="Y33" s="1661"/>
      <c r="Z33" s="1662" t="s">
        <v>119</v>
      </c>
      <c r="AA33" s="1663"/>
      <c r="AB33" s="1663"/>
      <c r="AC33" s="1343">
        <f>1000+5000</f>
        <v>6000</v>
      </c>
      <c r="AD33" s="1655"/>
      <c r="AE33" s="1655"/>
      <c r="AF33" s="1655"/>
      <c r="AG33" s="1655"/>
      <c r="AH33" s="1655"/>
      <c r="AI33" s="1655"/>
      <c r="AJ33" s="1656"/>
      <c r="AK33" s="1343">
        <f t="shared" ref="AK33" si="2">1000+5000</f>
        <v>6000</v>
      </c>
      <c r="AL33" s="1655"/>
      <c r="AM33" s="1655"/>
      <c r="AN33" s="1655"/>
      <c r="AO33" s="1655"/>
      <c r="AP33" s="1655"/>
      <c r="AQ33" s="1655"/>
      <c r="AR33" s="1656"/>
      <c r="AS33" s="1343">
        <f t="shared" ref="AS33" si="3">1000+5000</f>
        <v>6000</v>
      </c>
      <c r="AT33" s="1655"/>
      <c r="AU33" s="1655"/>
      <c r="AV33" s="1655"/>
      <c r="AW33" s="1655"/>
      <c r="AX33" s="1655"/>
      <c r="AY33" s="1655"/>
      <c r="AZ33" s="1656"/>
    </row>
    <row r="34" spans="1:60" s="43" customFormat="1" ht="18" customHeight="1" x14ac:dyDescent="0.25">
      <c r="A34" s="82"/>
      <c r="B34" s="1670" t="s">
        <v>285</v>
      </c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1"/>
      <c r="Z34" s="1349" t="s">
        <v>122</v>
      </c>
      <c r="AA34" s="1350"/>
      <c r="AB34" s="1438"/>
      <c r="AC34" s="1343"/>
      <c r="AD34" s="1655"/>
      <c r="AE34" s="1655"/>
      <c r="AF34" s="1655"/>
      <c r="AG34" s="1655"/>
      <c r="AH34" s="1655"/>
      <c r="AI34" s="1655"/>
      <c r="AJ34" s="1656"/>
      <c r="AK34" s="1343"/>
      <c r="AL34" s="1655"/>
      <c r="AM34" s="1655"/>
      <c r="AN34" s="1655"/>
      <c r="AO34" s="1655"/>
      <c r="AP34" s="1655"/>
      <c r="AQ34" s="1655"/>
      <c r="AR34" s="1656"/>
      <c r="AS34" s="1343"/>
      <c r="AT34" s="1655"/>
      <c r="AU34" s="1655"/>
      <c r="AV34" s="1655"/>
      <c r="AW34" s="1655"/>
      <c r="AX34" s="1655"/>
      <c r="AY34" s="1655"/>
      <c r="AZ34" s="1656"/>
    </row>
    <row r="35" spans="1:60" s="43" customFormat="1" ht="27" customHeight="1" x14ac:dyDescent="0.2">
      <c r="A35" s="82"/>
      <c r="B35" s="940" t="s">
        <v>287</v>
      </c>
      <c r="C35" s="940"/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  <c r="Q35" s="940"/>
      <c r="R35" s="940"/>
      <c r="S35" s="940"/>
      <c r="T35" s="940"/>
      <c r="U35" s="940"/>
      <c r="V35" s="940"/>
      <c r="W35" s="940"/>
      <c r="X35" s="940"/>
      <c r="Y35" s="941"/>
      <c r="Z35" s="1349" t="s">
        <v>135</v>
      </c>
      <c r="AA35" s="1350"/>
      <c r="AB35" s="1438"/>
      <c r="AC35" s="517"/>
      <c r="AD35" s="512"/>
      <c r="AE35" s="512"/>
      <c r="AF35" s="512"/>
      <c r="AG35" s="512"/>
      <c r="AH35" s="512"/>
      <c r="AI35" s="512"/>
      <c r="AJ35" s="513"/>
      <c r="AK35" s="517"/>
      <c r="AL35" s="512"/>
      <c r="AM35" s="512"/>
      <c r="AN35" s="512"/>
      <c r="AO35" s="512"/>
      <c r="AP35" s="512"/>
      <c r="AQ35" s="512"/>
      <c r="AR35" s="513"/>
      <c r="AS35" s="517"/>
      <c r="AT35" s="512"/>
      <c r="AU35" s="512"/>
      <c r="AV35" s="512"/>
      <c r="AW35" s="512"/>
      <c r="AX35" s="512"/>
      <c r="AY35" s="512"/>
      <c r="AZ35" s="571"/>
    </row>
    <row r="36" spans="1:60" s="43" customFormat="1" ht="27" customHeight="1" x14ac:dyDescent="0.2">
      <c r="A36" s="82"/>
      <c r="B36" s="940" t="s">
        <v>289</v>
      </c>
      <c r="C36" s="940"/>
      <c r="D36" s="940"/>
      <c r="E36" s="940"/>
      <c r="F36" s="940"/>
      <c r="G36" s="940"/>
      <c r="H36" s="940"/>
      <c r="I36" s="940"/>
      <c r="J36" s="940"/>
      <c r="K36" s="940"/>
      <c r="L36" s="940"/>
      <c r="M36" s="940"/>
      <c r="N36" s="940"/>
      <c r="O36" s="940"/>
      <c r="P36" s="940"/>
      <c r="Q36" s="940"/>
      <c r="R36" s="940"/>
      <c r="S36" s="940"/>
      <c r="T36" s="940"/>
      <c r="U36" s="940"/>
      <c r="V36" s="940"/>
      <c r="W36" s="940"/>
      <c r="X36" s="940"/>
      <c r="Y36" s="941"/>
      <c r="Z36" s="1349" t="s">
        <v>139</v>
      </c>
      <c r="AA36" s="1350"/>
      <c r="AB36" s="1438"/>
      <c r="AC36" s="517"/>
      <c r="AD36" s="512"/>
      <c r="AE36" s="512"/>
      <c r="AF36" s="512"/>
      <c r="AG36" s="512"/>
      <c r="AH36" s="512"/>
      <c r="AI36" s="512"/>
      <c r="AJ36" s="513"/>
      <c r="AK36" s="517"/>
      <c r="AL36" s="512"/>
      <c r="AM36" s="512"/>
      <c r="AN36" s="512"/>
      <c r="AO36" s="512"/>
      <c r="AP36" s="512"/>
      <c r="AQ36" s="512"/>
      <c r="AR36" s="513"/>
      <c r="AS36" s="517"/>
      <c r="AT36" s="512"/>
      <c r="AU36" s="512"/>
      <c r="AV36" s="512"/>
      <c r="AW36" s="512"/>
      <c r="AX36" s="512"/>
      <c r="AY36" s="512"/>
      <c r="AZ36" s="571"/>
    </row>
    <row r="37" spans="1:60" s="43" customFormat="1" ht="18" customHeight="1" x14ac:dyDescent="0.2">
      <c r="A37" s="82"/>
      <c r="B37" s="940" t="s">
        <v>291</v>
      </c>
      <c r="C37" s="940"/>
      <c r="D37" s="940"/>
      <c r="E37" s="940"/>
      <c r="F37" s="940"/>
      <c r="G37" s="940"/>
      <c r="H37" s="940"/>
      <c r="I37" s="940"/>
      <c r="J37" s="940"/>
      <c r="K37" s="940"/>
      <c r="L37" s="940"/>
      <c r="M37" s="940"/>
      <c r="N37" s="940"/>
      <c r="O37" s="940"/>
      <c r="P37" s="940"/>
      <c r="Q37" s="940"/>
      <c r="R37" s="940"/>
      <c r="S37" s="940"/>
      <c r="T37" s="940"/>
      <c r="U37" s="940"/>
      <c r="V37" s="940"/>
      <c r="W37" s="940"/>
      <c r="X37" s="940"/>
      <c r="Y37" s="941"/>
      <c r="Z37" s="1349" t="s">
        <v>153</v>
      </c>
      <c r="AA37" s="1350"/>
      <c r="AB37" s="1438"/>
      <c r="AC37" s="517"/>
      <c r="AD37" s="512"/>
      <c r="AE37" s="512"/>
      <c r="AF37" s="512"/>
      <c r="AG37" s="512"/>
      <c r="AH37" s="512"/>
      <c r="AI37" s="512"/>
      <c r="AJ37" s="513"/>
      <c r="AK37" s="517"/>
      <c r="AL37" s="512"/>
      <c r="AM37" s="512"/>
      <c r="AN37" s="512"/>
      <c r="AO37" s="512"/>
      <c r="AP37" s="512"/>
      <c r="AQ37" s="512"/>
      <c r="AR37" s="513"/>
      <c r="AS37" s="517"/>
      <c r="AT37" s="512"/>
      <c r="AU37" s="512"/>
      <c r="AV37" s="512"/>
      <c r="AW37" s="512"/>
      <c r="AX37" s="512"/>
      <c r="AY37" s="512"/>
      <c r="AZ37" s="571"/>
    </row>
    <row r="38" spans="1:60" s="43" customFormat="1" ht="27.75" customHeight="1" x14ac:dyDescent="0.2">
      <c r="A38" s="82"/>
      <c r="B38" s="940" t="s">
        <v>935</v>
      </c>
      <c r="C38" s="940"/>
      <c r="D38" s="940"/>
      <c r="E38" s="940"/>
      <c r="F38" s="940"/>
      <c r="G38" s="940"/>
      <c r="H38" s="940"/>
      <c r="I38" s="940"/>
      <c r="J38" s="940"/>
      <c r="K38" s="940"/>
      <c r="L38" s="940"/>
      <c r="M38" s="940"/>
      <c r="N38" s="940"/>
      <c r="O38" s="940"/>
      <c r="P38" s="940"/>
      <c r="Q38" s="940"/>
      <c r="R38" s="940"/>
      <c r="S38" s="940"/>
      <c r="T38" s="940"/>
      <c r="U38" s="940"/>
      <c r="V38" s="940"/>
      <c r="W38" s="940"/>
      <c r="X38" s="940"/>
      <c r="Y38" s="941"/>
      <c r="Z38" s="1233" t="s">
        <v>194</v>
      </c>
      <c r="AA38" s="1234"/>
      <c r="AB38" s="1235"/>
      <c r="AC38" s="517"/>
      <c r="AD38" s="512"/>
      <c r="AE38" s="512"/>
      <c r="AF38" s="512"/>
      <c r="AG38" s="512"/>
      <c r="AH38" s="512"/>
      <c r="AI38" s="512"/>
      <c r="AJ38" s="513"/>
      <c r="AK38" s="517"/>
      <c r="AL38" s="512"/>
      <c r="AM38" s="512"/>
      <c r="AN38" s="512"/>
      <c r="AO38" s="512"/>
      <c r="AP38" s="512"/>
      <c r="AQ38" s="512"/>
      <c r="AR38" s="513"/>
      <c r="AS38" s="517"/>
      <c r="AT38" s="512"/>
      <c r="AU38" s="512"/>
      <c r="AV38" s="512"/>
      <c r="AW38" s="512"/>
      <c r="AX38" s="512"/>
      <c r="AY38" s="512"/>
      <c r="AZ38" s="571"/>
    </row>
    <row r="39" spans="1:60" s="43" customFormat="1" ht="18" customHeight="1" x14ac:dyDescent="0.2">
      <c r="A39" s="82"/>
      <c r="B39" s="940" t="s">
        <v>203</v>
      </c>
      <c r="C39" s="940"/>
      <c r="D39" s="940"/>
      <c r="E39" s="940"/>
      <c r="F39" s="940"/>
      <c r="G39" s="940"/>
      <c r="H39" s="940"/>
      <c r="I39" s="940"/>
      <c r="J39" s="940"/>
      <c r="K39" s="940"/>
      <c r="L39" s="940"/>
      <c r="M39" s="940"/>
      <c r="N39" s="940"/>
      <c r="O39" s="940"/>
      <c r="P39" s="940"/>
      <c r="Q39" s="940"/>
      <c r="R39" s="940"/>
      <c r="S39" s="940"/>
      <c r="T39" s="940"/>
      <c r="U39" s="940"/>
      <c r="V39" s="940"/>
      <c r="W39" s="940"/>
      <c r="X39" s="940"/>
      <c r="Y39" s="941"/>
      <c r="Z39" s="1349" t="s">
        <v>195</v>
      </c>
      <c r="AA39" s="1350"/>
      <c r="AB39" s="1438"/>
      <c r="AC39" s="517"/>
      <c r="AD39" s="512"/>
      <c r="AE39" s="512"/>
      <c r="AF39" s="512"/>
      <c r="AG39" s="512"/>
      <c r="AH39" s="512"/>
      <c r="AI39" s="512"/>
      <c r="AJ39" s="513"/>
      <c r="AK39" s="517"/>
      <c r="AL39" s="512"/>
      <c r="AM39" s="512"/>
      <c r="AN39" s="512"/>
      <c r="AO39" s="512"/>
      <c r="AP39" s="512"/>
      <c r="AQ39" s="512"/>
      <c r="AR39" s="513"/>
      <c r="AS39" s="517"/>
      <c r="AT39" s="512"/>
      <c r="AU39" s="512"/>
      <c r="AV39" s="512"/>
      <c r="AW39" s="512"/>
      <c r="AX39" s="512"/>
      <c r="AY39" s="512"/>
      <c r="AZ39" s="571"/>
    </row>
    <row r="40" spans="1:60" s="43" customFormat="1" ht="18" customHeight="1" thickBot="1" x14ac:dyDescent="0.25">
      <c r="A40" s="82"/>
      <c r="B40" s="1439" t="s">
        <v>756</v>
      </c>
      <c r="C40" s="1440"/>
      <c r="D40" s="1440"/>
      <c r="E40" s="1440"/>
      <c r="F40" s="1440"/>
      <c r="G40" s="1440"/>
      <c r="H40" s="1440"/>
      <c r="I40" s="1440"/>
      <c r="J40" s="1440"/>
      <c r="K40" s="1440"/>
      <c r="L40" s="1440"/>
      <c r="M40" s="1440"/>
      <c r="N40" s="1440"/>
      <c r="O40" s="1440"/>
      <c r="P40" s="1440"/>
      <c r="Q40" s="1440"/>
      <c r="R40" s="1440"/>
      <c r="S40" s="1440"/>
      <c r="T40" s="1440"/>
      <c r="U40" s="1440"/>
      <c r="V40" s="1440"/>
      <c r="W40" s="1440"/>
      <c r="X40" s="1440"/>
      <c r="Y40" s="1441"/>
      <c r="Z40" s="1251" t="s">
        <v>142</v>
      </c>
      <c r="AA40" s="1252"/>
      <c r="AB40" s="1253"/>
      <c r="AC40" s="1254">
        <f>AC33+AC34</f>
        <v>6000</v>
      </c>
      <c r="AD40" s="1255"/>
      <c r="AE40" s="1255"/>
      <c r="AF40" s="1255"/>
      <c r="AG40" s="1255"/>
      <c r="AH40" s="1255"/>
      <c r="AI40" s="1255"/>
      <c r="AJ40" s="1256"/>
      <c r="AK40" s="1254">
        <f t="shared" ref="AK40" si="4">AK33+AK34</f>
        <v>6000</v>
      </c>
      <c r="AL40" s="1255"/>
      <c r="AM40" s="1255"/>
      <c r="AN40" s="1255"/>
      <c r="AO40" s="1255"/>
      <c r="AP40" s="1255"/>
      <c r="AQ40" s="1255"/>
      <c r="AR40" s="1256"/>
      <c r="AS40" s="1254">
        <f t="shared" ref="AS40" si="5">AS33+AS34</f>
        <v>6000</v>
      </c>
      <c r="AT40" s="1255"/>
      <c r="AU40" s="1255"/>
      <c r="AV40" s="1255"/>
      <c r="AW40" s="1255"/>
      <c r="AX40" s="1255"/>
      <c r="AY40" s="1255"/>
      <c r="AZ40" s="1256"/>
    </row>
    <row r="41" spans="1:60" s="11" customFormat="1" ht="7.5" customHeight="1" x14ac:dyDescent="0.25">
      <c r="A41" s="80"/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</row>
    <row r="42" spans="1:60" s="9" customFormat="1" ht="18" customHeight="1" x14ac:dyDescent="0.25">
      <c r="A42" s="76"/>
      <c r="B42" s="1384" t="s">
        <v>204</v>
      </c>
      <c r="C42" s="1384"/>
      <c r="D42" s="1384"/>
      <c r="E42" s="1384"/>
      <c r="F42" s="1384"/>
      <c r="G42" s="1384"/>
      <c r="H42" s="1384"/>
      <c r="I42" s="1384"/>
      <c r="J42" s="1384"/>
      <c r="K42" s="1384"/>
      <c r="L42" s="1384"/>
      <c r="M42" s="1384"/>
      <c r="N42" s="1384"/>
      <c r="O42" s="1384"/>
      <c r="P42" s="1384"/>
      <c r="Q42" s="1384"/>
      <c r="R42" s="1384"/>
      <c r="S42" s="1384"/>
      <c r="T42" s="1384"/>
      <c r="U42" s="1384"/>
      <c r="V42" s="1384"/>
      <c r="W42" s="1384"/>
      <c r="X42" s="1384"/>
      <c r="Y42" s="1384"/>
      <c r="Z42" s="1384"/>
      <c r="AA42" s="1384"/>
      <c r="AB42" s="1384"/>
      <c r="AC42" s="1384"/>
      <c r="AD42" s="1384"/>
      <c r="AE42" s="1384"/>
      <c r="AF42" s="1384"/>
      <c r="AG42" s="1384"/>
      <c r="AH42" s="1384"/>
      <c r="AI42" s="1384"/>
      <c r="AJ42" s="1384"/>
      <c r="AK42" s="1384"/>
      <c r="AL42" s="1384"/>
      <c r="AM42" s="1384"/>
      <c r="AN42" s="1384"/>
      <c r="AO42" s="1384"/>
      <c r="AP42" s="1384"/>
      <c r="AQ42" s="1384"/>
      <c r="AR42" s="1384"/>
      <c r="AS42" s="1384"/>
      <c r="AT42" s="1384"/>
      <c r="AU42" s="1384"/>
      <c r="AV42" s="1384"/>
      <c r="AW42" s="1384"/>
      <c r="AX42" s="1384"/>
      <c r="AY42" s="1384"/>
      <c r="AZ42" s="1384"/>
    </row>
    <row r="43" spans="1:60" s="12" customFormat="1" ht="8.1" customHeight="1" x14ac:dyDescent="0.25">
      <c r="A43" s="79"/>
      <c r="B43" s="557"/>
      <c r="C43" s="557"/>
      <c r="D43" s="557"/>
      <c r="E43" s="557"/>
      <c r="F43" s="557"/>
      <c r="G43" s="557"/>
      <c r="H43" s="557"/>
      <c r="I43" s="557"/>
      <c r="J43" s="557"/>
      <c r="K43" s="557"/>
      <c r="L43" s="557"/>
      <c r="M43" s="557"/>
      <c r="N43" s="557"/>
      <c r="O43" s="557"/>
      <c r="P43" s="557"/>
      <c r="Q43" s="557"/>
      <c r="R43" s="557"/>
      <c r="S43" s="557"/>
      <c r="T43" s="557"/>
      <c r="U43" s="557"/>
      <c r="V43" s="557"/>
      <c r="W43" s="557"/>
      <c r="X43" s="557"/>
      <c r="Y43" s="557"/>
      <c r="Z43" s="557"/>
      <c r="AA43" s="557"/>
      <c r="AB43" s="55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7"/>
    </row>
    <row r="44" spans="1:60" s="11" customFormat="1" ht="30.75" customHeight="1" x14ac:dyDescent="0.25">
      <c r="A44" s="79"/>
      <c r="B44" s="819" t="s">
        <v>2</v>
      </c>
      <c r="C44" s="728"/>
      <c r="D44" s="728"/>
      <c r="E44" s="728"/>
      <c r="F44" s="728"/>
      <c r="G44" s="728"/>
      <c r="H44" s="728"/>
      <c r="I44" s="728"/>
      <c r="J44" s="728"/>
      <c r="K44" s="728"/>
      <c r="L44" s="728"/>
      <c r="M44" s="728"/>
      <c r="N44" s="728"/>
      <c r="O44" s="752" t="s">
        <v>513</v>
      </c>
      <c r="P44" s="764"/>
      <c r="Q44" s="817" t="s">
        <v>1062</v>
      </c>
      <c r="R44" s="818"/>
      <c r="S44" s="818"/>
      <c r="T44" s="818"/>
      <c r="U44" s="818"/>
      <c r="V44" s="818"/>
      <c r="W44" s="818"/>
      <c r="X44" s="818"/>
      <c r="Y44" s="818"/>
      <c r="Z44" s="818"/>
      <c r="AA44" s="818"/>
      <c r="AB44" s="819"/>
      <c r="AC44" s="817" t="s">
        <v>1063</v>
      </c>
      <c r="AD44" s="818"/>
      <c r="AE44" s="818"/>
      <c r="AF44" s="818"/>
      <c r="AG44" s="818"/>
      <c r="AH44" s="818"/>
      <c r="AI44" s="818"/>
      <c r="AJ44" s="818"/>
      <c r="AK44" s="818"/>
      <c r="AL44" s="818"/>
      <c r="AM44" s="818"/>
      <c r="AN44" s="819"/>
      <c r="AO44" s="817" t="s">
        <v>1064</v>
      </c>
      <c r="AP44" s="818"/>
      <c r="AQ44" s="818"/>
      <c r="AR44" s="818"/>
      <c r="AS44" s="818"/>
      <c r="AT44" s="818"/>
      <c r="AU44" s="818"/>
      <c r="AV44" s="818"/>
      <c r="AW44" s="818"/>
      <c r="AX44" s="818"/>
      <c r="AY44" s="818"/>
      <c r="AZ44" s="818"/>
      <c r="BA44" s="14"/>
      <c r="BB44" s="14"/>
      <c r="BC44" s="14"/>
      <c r="BD44" s="14"/>
      <c r="BE44" s="14"/>
      <c r="BF44" s="14"/>
      <c r="BG44" s="12"/>
      <c r="BH44" s="12"/>
    </row>
    <row r="45" spans="1:60" s="11" customFormat="1" ht="45" customHeight="1" x14ac:dyDescent="0.25">
      <c r="A45" s="79"/>
      <c r="B45" s="819"/>
      <c r="C45" s="728"/>
      <c r="D45" s="728"/>
      <c r="E45" s="728"/>
      <c r="F45" s="728"/>
      <c r="G45" s="728"/>
      <c r="H45" s="728"/>
      <c r="I45" s="728"/>
      <c r="J45" s="728"/>
      <c r="K45" s="728"/>
      <c r="L45" s="728"/>
      <c r="M45" s="728"/>
      <c r="N45" s="728"/>
      <c r="O45" s="765"/>
      <c r="P45" s="766"/>
      <c r="Q45" s="817" t="s">
        <v>227</v>
      </c>
      <c r="R45" s="818"/>
      <c r="S45" s="818"/>
      <c r="T45" s="819"/>
      <c r="U45" s="817" t="s">
        <v>226</v>
      </c>
      <c r="V45" s="818"/>
      <c r="W45" s="818"/>
      <c r="X45" s="819"/>
      <c r="Y45" s="817" t="s">
        <v>218</v>
      </c>
      <c r="Z45" s="818"/>
      <c r="AA45" s="818"/>
      <c r="AB45" s="819"/>
      <c r="AC45" s="817" t="s">
        <v>227</v>
      </c>
      <c r="AD45" s="818"/>
      <c r="AE45" s="818"/>
      <c r="AF45" s="819"/>
      <c r="AG45" s="817" t="s">
        <v>226</v>
      </c>
      <c r="AH45" s="818"/>
      <c r="AI45" s="818"/>
      <c r="AJ45" s="819"/>
      <c r="AK45" s="817" t="s">
        <v>218</v>
      </c>
      <c r="AL45" s="818"/>
      <c r="AM45" s="818"/>
      <c r="AN45" s="819"/>
      <c r="AO45" s="817" t="s">
        <v>227</v>
      </c>
      <c r="AP45" s="818"/>
      <c r="AQ45" s="818"/>
      <c r="AR45" s="819"/>
      <c r="AS45" s="817" t="s">
        <v>226</v>
      </c>
      <c r="AT45" s="818"/>
      <c r="AU45" s="818"/>
      <c r="AV45" s="819"/>
      <c r="AW45" s="817" t="s">
        <v>218</v>
      </c>
      <c r="AX45" s="818"/>
      <c r="AY45" s="818"/>
      <c r="AZ45" s="818"/>
      <c r="BA45" s="29"/>
      <c r="BB45" s="29"/>
      <c r="BC45" s="29"/>
      <c r="BD45" s="14"/>
      <c r="BE45" s="14"/>
      <c r="BF45" s="14"/>
      <c r="BG45" s="12"/>
      <c r="BH45" s="12"/>
    </row>
    <row r="46" spans="1:60" s="11" customFormat="1" ht="15.75" thickBot="1" x14ac:dyDescent="0.3">
      <c r="A46" s="79"/>
      <c r="B46" s="816">
        <v>1</v>
      </c>
      <c r="C46" s="1383"/>
      <c r="D46" s="1383"/>
      <c r="E46" s="1383"/>
      <c r="F46" s="1383"/>
      <c r="G46" s="1383"/>
      <c r="H46" s="1383"/>
      <c r="I46" s="1383"/>
      <c r="J46" s="1383"/>
      <c r="K46" s="1383"/>
      <c r="L46" s="1383"/>
      <c r="M46" s="1383"/>
      <c r="N46" s="1383"/>
      <c r="O46" s="1668">
        <v>2</v>
      </c>
      <c r="P46" s="1669"/>
      <c r="Q46" s="811">
        <v>3</v>
      </c>
      <c r="R46" s="752"/>
      <c r="S46" s="752"/>
      <c r="T46" s="764"/>
      <c r="U46" s="811">
        <v>4</v>
      </c>
      <c r="V46" s="752"/>
      <c r="W46" s="752"/>
      <c r="X46" s="764"/>
      <c r="Y46" s="811">
        <v>5</v>
      </c>
      <c r="Z46" s="752"/>
      <c r="AA46" s="752"/>
      <c r="AB46" s="764"/>
      <c r="AC46" s="811">
        <v>6</v>
      </c>
      <c r="AD46" s="752"/>
      <c r="AE46" s="752"/>
      <c r="AF46" s="764"/>
      <c r="AG46" s="811">
        <v>7</v>
      </c>
      <c r="AH46" s="752"/>
      <c r="AI46" s="752"/>
      <c r="AJ46" s="764"/>
      <c r="AK46" s="811">
        <v>8</v>
      </c>
      <c r="AL46" s="752"/>
      <c r="AM46" s="752"/>
      <c r="AN46" s="764"/>
      <c r="AO46" s="811">
        <v>9</v>
      </c>
      <c r="AP46" s="752"/>
      <c r="AQ46" s="752"/>
      <c r="AR46" s="764"/>
      <c r="AS46" s="811">
        <v>10</v>
      </c>
      <c r="AT46" s="752"/>
      <c r="AU46" s="752"/>
      <c r="AV46" s="764"/>
      <c r="AW46" s="811">
        <v>11</v>
      </c>
      <c r="AX46" s="752"/>
      <c r="AY46" s="752"/>
      <c r="AZ46" s="752"/>
      <c r="BA46" s="32"/>
      <c r="BB46" s="32"/>
      <c r="BC46" s="32"/>
      <c r="BD46" s="32"/>
      <c r="BE46" s="32"/>
      <c r="BF46" s="32"/>
      <c r="BG46" s="12"/>
      <c r="BH46" s="12"/>
    </row>
    <row r="47" spans="1:60" s="11" customFormat="1" ht="32.1" customHeight="1" x14ac:dyDescent="0.25">
      <c r="A47" s="79"/>
      <c r="B47" s="1347" t="s">
        <v>250</v>
      </c>
      <c r="C47" s="1347"/>
      <c r="D47" s="1347"/>
      <c r="E47" s="1347"/>
      <c r="F47" s="1347"/>
      <c r="G47" s="1347"/>
      <c r="H47" s="1347"/>
      <c r="I47" s="1347"/>
      <c r="J47" s="1347"/>
      <c r="K47" s="1347"/>
      <c r="L47" s="1347"/>
      <c r="M47" s="1347"/>
      <c r="N47" s="1348"/>
      <c r="O47" s="1435" t="s">
        <v>119</v>
      </c>
      <c r="P47" s="1436"/>
      <c r="Q47" s="1340" t="s">
        <v>24</v>
      </c>
      <c r="R47" s="1341"/>
      <c r="S47" s="1341"/>
      <c r="T47" s="1354"/>
      <c r="U47" s="1340" t="s">
        <v>24</v>
      </c>
      <c r="V47" s="1341"/>
      <c r="W47" s="1341"/>
      <c r="X47" s="1354"/>
      <c r="Y47" s="1340">
        <v>1000</v>
      </c>
      <c r="Z47" s="1341"/>
      <c r="AA47" s="1341"/>
      <c r="AB47" s="1354"/>
      <c r="AC47" s="1340" t="s">
        <v>24</v>
      </c>
      <c r="AD47" s="1341"/>
      <c r="AE47" s="1341"/>
      <c r="AF47" s="1354"/>
      <c r="AG47" s="1340" t="s">
        <v>24</v>
      </c>
      <c r="AH47" s="1341"/>
      <c r="AI47" s="1341"/>
      <c r="AJ47" s="1354"/>
      <c r="AK47" s="1340">
        <v>1000</v>
      </c>
      <c r="AL47" s="1341"/>
      <c r="AM47" s="1341"/>
      <c r="AN47" s="1354"/>
      <c r="AO47" s="1340" t="s">
        <v>24</v>
      </c>
      <c r="AP47" s="1341"/>
      <c r="AQ47" s="1341"/>
      <c r="AR47" s="1354"/>
      <c r="AS47" s="1340" t="s">
        <v>24</v>
      </c>
      <c r="AT47" s="1341"/>
      <c r="AU47" s="1341"/>
      <c r="AV47" s="1354"/>
      <c r="AW47" s="1153">
        <v>1000</v>
      </c>
      <c r="AX47" s="1154"/>
      <c r="AY47" s="1154"/>
      <c r="AZ47" s="1442"/>
      <c r="BA47" s="32"/>
      <c r="BB47" s="32"/>
      <c r="BC47" s="32"/>
      <c r="BD47" s="32"/>
      <c r="BE47" s="32"/>
      <c r="BF47" s="32"/>
      <c r="BG47" s="12"/>
      <c r="BH47" s="12"/>
    </row>
    <row r="48" spans="1:60" s="11" customFormat="1" ht="32.1" customHeight="1" x14ac:dyDescent="0.25">
      <c r="A48" s="79"/>
      <c r="B48" s="1666" t="s">
        <v>950</v>
      </c>
      <c r="C48" s="1666"/>
      <c r="D48" s="1666"/>
      <c r="E48" s="1666"/>
      <c r="F48" s="1666"/>
      <c r="G48" s="1666"/>
      <c r="H48" s="1666"/>
      <c r="I48" s="1666"/>
      <c r="J48" s="1666"/>
      <c r="K48" s="1666"/>
      <c r="L48" s="1666"/>
      <c r="M48" s="1666"/>
      <c r="N48" s="1667"/>
      <c r="O48" s="1433" t="s">
        <v>160</v>
      </c>
      <c r="P48" s="1434"/>
      <c r="Q48" s="1343"/>
      <c r="R48" s="1344"/>
      <c r="S48" s="1344"/>
      <c r="T48" s="1345"/>
      <c r="U48" s="1343"/>
      <c r="V48" s="1344"/>
      <c r="W48" s="1344"/>
      <c r="X48" s="1345"/>
      <c r="Y48" s="1343">
        <f>Y47</f>
        <v>1000</v>
      </c>
      <c r="Z48" s="1344"/>
      <c r="AA48" s="1344"/>
      <c r="AB48" s="1345"/>
      <c r="AC48" s="1343"/>
      <c r="AD48" s="1344"/>
      <c r="AE48" s="1344"/>
      <c r="AF48" s="1345"/>
      <c r="AG48" s="1343"/>
      <c r="AH48" s="1344"/>
      <c r="AI48" s="1344"/>
      <c r="AJ48" s="1345"/>
      <c r="AK48" s="1343">
        <f>AK47</f>
        <v>1000</v>
      </c>
      <c r="AL48" s="1344"/>
      <c r="AM48" s="1344"/>
      <c r="AN48" s="1345"/>
      <c r="AO48" s="1343"/>
      <c r="AP48" s="1344"/>
      <c r="AQ48" s="1344"/>
      <c r="AR48" s="1345"/>
      <c r="AS48" s="1343"/>
      <c r="AT48" s="1344"/>
      <c r="AU48" s="1344"/>
      <c r="AV48" s="1345"/>
      <c r="AW48" s="817">
        <f>AW47</f>
        <v>1000</v>
      </c>
      <c r="AX48" s="818"/>
      <c r="AY48" s="818"/>
      <c r="AZ48" s="1240"/>
      <c r="BA48" s="32"/>
      <c r="BB48" s="32"/>
      <c r="BC48" s="32"/>
      <c r="BD48" s="32"/>
      <c r="BE48" s="32"/>
      <c r="BF48" s="32"/>
      <c r="BG48" s="12"/>
      <c r="BH48" s="12"/>
    </row>
    <row r="49" spans="1:60" s="11" customFormat="1" ht="21" customHeight="1" thickBot="1" x14ac:dyDescent="0.3">
      <c r="A49" s="79"/>
      <c r="B49" s="1666"/>
      <c r="C49" s="1666"/>
      <c r="D49" s="1666"/>
      <c r="E49" s="1666"/>
      <c r="F49" s="1666"/>
      <c r="G49" s="1666"/>
      <c r="H49" s="1666"/>
      <c r="I49" s="1666"/>
      <c r="J49" s="1666"/>
      <c r="K49" s="1666"/>
      <c r="L49" s="1666"/>
      <c r="M49" s="1666"/>
      <c r="N49" s="1667"/>
      <c r="O49" s="1446"/>
      <c r="P49" s="1447"/>
      <c r="Q49" s="1368"/>
      <c r="R49" s="1369"/>
      <c r="S49" s="1369"/>
      <c r="T49" s="1370"/>
      <c r="U49" s="1368"/>
      <c r="V49" s="1369"/>
      <c r="W49" s="1369"/>
      <c r="X49" s="1370"/>
      <c r="Y49" s="1368"/>
      <c r="Z49" s="1369"/>
      <c r="AA49" s="1369"/>
      <c r="AB49" s="1370"/>
      <c r="AC49" s="1368"/>
      <c r="AD49" s="1369"/>
      <c r="AE49" s="1369"/>
      <c r="AF49" s="1370"/>
      <c r="AG49" s="1368"/>
      <c r="AH49" s="1369"/>
      <c r="AI49" s="1369"/>
      <c r="AJ49" s="1370"/>
      <c r="AK49" s="1368"/>
      <c r="AL49" s="1369"/>
      <c r="AM49" s="1369"/>
      <c r="AN49" s="1370"/>
      <c r="AO49" s="1368"/>
      <c r="AP49" s="1369"/>
      <c r="AQ49" s="1369"/>
      <c r="AR49" s="1370"/>
      <c r="AS49" s="1368"/>
      <c r="AT49" s="1369"/>
      <c r="AU49" s="1369"/>
      <c r="AV49" s="1370"/>
      <c r="AW49" s="1358"/>
      <c r="AX49" s="1359"/>
      <c r="AY49" s="1359"/>
      <c r="AZ49" s="1362"/>
      <c r="BA49" s="32"/>
      <c r="BB49" s="32"/>
      <c r="BC49" s="32"/>
      <c r="BD49" s="32"/>
      <c r="BE49" s="32"/>
      <c r="BF49" s="32"/>
      <c r="BG49" s="12"/>
      <c r="BH49" s="12"/>
    </row>
    <row r="50" spans="1:60" s="11" customFormat="1" ht="15" customHeight="1" x14ac:dyDescent="0.25">
      <c r="A50" s="80"/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558"/>
      <c r="T50" s="558"/>
      <c r="U50" s="519"/>
      <c r="V50" s="519"/>
      <c r="W50" s="519"/>
      <c r="X50" s="519"/>
      <c r="Y50" s="519"/>
      <c r="Z50" s="519"/>
      <c r="AA50" s="519"/>
      <c r="AB50" s="519"/>
      <c r="AC50" s="559"/>
      <c r="AD50" s="559"/>
      <c r="AE50" s="559"/>
      <c r="AF50" s="559"/>
      <c r="AG50" s="559"/>
      <c r="AH50" s="559"/>
      <c r="AI50" s="559"/>
      <c r="AJ50" s="559"/>
      <c r="AK50" s="518"/>
      <c r="AL50" s="518"/>
      <c r="AM50" s="518"/>
      <c r="AN50" s="518"/>
      <c r="AO50" s="518"/>
      <c r="AP50" s="518"/>
      <c r="AQ50" s="518"/>
      <c r="AR50" s="518"/>
      <c r="AS50" s="518"/>
      <c r="AT50" s="518"/>
      <c r="AU50" s="518"/>
      <c r="AV50" s="518"/>
      <c r="AW50" s="518"/>
      <c r="AX50" s="518"/>
      <c r="AY50" s="518"/>
      <c r="AZ50" s="518"/>
    </row>
    <row r="51" spans="1:60" s="11" customFormat="1" ht="15" hidden="1" customHeight="1" x14ac:dyDescent="0.25">
      <c r="A51" s="80"/>
      <c r="B51" s="1384" t="s">
        <v>205</v>
      </c>
      <c r="C51" s="1384"/>
      <c r="D51" s="1384"/>
      <c r="E51" s="1384"/>
      <c r="F51" s="1384"/>
      <c r="G51" s="1384"/>
      <c r="H51" s="1384"/>
      <c r="I51" s="1384"/>
      <c r="J51" s="1384"/>
      <c r="K51" s="1384"/>
      <c r="L51" s="1384"/>
      <c r="M51" s="1384"/>
      <c r="N51" s="1384"/>
      <c r="O51" s="1384"/>
      <c r="P51" s="1384"/>
      <c r="Q51" s="1384"/>
      <c r="R51" s="1384"/>
      <c r="S51" s="1384"/>
      <c r="T51" s="1384"/>
      <c r="U51" s="1384"/>
      <c r="V51" s="1384"/>
      <c r="W51" s="1384"/>
      <c r="X51" s="1384"/>
      <c r="Y51" s="1384"/>
      <c r="Z51" s="1384"/>
      <c r="AA51" s="1384"/>
      <c r="AB51" s="1384"/>
      <c r="AC51" s="1384"/>
      <c r="AD51" s="1384"/>
      <c r="AE51" s="1384"/>
      <c r="AF51" s="1384"/>
      <c r="AG51" s="1384"/>
      <c r="AH51" s="1384"/>
      <c r="AI51" s="1384"/>
      <c r="AJ51" s="1384"/>
      <c r="AK51" s="1384"/>
      <c r="AL51" s="1384"/>
      <c r="AM51" s="1384"/>
      <c r="AN51" s="1384"/>
      <c r="AO51" s="1384"/>
      <c r="AP51" s="1384"/>
      <c r="AQ51" s="1384"/>
      <c r="AR51" s="1384"/>
      <c r="AS51" s="1384"/>
      <c r="AT51" s="1384"/>
      <c r="AU51" s="1384"/>
      <c r="AV51" s="1384"/>
      <c r="AW51" s="1384"/>
      <c r="AX51" s="1384"/>
      <c r="AY51" s="1384"/>
      <c r="AZ51" s="1384"/>
      <c r="BA51" s="15"/>
    </row>
    <row r="52" spans="1:60" s="16" customFormat="1" ht="8.1" hidden="1" customHeight="1" x14ac:dyDescent="0.25">
      <c r="A52" s="80"/>
      <c r="B52" s="560"/>
      <c r="C52" s="239"/>
      <c r="D52" s="239"/>
      <c r="E52" s="239"/>
      <c r="F52" s="239"/>
      <c r="G52" s="239"/>
      <c r="H52" s="239"/>
      <c r="I52" s="560"/>
      <c r="J52" s="561"/>
      <c r="K52" s="561"/>
      <c r="L52" s="561"/>
      <c r="M52" s="561"/>
      <c r="N52" s="561"/>
      <c r="O52" s="561"/>
      <c r="P52" s="561"/>
      <c r="Q52" s="561"/>
      <c r="R52" s="561"/>
      <c r="S52" s="561"/>
      <c r="T52" s="561"/>
      <c r="U52" s="561"/>
      <c r="V52" s="561"/>
      <c r="W52" s="561"/>
      <c r="X52" s="561"/>
      <c r="Y52" s="561"/>
      <c r="Z52" s="560"/>
      <c r="AA52" s="560"/>
      <c r="AB52" s="561"/>
      <c r="AC52" s="561"/>
      <c r="AD52" s="561"/>
      <c r="AE52" s="561"/>
      <c r="AF52" s="561"/>
      <c r="AG52" s="561"/>
      <c r="AH52" s="561"/>
      <c r="AI52" s="230"/>
      <c r="AJ52" s="230"/>
      <c r="AK52" s="561"/>
      <c r="AL52" s="561"/>
      <c r="AM52" s="561"/>
      <c r="AN52" s="561"/>
      <c r="AO52" s="561"/>
      <c r="AP52" s="561"/>
      <c r="AQ52" s="561"/>
      <c r="AR52" s="561"/>
      <c r="AS52" s="561"/>
      <c r="AT52" s="561"/>
      <c r="AU52" s="561"/>
      <c r="AV52" s="561"/>
      <c r="AW52" s="561"/>
      <c r="AX52" s="561"/>
      <c r="AY52" s="561"/>
      <c r="AZ52" s="561"/>
    </row>
    <row r="53" spans="1:60" s="11" customFormat="1" ht="42" hidden="1" customHeight="1" x14ac:dyDescent="0.25">
      <c r="A53" s="79"/>
      <c r="B53" s="819" t="s">
        <v>2</v>
      </c>
      <c r="C53" s="728"/>
      <c r="D53" s="728"/>
      <c r="E53" s="728"/>
      <c r="F53" s="728"/>
      <c r="G53" s="728"/>
      <c r="H53" s="728"/>
      <c r="I53" s="728"/>
      <c r="J53" s="728"/>
      <c r="K53" s="728"/>
      <c r="L53" s="728"/>
      <c r="M53" s="728"/>
      <c r="N53" s="728"/>
      <c r="O53" s="752" t="s">
        <v>513</v>
      </c>
      <c r="P53" s="764"/>
      <c r="Q53" s="817" t="s">
        <v>947</v>
      </c>
      <c r="R53" s="818"/>
      <c r="S53" s="818"/>
      <c r="T53" s="818"/>
      <c r="U53" s="818"/>
      <c r="V53" s="818"/>
      <c r="W53" s="818"/>
      <c r="X53" s="818"/>
      <c r="Y53" s="818"/>
      <c r="Z53" s="818"/>
      <c r="AA53" s="818"/>
      <c r="AB53" s="819"/>
      <c r="AC53" s="817" t="s">
        <v>949</v>
      </c>
      <c r="AD53" s="818"/>
      <c r="AE53" s="818"/>
      <c r="AF53" s="818"/>
      <c r="AG53" s="818"/>
      <c r="AH53" s="818"/>
      <c r="AI53" s="818"/>
      <c r="AJ53" s="818"/>
      <c r="AK53" s="818"/>
      <c r="AL53" s="818"/>
      <c r="AM53" s="818"/>
      <c r="AN53" s="819"/>
      <c r="AO53" s="817" t="s">
        <v>948</v>
      </c>
      <c r="AP53" s="818"/>
      <c r="AQ53" s="818"/>
      <c r="AR53" s="818"/>
      <c r="AS53" s="818"/>
      <c r="AT53" s="818"/>
      <c r="AU53" s="818"/>
      <c r="AV53" s="818"/>
      <c r="AW53" s="818"/>
      <c r="AX53" s="818"/>
      <c r="AY53" s="818"/>
      <c r="AZ53" s="818"/>
      <c r="BA53" s="14"/>
      <c r="BB53" s="14"/>
      <c r="BC53" s="14"/>
      <c r="BD53" s="14"/>
      <c r="BE53" s="14"/>
      <c r="BF53" s="14"/>
      <c r="BG53" s="12"/>
      <c r="BH53" s="12"/>
    </row>
    <row r="54" spans="1:60" s="11" customFormat="1" ht="50.1" hidden="1" customHeight="1" x14ac:dyDescent="0.25">
      <c r="A54" s="79"/>
      <c r="B54" s="819"/>
      <c r="C54" s="728"/>
      <c r="D54" s="728"/>
      <c r="E54" s="728"/>
      <c r="F54" s="728"/>
      <c r="G54" s="728"/>
      <c r="H54" s="728"/>
      <c r="I54" s="728"/>
      <c r="J54" s="728"/>
      <c r="K54" s="728"/>
      <c r="L54" s="728"/>
      <c r="M54" s="728"/>
      <c r="N54" s="728"/>
      <c r="O54" s="765"/>
      <c r="P54" s="766"/>
      <c r="Q54" s="817" t="s">
        <v>227</v>
      </c>
      <c r="R54" s="818"/>
      <c r="S54" s="818"/>
      <c r="T54" s="819"/>
      <c r="U54" s="817" t="s">
        <v>226</v>
      </c>
      <c r="V54" s="818"/>
      <c r="W54" s="818"/>
      <c r="X54" s="819"/>
      <c r="Y54" s="817" t="s">
        <v>218</v>
      </c>
      <c r="Z54" s="818"/>
      <c r="AA54" s="818"/>
      <c r="AB54" s="819"/>
      <c r="AC54" s="817" t="s">
        <v>227</v>
      </c>
      <c r="AD54" s="818"/>
      <c r="AE54" s="818"/>
      <c r="AF54" s="819"/>
      <c r="AG54" s="817" t="s">
        <v>226</v>
      </c>
      <c r="AH54" s="818"/>
      <c r="AI54" s="818"/>
      <c r="AJ54" s="819"/>
      <c r="AK54" s="817" t="s">
        <v>218</v>
      </c>
      <c r="AL54" s="818"/>
      <c r="AM54" s="818"/>
      <c r="AN54" s="819"/>
      <c r="AO54" s="817" t="s">
        <v>227</v>
      </c>
      <c r="AP54" s="818"/>
      <c r="AQ54" s="818"/>
      <c r="AR54" s="819"/>
      <c r="AS54" s="817" t="s">
        <v>226</v>
      </c>
      <c r="AT54" s="818"/>
      <c r="AU54" s="818"/>
      <c r="AV54" s="819"/>
      <c r="AW54" s="817" t="s">
        <v>218</v>
      </c>
      <c r="AX54" s="818"/>
      <c r="AY54" s="818"/>
      <c r="AZ54" s="818"/>
      <c r="BA54" s="29"/>
      <c r="BB54" s="29"/>
      <c r="BC54" s="29"/>
      <c r="BD54" s="14"/>
      <c r="BE54" s="14"/>
      <c r="BF54" s="14"/>
      <c r="BG54" s="12"/>
      <c r="BH54" s="12"/>
    </row>
    <row r="55" spans="1:60" s="11" customFormat="1" ht="15.75" hidden="1" thickBot="1" x14ac:dyDescent="0.3">
      <c r="A55" s="79"/>
      <c r="B55" s="816">
        <v>1</v>
      </c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668">
        <v>2</v>
      </c>
      <c r="P55" s="1669"/>
      <c r="Q55" s="811">
        <v>3</v>
      </c>
      <c r="R55" s="752"/>
      <c r="S55" s="752"/>
      <c r="T55" s="764"/>
      <c r="U55" s="811">
        <v>4</v>
      </c>
      <c r="V55" s="752"/>
      <c r="W55" s="752"/>
      <c r="X55" s="764"/>
      <c r="Y55" s="811">
        <v>5</v>
      </c>
      <c r="Z55" s="752"/>
      <c r="AA55" s="752"/>
      <c r="AB55" s="764"/>
      <c r="AC55" s="811">
        <v>6</v>
      </c>
      <c r="AD55" s="752"/>
      <c r="AE55" s="752"/>
      <c r="AF55" s="764"/>
      <c r="AG55" s="811">
        <v>7</v>
      </c>
      <c r="AH55" s="752"/>
      <c r="AI55" s="752"/>
      <c r="AJ55" s="764"/>
      <c r="AK55" s="811">
        <v>8</v>
      </c>
      <c r="AL55" s="752"/>
      <c r="AM55" s="752"/>
      <c r="AN55" s="764"/>
      <c r="AO55" s="811">
        <v>9</v>
      </c>
      <c r="AP55" s="752"/>
      <c r="AQ55" s="752"/>
      <c r="AR55" s="764"/>
      <c r="AS55" s="811">
        <v>10</v>
      </c>
      <c r="AT55" s="752"/>
      <c r="AU55" s="752"/>
      <c r="AV55" s="764"/>
      <c r="AW55" s="811">
        <v>11</v>
      </c>
      <c r="AX55" s="752"/>
      <c r="AY55" s="752"/>
      <c r="AZ55" s="752"/>
      <c r="BA55" s="32"/>
      <c r="BB55" s="32"/>
      <c r="BC55" s="32"/>
      <c r="BD55" s="32"/>
      <c r="BE55" s="32"/>
      <c r="BF55" s="32"/>
      <c r="BG55" s="12"/>
      <c r="BH55" s="12"/>
    </row>
    <row r="56" spans="1:60" s="11" customFormat="1" ht="27.75" hidden="1" customHeight="1" x14ac:dyDescent="0.25">
      <c r="A56" s="79"/>
      <c r="B56" s="1347" t="s">
        <v>394</v>
      </c>
      <c r="C56" s="1347"/>
      <c r="D56" s="1347"/>
      <c r="E56" s="1347"/>
      <c r="F56" s="1347"/>
      <c r="G56" s="1347"/>
      <c r="H56" s="1347"/>
      <c r="I56" s="1347"/>
      <c r="J56" s="1347"/>
      <c r="K56" s="1347"/>
      <c r="L56" s="1347"/>
      <c r="M56" s="1347"/>
      <c r="N56" s="1348"/>
      <c r="O56" s="1435" t="s">
        <v>119</v>
      </c>
      <c r="P56" s="1436"/>
      <c r="Q56" s="1340" t="s">
        <v>24</v>
      </c>
      <c r="R56" s="1341"/>
      <c r="S56" s="1341"/>
      <c r="T56" s="1354"/>
      <c r="U56" s="1340" t="s">
        <v>24</v>
      </c>
      <c r="V56" s="1341"/>
      <c r="W56" s="1341"/>
      <c r="X56" s="1354"/>
      <c r="Y56" s="1340"/>
      <c r="Z56" s="1341"/>
      <c r="AA56" s="1341"/>
      <c r="AB56" s="1354"/>
      <c r="AC56" s="1340" t="s">
        <v>24</v>
      </c>
      <c r="AD56" s="1341"/>
      <c r="AE56" s="1341"/>
      <c r="AF56" s="1354"/>
      <c r="AG56" s="1340" t="s">
        <v>24</v>
      </c>
      <c r="AH56" s="1341"/>
      <c r="AI56" s="1341"/>
      <c r="AJ56" s="1354"/>
      <c r="AK56" s="1340"/>
      <c r="AL56" s="1341"/>
      <c r="AM56" s="1341"/>
      <c r="AN56" s="1354"/>
      <c r="AO56" s="1340" t="s">
        <v>24</v>
      </c>
      <c r="AP56" s="1341"/>
      <c r="AQ56" s="1341"/>
      <c r="AR56" s="1354"/>
      <c r="AS56" s="1340" t="s">
        <v>24</v>
      </c>
      <c r="AT56" s="1341"/>
      <c r="AU56" s="1341"/>
      <c r="AV56" s="1354"/>
      <c r="AW56" s="1153"/>
      <c r="AX56" s="1154"/>
      <c r="AY56" s="1154"/>
      <c r="AZ56" s="1442"/>
      <c r="BA56" s="32"/>
      <c r="BB56" s="32"/>
      <c r="BC56" s="32"/>
      <c r="BD56" s="32"/>
      <c r="BE56" s="32"/>
      <c r="BF56" s="32"/>
      <c r="BG56" s="12"/>
      <c r="BH56" s="12"/>
    </row>
    <row r="57" spans="1:60" s="11" customFormat="1" ht="32.1" hidden="1" customHeight="1" x14ac:dyDescent="0.25">
      <c r="A57" s="79"/>
      <c r="B57" s="1666" t="s">
        <v>951</v>
      </c>
      <c r="C57" s="1666"/>
      <c r="D57" s="1666"/>
      <c r="E57" s="1666"/>
      <c r="F57" s="1666"/>
      <c r="G57" s="1666"/>
      <c r="H57" s="1666"/>
      <c r="I57" s="1666"/>
      <c r="J57" s="1666"/>
      <c r="K57" s="1666"/>
      <c r="L57" s="1666"/>
      <c r="M57" s="1666"/>
      <c r="N57" s="1667"/>
      <c r="O57" s="1433" t="s">
        <v>160</v>
      </c>
      <c r="P57" s="1434"/>
      <c r="Q57" s="1343"/>
      <c r="R57" s="1344"/>
      <c r="S57" s="1344"/>
      <c r="T57" s="1345"/>
      <c r="U57" s="1343"/>
      <c r="V57" s="1344"/>
      <c r="W57" s="1344"/>
      <c r="X57" s="1345"/>
      <c r="Y57" s="1343"/>
      <c r="Z57" s="1344"/>
      <c r="AA57" s="1344"/>
      <c r="AB57" s="1345"/>
      <c r="AC57" s="1343"/>
      <c r="AD57" s="1344"/>
      <c r="AE57" s="1344"/>
      <c r="AF57" s="1345"/>
      <c r="AG57" s="1343"/>
      <c r="AH57" s="1344"/>
      <c r="AI57" s="1344"/>
      <c r="AJ57" s="1345"/>
      <c r="AK57" s="1343"/>
      <c r="AL57" s="1344"/>
      <c r="AM57" s="1344"/>
      <c r="AN57" s="1345"/>
      <c r="AO57" s="1343"/>
      <c r="AP57" s="1344"/>
      <c r="AQ57" s="1344"/>
      <c r="AR57" s="1345"/>
      <c r="AS57" s="1343"/>
      <c r="AT57" s="1344"/>
      <c r="AU57" s="1344"/>
      <c r="AV57" s="1345"/>
      <c r="AW57" s="817"/>
      <c r="AX57" s="818"/>
      <c r="AY57" s="818"/>
      <c r="AZ57" s="1240"/>
      <c r="BA57" s="32"/>
      <c r="BB57" s="32"/>
      <c r="BC57" s="32"/>
      <c r="BD57" s="32"/>
      <c r="BE57" s="32"/>
      <c r="BF57" s="32"/>
      <c r="BG57" s="12"/>
      <c r="BH57" s="12"/>
    </row>
    <row r="58" spans="1:60" s="11" customFormat="1" ht="21" hidden="1" customHeight="1" thickBot="1" x14ac:dyDescent="0.3">
      <c r="A58" s="79"/>
      <c r="B58" s="1666"/>
      <c r="C58" s="1666"/>
      <c r="D58" s="1666"/>
      <c r="E58" s="1666"/>
      <c r="F58" s="1666"/>
      <c r="G58" s="1666"/>
      <c r="H58" s="1666"/>
      <c r="I58" s="1666"/>
      <c r="J58" s="1666"/>
      <c r="K58" s="1666"/>
      <c r="L58" s="1666"/>
      <c r="M58" s="1666"/>
      <c r="N58" s="1667"/>
      <c r="O58" s="1446"/>
      <c r="P58" s="1447"/>
      <c r="Q58" s="1368"/>
      <c r="R58" s="1369"/>
      <c r="S58" s="1369"/>
      <c r="T58" s="1370"/>
      <c r="U58" s="1368"/>
      <c r="V58" s="1369"/>
      <c r="W58" s="1369"/>
      <c r="X58" s="1370"/>
      <c r="Y58" s="1368"/>
      <c r="Z58" s="1369"/>
      <c r="AA58" s="1369"/>
      <c r="AB58" s="1370"/>
      <c r="AC58" s="1368"/>
      <c r="AD58" s="1369"/>
      <c r="AE58" s="1369"/>
      <c r="AF58" s="1370"/>
      <c r="AG58" s="1368"/>
      <c r="AH58" s="1369"/>
      <c r="AI58" s="1369"/>
      <c r="AJ58" s="1370"/>
      <c r="AK58" s="1368"/>
      <c r="AL58" s="1369"/>
      <c r="AM58" s="1369"/>
      <c r="AN58" s="1370"/>
      <c r="AO58" s="1368"/>
      <c r="AP58" s="1369"/>
      <c r="AQ58" s="1369"/>
      <c r="AR58" s="1370"/>
      <c r="AS58" s="1368"/>
      <c r="AT58" s="1369"/>
      <c r="AU58" s="1369"/>
      <c r="AV58" s="1370"/>
      <c r="AW58" s="1358"/>
      <c r="AX58" s="1359"/>
      <c r="AY58" s="1359"/>
      <c r="AZ58" s="1362"/>
      <c r="BA58" s="32"/>
      <c r="BB58" s="32"/>
      <c r="BC58" s="32"/>
      <c r="BD58" s="32"/>
      <c r="BE58" s="32"/>
      <c r="BF58" s="32"/>
      <c r="BG58" s="12"/>
      <c r="BH58" s="12"/>
    </row>
    <row r="59" spans="1:60" hidden="1" x14ac:dyDescent="0.25"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  <c r="AA59" s="520"/>
      <c r="AB59" s="520"/>
      <c r="AC59" s="520"/>
      <c r="AD59" s="520"/>
      <c r="AE59" s="520"/>
      <c r="AF59" s="520"/>
      <c r="AG59" s="520"/>
      <c r="AH59" s="520"/>
      <c r="AI59" s="520"/>
      <c r="AJ59" s="520"/>
      <c r="AK59" s="520"/>
      <c r="AL59" s="520"/>
      <c r="AM59" s="520"/>
      <c r="AN59" s="520"/>
      <c r="AO59" s="520"/>
      <c r="AP59" s="520"/>
      <c r="AQ59" s="520"/>
      <c r="AR59" s="520"/>
      <c r="AS59" s="520"/>
      <c r="AT59" s="520"/>
      <c r="AU59" s="520"/>
      <c r="AV59" s="520"/>
      <c r="AW59" s="520"/>
      <c r="AX59" s="520"/>
      <c r="AY59" s="520"/>
      <c r="AZ59" s="520"/>
    </row>
    <row r="60" spans="1:60" s="11" customFormat="1" ht="15" hidden="1" customHeight="1" x14ac:dyDescent="0.25">
      <c r="A60" s="80"/>
      <c r="B60" s="1384" t="s">
        <v>286</v>
      </c>
      <c r="C60" s="1384"/>
      <c r="D60" s="1384"/>
      <c r="E60" s="1384"/>
      <c r="F60" s="1384"/>
      <c r="G60" s="1384"/>
      <c r="H60" s="1384"/>
      <c r="I60" s="1384"/>
      <c r="J60" s="1384"/>
      <c r="K60" s="1384"/>
      <c r="L60" s="1384"/>
      <c r="M60" s="1384"/>
      <c r="N60" s="1384"/>
      <c r="O60" s="1384"/>
      <c r="P60" s="1384"/>
      <c r="Q60" s="1384"/>
      <c r="R60" s="1384"/>
      <c r="S60" s="1384"/>
      <c r="T60" s="1384"/>
      <c r="U60" s="1384"/>
      <c r="V60" s="1384"/>
      <c r="W60" s="1384"/>
      <c r="X60" s="1384"/>
      <c r="Y60" s="1384"/>
      <c r="Z60" s="1384"/>
      <c r="AA60" s="1384"/>
      <c r="AB60" s="1384"/>
      <c r="AC60" s="1384"/>
      <c r="AD60" s="1384"/>
      <c r="AE60" s="1384"/>
      <c r="AF60" s="1384"/>
      <c r="AG60" s="1384"/>
      <c r="AH60" s="1384"/>
      <c r="AI60" s="1384"/>
      <c r="AJ60" s="1384"/>
      <c r="AK60" s="1384"/>
      <c r="AL60" s="1384"/>
      <c r="AM60" s="1384"/>
      <c r="AN60" s="1384"/>
      <c r="AO60" s="1384"/>
      <c r="AP60" s="1384"/>
      <c r="AQ60" s="1384"/>
      <c r="AR60" s="1384"/>
      <c r="AS60" s="1384"/>
      <c r="AT60" s="1384"/>
      <c r="AU60" s="1384"/>
      <c r="AV60" s="1384"/>
      <c r="AW60" s="1384"/>
      <c r="AX60" s="1384"/>
      <c r="AY60" s="1384"/>
      <c r="AZ60" s="1384"/>
      <c r="BA60" s="15"/>
    </row>
    <row r="61" spans="1:60" s="16" customFormat="1" ht="8.1" hidden="1" customHeight="1" x14ac:dyDescent="0.25">
      <c r="A61" s="80"/>
      <c r="B61" s="560"/>
      <c r="C61" s="239"/>
      <c r="D61" s="239"/>
      <c r="E61" s="239"/>
      <c r="F61" s="239"/>
      <c r="G61" s="239"/>
      <c r="H61" s="239"/>
      <c r="I61" s="560"/>
      <c r="J61" s="561"/>
      <c r="K61" s="561"/>
      <c r="L61" s="561"/>
      <c r="M61" s="561"/>
      <c r="N61" s="561"/>
      <c r="O61" s="561"/>
      <c r="P61" s="561"/>
      <c r="Q61" s="561"/>
      <c r="R61" s="561"/>
      <c r="S61" s="561"/>
      <c r="T61" s="561"/>
      <c r="U61" s="561"/>
      <c r="V61" s="561"/>
      <c r="W61" s="561"/>
      <c r="X61" s="561"/>
      <c r="Y61" s="561"/>
      <c r="Z61" s="560"/>
      <c r="AA61" s="560"/>
      <c r="AB61" s="561"/>
      <c r="AC61" s="561"/>
      <c r="AD61" s="561"/>
      <c r="AE61" s="561"/>
      <c r="AF61" s="561"/>
      <c r="AG61" s="561"/>
      <c r="AH61" s="561"/>
      <c r="AI61" s="230"/>
      <c r="AJ61" s="230"/>
      <c r="AK61" s="561"/>
      <c r="AL61" s="561"/>
      <c r="AM61" s="561"/>
      <c r="AN61" s="561"/>
      <c r="AO61" s="561"/>
      <c r="AP61" s="561"/>
      <c r="AQ61" s="561"/>
      <c r="AR61" s="561"/>
      <c r="AS61" s="561"/>
      <c r="AT61" s="561"/>
      <c r="AU61" s="561"/>
      <c r="AV61" s="561"/>
      <c r="AW61" s="561"/>
      <c r="AX61" s="561"/>
      <c r="AY61" s="561"/>
      <c r="AZ61" s="561"/>
    </row>
    <row r="62" spans="1:60" s="11" customFormat="1" ht="43.5" hidden="1" customHeight="1" x14ac:dyDescent="0.25">
      <c r="A62" s="79"/>
      <c r="B62" s="819" t="s">
        <v>2</v>
      </c>
      <c r="C62" s="728"/>
      <c r="D62" s="728"/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52" t="s">
        <v>513</v>
      </c>
      <c r="P62" s="764"/>
      <c r="Q62" s="817" t="s">
        <v>34</v>
      </c>
      <c r="R62" s="818"/>
      <c r="S62" s="818"/>
      <c r="T62" s="818"/>
      <c r="U62" s="818"/>
      <c r="V62" s="818"/>
      <c r="W62" s="818"/>
      <c r="X62" s="818"/>
      <c r="Y62" s="818"/>
      <c r="Z62" s="818"/>
      <c r="AA62" s="818"/>
      <c r="AB62" s="819"/>
      <c r="AC62" s="817" t="s">
        <v>65</v>
      </c>
      <c r="AD62" s="818"/>
      <c r="AE62" s="818"/>
      <c r="AF62" s="818"/>
      <c r="AG62" s="818"/>
      <c r="AH62" s="818"/>
      <c r="AI62" s="818"/>
      <c r="AJ62" s="818"/>
      <c r="AK62" s="818"/>
      <c r="AL62" s="818"/>
      <c r="AM62" s="818"/>
      <c r="AN62" s="819"/>
      <c r="AO62" s="817" t="s">
        <v>66</v>
      </c>
      <c r="AP62" s="818"/>
      <c r="AQ62" s="818"/>
      <c r="AR62" s="818"/>
      <c r="AS62" s="818"/>
      <c r="AT62" s="818"/>
      <c r="AU62" s="818"/>
      <c r="AV62" s="818"/>
      <c r="AW62" s="818"/>
      <c r="AX62" s="818"/>
      <c r="AY62" s="818"/>
      <c r="AZ62" s="818"/>
      <c r="BA62" s="14"/>
      <c r="BB62" s="14"/>
      <c r="BC62" s="14"/>
      <c r="BD62" s="14"/>
      <c r="BE62" s="14"/>
      <c r="BF62" s="14"/>
      <c r="BG62" s="12"/>
      <c r="BH62" s="12"/>
    </row>
    <row r="63" spans="1:60" s="11" customFormat="1" ht="50.1" hidden="1" customHeight="1" x14ac:dyDescent="0.25">
      <c r="A63" s="79"/>
      <c r="B63" s="819"/>
      <c r="C63" s="728"/>
      <c r="D63" s="728"/>
      <c r="E63" s="728"/>
      <c r="F63" s="728"/>
      <c r="G63" s="728"/>
      <c r="H63" s="728"/>
      <c r="I63" s="728"/>
      <c r="J63" s="728"/>
      <c r="K63" s="728"/>
      <c r="L63" s="728"/>
      <c r="M63" s="728"/>
      <c r="N63" s="728"/>
      <c r="O63" s="765"/>
      <c r="P63" s="766"/>
      <c r="Q63" s="817" t="s">
        <v>227</v>
      </c>
      <c r="R63" s="818"/>
      <c r="S63" s="818"/>
      <c r="T63" s="819"/>
      <c r="U63" s="817" t="s">
        <v>226</v>
      </c>
      <c r="V63" s="818"/>
      <c r="W63" s="818"/>
      <c r="X63" s="819"/>
      <c r="Y63" s="817" t="s">
        <v>218</v>
      </c>
      <c r="Z63" s="818"/>
      <c r="AA63" s="818"/>
      <c r="AB63" s="819"/>
      <c r="AC63" s="817" t="s">
        <v>227</v>
      </c>
      <c r="AD63" s="818"/>
      <c r="AE63" s="818"/>
      <c r="AF63" s="819"/>
      <c r="AG63" s="817" t="s">
        <v>226</v>
      </c>
      <c r="AH63" s="818"/>
      <c r="AI63" s="818"/>
      <c r="AJ63" s="819"/>
      <c r="AK63" s="817" t="s">
        <v>218</v>
      </c>
      <c r="AL63" s="818"/>
      <c r="AM63" s="818"/>
      <c r="AN63" s="819"/>
      <c r="AO63" s="817" t="s">
        <v>227</v>
      </c>
      <c r="AP63" s="818"/>
      <c r="AQ63" s="818"/>
      <c r="AR63" s="819"/>
      <c r="AS63" s="817" t="s">
        <v>226</v>
      </c>
      <c r="AT63" s="818"/>
      <c r="AU63" s="818"/>
      <c r="AV63" s="819"/>
      <c r="AW63" s="817" t="s">
        <v>218</v>
      </c>
      <c r="AX63" s="818"/>
      <c r="AY63" s="818"/>
      <c r="AZ63" s="818"/>
      <c r="BA63" s="29"/>
      <c r="BB63" s="29"/>
      <c r="BC63" s="29"/>
      <c r="BD63" s="14"/>
      <c r="BE63" s="14"/>
      <c r="BF63" s="14"/>
      <c r="BG63" s="12"/>
      <c r="BH63" s="12"/>
    </row>
    <row r="64" spans="1:60" s="11" customFormat="1" ht="15.75" hidden="1" thickBot="1" x14ac:dyDescent="0.3">
      <c r="A64" s="79"/>
      <c r="B64" s="816">
        <v>1</v>
      </c>
      <c r="C64" s="1383"/>
      <c r="D64" s="1383"/>
      <c r="E64" s="1383"/>
      <c r="F64" s="1383"/>
      <c r="G64" s="1383"/>
      <c r="H64" s="1383"/>
      <c r="I64" s="1383"/>
      <c r="J64" s="1383"/>
      <c r="K64" s="1383"/>
      <c r="L64" s="1383"/>
      <c r="M64" s="1383"/>
      <c r="N64" s="1383"/>
      <c r="O64" s="1668">
        <v>2</v>
      </c>
      <c r="P64" s="1669"/>
      <c r="Q64" s="811">
        <v>3</v>
      </c>
      <c r="R64" s="752"/>
      <c r="S64" s="752"/>
      <c r="T64" s="764"/>
      <c r="U64" s="811">
        <v>4</v>
      </c>
      <c r="V64" s="752"/>
      <c r="W64" s="752"/>
      <c r="X64" s="764"/>
      <c r="Y64" s="811">
        <v>5</v>
      </c>
      <c r="Z64" s="752"/>
      <c r="AA64" s="752"/>
      <c r="AB64" s="764"/>
      <c r="AC64" s="811">
        <v>6</v>
      </c>
      <c r="AD64" s="752"/>
      <c r="AE64" s="752"/>
      <c r="AF64" s="764"/>
      <c r="AG64" s="811">
        <v>7</v>
      </c>
      <c r="AH64" s="752"/>
      <c r="AI64" s="752"/>
      <c r="AJ64" s="764"/>
      <c r="AK64" s="811">
        <v>8</v>
      </c>
      <c r="AL64" s="752"/>
      <c r="AM64" s="752"/>
      <c r="AN64" s="764"/>
      <c r="AO64" s="811">
        <v>9</v>
      </c>
      <c r="AP64" s="752"/>
      <c r="AQ64" s="752"/>
      <c r="AR64" s="764"/>
      <c r="AS64" s="811">
        <v>10</v>
      </c>
      <c r="AT64" s="752"/>
      <c r="AU64" s="752"/>
      <c r="AV64" s="764"/>
      <c r="AW64" s="811">
        <v>11</v>
      </c>
      <c r="AX64" s="752"/>
      <c r="AY64" s="752"/>
      <c r="AZ64" s="752"/>
      <c r="BA64" s="32"/>
      <c r="BB64" s="32"/>
      <c r="BC64" s="32"/>
      <c r="BD64" s="32"/>
      <c r="BE64" s="32"/>
      <c r="BF64" s="32"/>
      <c r="BG64" s="12"/>
      <c r="BH64" s="12"/>
    </row>
    <row r="65" spans="1:60" s="11" customFormat="1" ht="55.5" hidden="1" customHeight="1" x14ac:dyDescent="0.25">
      <c r="A65" s="79"/>
      <c r="B65" s="1347" t="s">
        <v>251</v>
      </c>
      <c r="C65" s="1347"/>
      <c r="D65" s="1347"/>
      <c r="E65" s="1347"/>
      <c r="F65" s="1347"/>
      <c r="G65" s="1347"/>
      <c r="H65" s="1347"/>
      <c r="I65" s="1347"/>
      <c r="J65" s="1347"/>
      <c r="K65" s="1347"/>
      <c r="L65" s="1347"/>
      <c r="M65" s="1347"/>
      <c r="N65" s="1348"/>
      <c r="O65" s="1435" t="s">
        <v>119</v>
      </c>
      <c r="P65" s="1436"/>
      <c r="Q65" s="1340" t="s">
        <v>24</v>
      </c>
      <c r="R65" s="1341"/>
      <c r="S65" s="1341"/>
      <c r="T65" s="1354"/>
      <c r="U65" s="1340" t="s">
        <v>24</v>
      </c>
      <c r="V65" s="1341"/>
      <c r="W65" s="1341"/>
      <c r="X65" s="1354"/>
      <c r="Y65" s="1340"/>
      <c r="Z65" s="1341"/>
      <c r="AA65" s="1341"/>
      <c r="AB65" s="1354"/>
      <c r="AC65" s="1340" t="s">
        <v>24</v>
      </c>
      <c r="AD65" s="1341"/>
      <c r="AE65" s="1341"/>
      <c r="AF65" s="1354"/>
      <c r="AG65" s="1340" t="s">
        <v>24</v>
      </c>
      <c r="AH65" s="1341"/>
      <c r="AI65" s="1341"/>
      <c r="AJ65" s="1354"/>
      <c r="AK65" s="1340"/>
      <c r="AL65" s="1341"/>
      <c r="AM65" s="1341"/>
      <c r="AN65" s="1354"/>
      <c r="AO65" s="1340" t="s">
        <v>24</v>
      </c>
      <c r="AP65" s="1341"/>
      <c r="AQ65" s="1341"/>
      <c r="AR65" s="1354"/>
      <c r="AS65" s="1340" t="s">
        <v>24</v>
      </c>
      <c r="AT65" s="1341"/>
      <c r="AU65" s="1341"/>
      <c r="AV65" s="1354"/>
      <c r="AW65" s="1153"/>
      <c r="AX65" s="1154"/>
      <c r="AY65" s="1154"/>
      <c r="AZ65" s="1442"/>
      <c r="BA65" s="32"/>
      <c r="BB65" s="32"/>
      <c r="BC65" s="32"/>
      <c r="BD65" s="32"/>
      <c r="BE65" s="32"/>
      <c r="BF65" s="32"/>
      <c r="BG65" s="12"/>
      <c r="BH65" s="12"/>
    </row>
    <row r="66" spans="1:60" s="11" customFormat="1" ht="32.1" hidden="1" customHeight="1" x14ac:dyDescent="0.25">
      <c r="A66" s="79"/>
      <c r="B66" s="1666" t="s">
        <v>5</v>
      </c>
      <c r="C66" s="1666"/>
      <c r="D66" s="1666"/>
      <c r="E66" s="1666"/>
      <c r="F66" s="1666"/>
      <c r="G66" s="1666"/>
      <c r="H66" s="1666"/>
      <c r="I66" s="1666"/>
      <c r="J66" s="1666"/>
      <c r="K66" s="1666"/>
      <c r="L66" s="1666"/>
      <c r="M66" s="1666"/>
      <c r="N66" s="1667"/>
      <c r="O66" s="1433" t="s">
        <v>160</v>
      </c>
      <c r="P66" s="1434"/>
      <c r="Q66" s="1343"/>
      <c r="R66" s="1344"/>
      <c r="S66" s="1344"/>
      <c r="T66" s="1345"/>
      <c r="U66" s="1343"/>
      <c r="V66" s="1344"/>
      <c r="W66" s="1344"/>
      <c r="X66" s="1345"/>
      <c r="Y66" s="1343"/>
      <c r="Z66" s="1344"/>
      <c r="AA66" s="1344"/>
      <c r="AB66" s="1345"/>
      <c r="AC66" s="1343"/>
      <c r="AD66" s="1344"/>
      <c r="AE66" s="1344"/>
      <c r="AF66" s="1345"/>
      <c r="AG66" s="1343"/>
      <c r="AH66" s="1344"/>
      <c r="AI66" s="1344"/>
      <c r="AJ66" s="1345"/>
      <c r="AK66" s="1343"/>
      <c r="AL66" s="1344"/>
      <c r="AM66" s="1344"/>
      <c r="AN66" s="1345"/>
      <c r="AO66" s="1343"/>
      <c r="AP66" s="1344"/>
      <c r="AQ66" s="1344"/>
      <c r="AR66" s="1345"/>
      <c r="AS66" s="1343"/>
      <c r="AT66" s="1344"/>
      <c r="AU66" s="1344"/>
      <c r="AV66" s="1345"/>
      <c r="AW66" s="817"/>
      <c r="AX66" s="818"/>
      <c r="AY66" s="818"/>
      <c r="AZ66" s="1240"/>
      <c r="BA66" s="32"/>
      <c r="BB66" s="32"/>
      <c r="BC66" s="32"/>
      <c r="BD66" s="32"/>
      <c r="BE66" s="32"/>
      <c r="BF66" s="32"/>
      <c r="BG66" s="12"/>
      <c r="BH66" s="12"/>
    </row>
    <row r="67" spans="1:60" s="11" customFormat="1" ht="20.25" hidden="1" customHeight="1" thickBot="1" x14ac:dyDescent="0.3">
      <c r="A67" s="79"/>
      <c r="B67" s="1666"/>
      <c r="C67" s="1666"/>
      <c r="D67" s="1666"/>
      <c r="E67" s="1666"/>
      <c r="F67" s="1666"/>
      <c r="G67" s="1666"/>
      <c r="H67" s="1666"/>
      <c r="I67" s="1666"/>
      <c r="J67" s="1666"/>
      <c r="K67" s="1666"/>
      <c r="L67" s="1666"/>
      <c r="M67" s="1666"/>
      <c r="N67" s="1667"/>
      <c r="O67" s="1446"/>
      <c r="P67" s="1447"/>
      <c r="Q67" s="1368"/>
      <c r="R67" s="1369"/>
      <c r="S67" s="1369"/>
      <c r="T67" s="1370"/>
      <c r="U67" s="1368"/>
      <c r="V67" s="1369"/>
      <c r="W67" s="1369"/>
      <c r="X67" s="1370"/>
      <c r="Y67" s="1368"/>
      <c r="Z67" s="1369"/>
      <c r="AA67" s="1369"/>
      <c r="AB67" s="1370"/>
      <c r="AC67" s="1368"/>
      <c r="AD67" s="1369"/>
      <c r="AE67" s="1369"/>
      <c r="AF67" s="1370"/>
      <c r="AG67" s="1368"/>
      <c r="AH67" s="1369"/>
      <c r="AI67" s="1369"/>
      <c r="AJ67" s="1370"/>
      <c r="AK67" s="1368"/>
      <c r="AL67" s="1369"/>
      <c r="AM67" s="1369"/>
      <c r="AN67" s="1370"/>
      <c r="AO67" s="1368"/>
      <c r="AP67" s="1369"/>
      <c r="AQ67" s="1369"/>
      <c r="AR67" s="1370"/>
      <c r="AS67" s="1368"/>
      <c r="AT67" s="1369"/>
      <c r="AU67" s="1369"/>
      <c r="AV67" s="1370"/>
      <c r="AW67" s="1358"/>
      <c r="AX67" s="1359"/>
      <c r="AY67" s="1359"/>
      <c r="AZ67" s="1362"/>
      <c r="BA67" s="32"/>
      <c r="BB67" s="32"/>
      <c r="BC67" s="32"/>
      <c r="BD67" s="32"/>
      <c r="BE67" s="32"/>
      <c r="BF67" s="32"/>
      <c r="BG67" s="12"/>
      <c r="BH67" s="12"/>
    </row>
    <row r="68" spans="1:60" hidden="1" x14ac:dyDescent="0.25"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  <c r="AA68" s="520"/>
      <c r="AB68" s="520"/>
      <c r="AC68" s="520"/>
      <c r="AD68" s="520"/>
      <c r="AE68" s="520"/>
      <c r="AF68" s="520"/>
      <c r="AG68" s="520"/>
      <c r="AH68" s="520"/>
      <c r="AI68" s="520"/>
      <c r="AJ68" s="520"/>
      <c r="AK68" s="520"/>
      <c r="AL68" s="520"/>
      <c r="AM68" s="520"/>
      <c r="AN68" s="520"/>
      <c r="AO68" s="520"/>
      <c r="AP68" s="520"/>
      <c r="AQ68" s="520"/>
      <c r="AR68" s="520"/>
      <c r="AS68" s="520"/>
      <c r="AT68" s="520"/>
      <c r="AU68" s="520"/>
      <c r="AV68" s="520"/>
      <c r="AW68" s="520"/>
      <c r="AX68" s="520"/>
      <c r="AY68" s="520"/>
      <c r="AZ68" s="520"/>
    </row>
    <row r="69" spans="1:60" s="9" customFormat="1" ht="18" hidden="1" customHeight="1" x14ac:dyDescent="0.25">
      <c r="A69" s="76"/>
      <c r="B69" s="1676" t="s">
        <v>288</v>
      </c>
      <c r="C69" s="1676"/>
      <c r="D69" s="1676"/>
      <c r="E69" s="1676"/>
      <c r="F69" s="1676"/>
      <c r="G69" s="1676"/>
      <c r="H69" s="1676"/>
      <c r="I69" s="1676"/>
      <c r="J69" s="1676"/>
      <c r="K69" s="1676"/>
      <c r="L69" s="1676"/>
      <c r="M69" s="1676"/>
      <c r="N69" s="1676"/>
      <c r="O69" s="1676"/>
      <c r="P69" s="1676"/>
      <c r="Q69" s="1676"/>
      <c r="R69" s="1676"/>
      <c r="S69" s="1676"/>
      <c r="T69" s="1676"/>
      <c r="U69" s="1676"/>
      <c r="V69" s="1676"/>
      <c r="W69" s="1676"/>
      <c r="X69" s="1676"/>
      <c r="Y69" s="1676"/>
      <c r="Z69" s="1676"/>
      <c r="AA69" s="1676"/>
      <c r="AB69" s="1676"/>
      <c r="AC69" s="1676"/>
      <c r="AD69" s="1676"/>
      <c r="AE69" s="1676"/>
      <c r="AF69" s="1676"/>
      <c r="AG69" s="1676"/>
      <c r="AH69" s="1676"/>
      <c r="AI69" s="1676"/>
      <c r="AJ69" s="1676"/>
      <c r="AK69" s="1676"/>
      <c r="AL69" s="1676"/>
      <c r="AM69" s="1676"/>
      <c r="AN69" s="1676"/>
      <c r="AO69" s="1676"/>
      <c r="AP69" s="1676"/>
      <c r="AQ69" s="1676"/>
      <c r="AR69" s="1676"/>
      <c r="AS69" s="1676"/>
      <c r="AT69" s="1676"/>
      <c r="AU69" s="1676"/>
      <c r="AV69" s="1676"/>
      <c r="AW69" s="1676"/>
      <c r="AX69" s="1676"/>
      <c r="AY69" s="1676"/>
      <c r="AZ69" s="1676"/>
    </row>
    <row r="70" spans="1:60" s="12" customFormat="1" ht="8.1" hidden="1" customHeight="1" x14ac:dyDescent="0.25">
      <c r="A70" s="79"/>
      <c r="B70" s="562"/>
      <c r="C70" s="562"/>
      <c r="D70" s="562"/>
      <c r="E70" s="562"/>
      <c r="F70" s="562"/>
      <c r="G70" s="562"/>
      <c r="H70" s="562"/>
      <c r="I70" s="562"/>
      <c r="J70" s="562"/>
      <c r="K70" s="562"/>
      <c r="L70" s="562"/>
      <c r="M70" s="562"/>
      <c r="N70" s="562"/>
      <c r="O70" s="562"/>
      <c r="P70" s="562"/>
      <c r="Q70" s="562"/>
      <c r="R70" s="562"/>
      <c r="S70" s="562"/>
      <c r="T70" s="562"/>
      <c r="U70" s="562"/>
      <c r="V70" s="562"/>
      <c r="W70" s="562"/>
      <c r="X70" s="562"/>
      <c r="Y70" s="562"/>
      <c r="Z70" s="562"/>
      <c r="AA70" s="562"/>
      <c r="AB70" s="562"/>
      <c r="AC70" s="562"/>
      <c r="AD70" s="562"/>
      <c r="AE70" s="562"/>
      <c r="AF70" s="562"/>
      <c r="AG70" s="562"/>
      <c r="AH70" s="562"/>
      <c r="AI70" s="562"/>
      <c r="AJ70" s="562"/>
      <c r="AK70" s="562"/>
      <c r="AL70" s="562"/>
      <c r="AM70" s="562"/>
      <c r="AN70" s="562"/>
      <c r="AO70" s="562"/>
      <c r="AP70" s="562"/>
      <c r="AQ70" s="562"/>
      <c r="AR70" s="562"/>
      <c r="AS70" s="562"/>
      <c r="AT70" s="562"/>
      <c r="AU70" s="562"/>
      <c r="AV70" s="562"/>
      <c r="AW70" s="562"/>
      <c r="AX70" s="562"/>
      <c r="AY70" s="562"/>
      <c r="AZ70" s="562"/>
    </row>
    <row r="71" spans="1:60" s="11" customFormat="1" ht="29.25" hidden="1" customHeight="1" x14ac:dyDescent="0.25">
      <c r="A71" s="79"/>
      <c r="B71" s="1672" t="s">
        <v>2</v>
      </c>
      <c r="C71" s="1673"/>
      <c r="D71" s="1673"/>
      <c r="E71" s="1673"/>
      <c r="F71" s="1673"/>
      <c r="G71" s="1673"/>
      <c r="H71" s="1673"/>
      <c r="I71" s="1673"/>
      <c r="J71" s="1673"/>
      <c r="K71" s="1673"/>
      <c r="L71" s="1673"/>
      <c r="M71" s="1673"/>
      <c r="N71" s="1673"/>
      <c r="O71" s="752" t="s">
        <v>513</v>
      </c>
      <c r="P71" s="764"/>
      <c r="Q71" s="1674" t="s">
        <v>34</v>
      </c>
      <c r="R71" s="1675"/>
      <c r="S71" s="1675"/>
      <c r="T71" s="1675"/>
      <c r="U71" s="1675"/>
      <c r="V71" s="1675"/>
      <c r="W71" s="1675"/>
      <c r="X71" s="1675"/>
      <c r="Y71" s="1675"/>
      <c r="Z71" s="1675"/>
      <c r="AA71" s="1675"/>
      <c r="AB71" s="1672"/>
      <c r="AC71" s="1674" t="s">
        <v>65</v>
      </c>
      <c r="AD71" s="1675"/>
      <c r="AE71" s="1675"/>
      <c r="AF71" s="1675"/>
      <c r="AG71" s="1675"/>
      <c r="AH71" s="1675"/>
      <c r="AI71" s="1675"/>
      <c r="AJ71" s="1675"/>
      <c r="AK71" s="1675"/>
      <c r="AL71" s="1675"/>
      <c r="AM71" s="1675"/>
      <c r="AN71" s="1672"/>
      <c r="AO71" s="1674" t="s">
        <v>66</v>
      </c>
      <c r="AP71" s="1675"/>
      <c r="AQ71" s="1675"/>
      <c r="AR71" s="1675"/>
      <c r="AS71" s="1675"/>
      <c r="AT71" s="1675"/>
      <c r="AU71" s="1675"/>
      <c r="AV71" s="1675"/>
      <c r="AW71" s="1675"/>
      <c r="AX71" s="1675"/>
      <c r="AY71" s="1675"/>
      <c r="AZ71" s="1675"/>
      <c r="BA71" s="14"/>
      <c r="BB71" s="14"/>
      <c r="BC71" s="14"/>
      <c r="BD71" s="14"/>
      <c r="BE71" s="14"/>
      <c r="BF71" s="14"/>
      <c r="BG71" s="12"/>
      <c r="BH71" s="12"/>
    </row>
    <row r="72" spans="1:60" s="11" customFormat="1" ht="37.5" hidden="1" customHeight="1" x14ac:dyDescent="0.25">
      <c r="A72" s="79"/>
      <c r="B72" s="1672"/>
      <c r="C72" s="1673"/>
      <c r="D72" s="1673"/>
      <c r="E72" s="1673"/>
      <c r="F72" s="1673"/>
      <c r="G72" s="1673"/>
      <c r="H72" s="1673"/>
      <c r="I72" s="1673"/>
      <c r="J72" s="1673"/>
      <c r="K72" s="1673"/>
      <c r="L72" s="1673"/>
      <c r="M72" s="1673"/>
      <c r="N72" s="1673"/>
      <c r="O72" s="765"/>
      <c r="P72" s="766"/>
      <c r="Q72" s="1674" t="s">
        <v>227</v>
      </c>
      <c r="R72" s="1675"/>
      <c r="S72" s="1675"/>
      <c r="T72" s="1672"/>
      <c r="U72" s="1674" t="s">
        <v>226</v>
      </c>
      <c r="V72" s="1675"/>
      <c r="W72" s="1675"/>
      <c r="X72" s="1672"/>
      <c r="Y72" s="1674" t="s">
        <v>218</v>
      </c>
      <c r="Z72" s="1675"/>
      <c r="AA72" s="1675"/>
      <c r="AB72" s="1672"/>
      <c r="AC72" s="1674" t="s">
        <v>227</v>
      </c>
      <c r="AD72" s="1675"/>
      <c r="AE72" s="1675"/>
      <c r="AF72" s="1672"/>
      <c r="AG72" s="1674" t="s">
        <v>226</v>
      </c>
      <c r="AH72" s="1675"/>
      <c r="AI72" s="1675"/>
      <c r="AJ72" s="1672"/>
      <c r="AK72" s="1674" t="s">
        <v>218</v>
      </c>
      <c r="AL72" s="1675"/>
      <c r="AM72" s="1675"/>
      <c r="AN72" s="1672"/>
      <c r="AO72" s="1674" t="s">
        <v>227</v>
      </c>
      <c r="AP72" s="1675"/>
      <c r="AQ72" s="1675"/>
      <c r="AR72" s="1672"/>
      <c r="AS72" s="1674" t="s">
        <v>226</v>
      </c>
      <c r="AT72" s="1675"/>
      <c r="AU72" s="1675"/>
      <c r="AV72" s="1672"/>
      <c r="AW72" s="1674" t="s">
        <v>218</v>
      </c>
      <c r="AX72" s="1675"/>
      <c r="AY72" s="1675"/>
      <c r="AZ72" s="1675"/>
      <c r="BA72" s="29"/>
      <c r="BB72" s="29"/>
      <c r="BC72" s="29"/>
      <c r="BD72" s="14"/>
      <c r="BE72" s="14"/>
      <c r="BF72" s="14"/>
      <c r="BG72" s="12"/>
      <c r="BH72" s="12"/>
    </row>
    <row r="73" spans="1:60" s="11" customFormat="1" ht="15.75" hidden="1" thickBot="1" x14ac:dyDescent="0.3">
      <c r="A73" s="79"/>
      <c r="B73" s="1688">
        <v>1</v>
      </c>
      <c r="C73" s="1689"/>
      <c r="D73" s="1689"/>
      <c r="E73" s="1689"/>
      <c r="F73" s="1689"/>
      <c r="G73" s="1689"/>
      <c r="H73" s="1689"/>
      <c r="I73" s="1689"/>
      <c r="J73" s="1689"/>
      <c r="K73" s="1689"/>
      <c r="L73" s="1689"/>
      <c r="M73" s="1689"/>
      <c r="N73" s="1689"/>
      <c r="O73" s="1690">
        <v>2</v>
      </c>
      <c r="P73" s="1691"/>
      <c r="Q73" s="1677">
        <v>3</v>
      </c>
      <c r="R73" s="1678"/>
      <c r="S73" s="1678"/>
      <c r="T73" s="1679"/>
      <c r="U73" s="1677">
        <v>4</v>
      </c>
      <c r="V73" s="1678"/>
      <c r="W73" s="1678"/>
      <c r="X73" s="1679"/>
      <c r="Y73" s="1677">
        <v>5</v>
      </c>
      <c r="Z73" s="1678"/>
      <c r="AA73" s="1678"/>
      <c r="AB73" s="1679"/>
      <c r="AC73" s="1677">
        <v>6</v>
      </c>
      <c r="AD73" s="1678"/>
      <c r="AE73" s="1678"/>
      <c r="AF73" s="1679"/>
      <c r="AG73" s="1677">
        <v>7</v>
      </c>
      <c r="AH73" s="1678"/>
      <c r="AI73" s="1678"/>
      <c r="AJ73" s="1679"/>
      <c r="AK73" s="1677">
        <v>8</v>
      </c>
      <c r="AL73" s="1678"/>
      <c r="AM73" s="1678"/>
      <c r="AN73" s="1679"/>
      <c r="AO73" s="1677">
        <v>9</v>
      </c>
      <c r="AP73" s="1678"/>
      <c r="AQ73" s="1678"/>
      <c r="AR73" s="1679"/>
      <c r="AS73" s="1677">
        <v>10</v>
      </c>
      <c r="AT73" s="1678"/>
      <c r="AU73" s="1678"/>
      <c r="AV73" s="1679"/>
      <c r="AW73" s="1677">
        <v>11</v>
      </c>
      <c r="AX73" s="1678"/>
      <c r="AY73" s="1678"/>
      <c r="AZ73" s="1678"/>
      <c r="BA73" s="32"/>
      <c r="BB73" s="32"/>
      <c r="BC73" s="32"/>
      <c r="BD73" s="32"/>
      <c r="BE73" s="32"/>
      <c r="BF73" s="32"/>
      <c r="BG73" s="12"/>
      <c r="BH73" s="12"/>
    </row>
    <row r="74" spans="1:60" s="11" customFormat="1" ht="54.75" hidden="1" customHeight="1" x14ac:dyDescent="0.25">
      <c r="A74" s="79"/>
      <c r="B74" s="1364" t="s">
        <v>252</v>
      </c>
      <c r="C74" s="1364"/>
      <c r="D74" s="1364"/>
      <c r="E74" s="1364"/>
      <c r="F74" s="1364"/>
      <c r="G74" s="1364"/>
      <c r="H74" s="1364"/>
      <c r="I74" s="1364"/>
      <c r="J74" s="1364"/>
      <c r="K74" s="1364"/>
      <c r="L74" s="1364"/>
      <c r="M74" s="1364"/>
      <c r="N74" s="1365"/>
      <c r="O74" s="1680" t="s">
        <v>119</v>
      </c>
      <c r="P74" s="1681"/>
      <c r="Q74" s="1682" t="s">
        <v>24</v>
      </c>
      <c r="R74" s="1683"/>
      <c r="S74" s="1683"/>
      <c r="T74" s="1684"/>
      <c r="U74" s="1682" t="s">
        <v>24</v>
      </c>
      <c r="V74" s="1683"/>
      <c r="W74" s="1683"/>
      <c r="X74" s="1684"/>
      <c r="Y74" s="1682"/>
      <c r="Z74" s="1683"/>
      <c r="AA74" s="1683"/>
      <c r="AB74" s="1684"/>
      <c r="AC74" s="1682" t="s">
        <v>24</v>
      </c>
      <c r="AD74" s="1683"/>
      <c r="AE74" s="1683"/>
      <c r="AF74" s="1684"/>
      <c r="AG74" s="1682" t="s">
        <v>24</v>
      </c>
      <c r="AH74" s="1683"/>
      <c r="AI74" s="1683"/>
      <c r="AJ74" s="1684"/>
      <c r="AK74" s="1682"/>
      <c r="AL74" s="1683"/>
      <c r="AM74" s="1683"/>
      <c r="AN74" s="1684"/>
      <c r="AO74" s="1682" t="s">
        <v>24</v>
      </c>
      <c r="AP74" s="1683"/>
      <c r="AQ74" s="1683"/>
      <c r="AR74" s="1684"/>
      <c r="AS74" s="1682" t="s">
        <v>24</v>
      </c>
      <c r="AT74" s="1683"/>
      <c r="AU74" s="1683"/>
      <c r="AV74" s="1684"/>
      <c r="AW74" s="1685"/>
      <c r="AX74" s="1686"/>
      <c r="AY74" s="1686"/>
      <c r="AZ74" s="1687"/>
      <c r="BA74" s="32"/>
      <c r="BB74" s="32"/>
      <c r="BC74" s="32"/>
      <c r="BD74" s="32"/>
      <c r="BE74" s="32"/>
      <c r="BF74" s="32"/>
      <c r="BG74" s="12"/>
      <c r="BH74" s="12"/>
    </row>
    <row r="75" spans="1:60" s="11" customFormat="1" ht="32.1" hidden="1" customHeight="1" x14ac:dyDescent="0.25">
      <c r="A75" s="79"/>
      <c r="B75" s="1696" t="s">
        <v>5</v>
      </c>
      <c r="C75" s="1696"/>
      <c r="D75" s="1696"/>
      <c r="E75" s="1696"/>
      <c r="F75" s="1696"/>
      <c r="G75" s="1696"/>
      <c r="H75" s="1696"/>
      <c r="I75" s="1696"/>
      <c r="J75" s="1696"/>
      <c r="K75" s="1696"/>
      <c r="L75" s="1696"/>
      <c r="M75" s="1696"/>
      <c r="N75" s="1697"/>
      <c r="O75" s="1698" t="s">
        <v>160</v>
      </c>
      <c r="P75" s="1699"/>
      <c r="Q75" s="1692"/>
      <c r="R75" s="1693"/>
      <c r="S75" s="1693"/>
      <c r="T75" s="1694"/>
      <c r="U75" s="1692"/>
      <c r="V75" s="1693"/>
      <c r="W75" s="1693"/>
      <c r="X75" s="1694"/>
      <c r="Y75" s="1692"/>
      <c r="Z75" s="1693"/>
      <c r="AA75" s="1693"/>
      <c r="AB75" s="1694"/>
      <c r="AC75" s="1692"/>
      <c r="AD75" s="1693"/>
      <c r="AE75" s="1693"/>
      <c r="AF75" s="1694"/>
      <c r="AG75" s="1692"/>
      <c r="AH75" s="1693"/>
      <c r="AI75" s="1693"/>
      <c r="AJ75" s="1694"/>
      <c r="AK75" s="1692"/>
      <c r="AL75" s="1693"/>
      <c r="AM75" s="1693"/>
      <c r="AN75" s="1694"/>
      <c r="AO75" s="1692"/>
      <c r="AP75" s="1693"/>
      <c r="AQ75" s="1693"/>
      <c r="AR75" s="1694"/>
      <c r="AS75" s="1692"/>
      <c r="AT75" s="1693"/>
      <c r="AU75" s="1693"/>
      <c r="AV75" s="1694"/>
      <c r="AW75" s="1674"/>
      <c r="AX75" s="1675"/>
      <c r="AY75" s="1675"/>
      <c r="AZ75" s="1695"/>
      <c r="BA75" s="32"/>
      <c r="BB75" s="32"/>
      <c r="BC75" s="32"/>
      <c r="BD75" s="32"/>
      <c r="BE75" s="32"/>
      <c r="BF75" s="32"/>
      <c r="BG75" s="12"/>
      <c r="BH75" s="12"/>
    </row>
    <row r="76" spans="1:60" s="11" customFormat="1" ht="21" hidden="1" customHeight="1" thickBot="1" x14ac:dyDescent="0.3">
      <c r="A76" s="79"/>
      <c r="B76" s="1696"/>
      <c r="C76" s="1696"/>
      <c r="D76" s="1696"/>
      <c r="E76" s="1696"/>
      <c r="F76" s="1696"/>
      <c r="G76" s="1696"/>
      <c r="H76" s="1696"/>
      <c r="I76" s="1696"/>
      <c r="J76" s="1696"/>
      <c r="K76" s="1696"/>
      <c r="L76" s="1696"/>
      <c r="M76" s="1696"/>
      <c r="N76" s="1697"/>
      <c r="O76" s="1709"/>
      <c r="P76" s="1710"/>
      <c r="Q76" s="1711"/>
      <c r="R76" s="1712"/>
      <c r="S76" s="1712"/>
      <c r="T76" s="1713"/>
      <c r="U76" s="1711"/>
      <c r="V76" s="1712"/>
      <c r="W76" s="1712"/>
      <c r="X76" s="1713"/>
      <c r="Y76" s="1711"/>
      <c r="Z76" s="1712"/>
      <c r="AA76" s="1712"/>
      <c r="AB76" s="1713"/>
      <c r="AC76" s="1711"/>
      <c r="AD76" s="1712"/>
      <c r="AE76" s="1712"/>
      <c r="AF76" s="1713"/>
      <c r="AG76" s="1711"/>
      <c r="AH76" s="1712"/>
      <c r="AI76" s="1712"/>
      <c r="AJ76" s="1713"/>
      <c r="AK76" s="1711"/>
      <c r="AL76" s="1712"/>
      <c r="AM76" s="1712"/>
      <c r="AN76" s="1713"/>
      <c r="AO76" s="1711"/>
      <c r="AP76" s="1712"/>
      <c r="AQ76" s="1712"/>
      <c r="AR76" s="1713"/>
      <c r="AS76" s="1711"/>
      <c r="AT76" s="1712"/>
      <c r="AU76" s="1712"/>
      <c r="AV76" s="1713"/>
      <c r="AW76" s="1714"/>
      <c r="AX76" s="1715"/>
      <c r="AY76" s="1715"/>
      <c r="AZ76" s="1716"/>
      <c r="BA76" s="32"/>
      <c r="BB76" s="32"/>
      <c r="BC76" s="32"/>
      <c r="BD76" s="32"/>
      <c r="BE76" s="32"/>
      <c r="BF76" s="32"/>
      <c r="BG76" s="12"/>
      <c r="BH76" s="12"/>
    </row>
    <row r="77" spans="1:60" s="11" customFormat="1" ht="15" hidden="1" customHeight="1" x14ac:dyDescent="0.25">
      <c r="A77" s="80"/>
      <c r="B77" s="563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4"/>
      <c r="T77" s="564"/>
      <c r="U77" s="565"/>
      <c r="V77" s="565"/>
      <c r="W77" s="565"/>
      <c r="X77" s="565"/>
      <c r="Y77" s="565"/>
      <c r="Z77" s="565"/>
      <c r="AA77" s="565"/>
      <c r="AB77" s="565"/>
      <c r="AC77" s="566"/>
      <c r="AD77" s="566"/>
      <c r="AE77" s="566"/>
      <c r="AF77" s="566"/>
      <c r="AG77" s="566"/>
      <c r="AH77" s="566"/>
      <c r="AI77" s="566"/>
      <c r="AJ77" s="566"/>
      <c r="AK77" s="567"/>
      <c r="AL77" s="567"/>
      <c r="AM77" s="567"/>
      <c r="AN77" s="567"/>
      <c r="AO77" s="567"/>
      <c r="AP77" s="567"/>
      <c r="AQ77" s="567"/>
      <c r="AR77" s="567"/>
      <c r="AS77" s="567"/>
      <c r="AT77" s="567"/>
      <c r="AU77" s="567"/>
      <c r="AV77" s="567"/>
      <c r="AW77" s="567"/>
      <c r="AX77" s="567"/>
      <c r="AY77" s="567"/>
      <c r="AZ77" s="567"/>
    </row>
    <row r="78" spans="1:60" s="11" customFormat="1" ht="15" hidden="1" customHeight="1" x14ac:dyDescent="0.25">
      <c r="A78" s="80"/>
      <c r="B78" s="1384" t="s">
        <v>290</v>
      </c>
      <c r="C78" s="1384"/>
      <c r="D78" s="1384"/>
      <c r="E78" s="1384"/>
      <c r="F78" s="1384"/>
      <c r="G78" s="1384"/>
      <c r="H78" s="1384"/>
      <c r="I78" s="1384"/>
      <c r="J78" s="1384"/>
      <c r="K78" s="1384"/>
      <c r="L78" s="1384"/>
      <c r="M78" s="1384"/>
      <c r="N78" s="1384"/>
      <c r="O78" s="1384"/>
      <c r="P78" s="1384"/>
      <c r="Q78" s="1384"/>
      <c r="R78" s="1384"/>
      <c r="S78" s="1384"/>
      <c r="T78" s="1384"/>
      <c r="U78" s="1384"/>
      <c r="V78" s="1384"/>
      <c r="W78" s="1384"/>
      <c r="X78" s="1384"/>
      <c r="Y78" s="1384"/>
      <c r="Z78" s="1384"/>
      <c r="AA78" s="1384"/>
      <c r="AB78" s="1384"/>
      <c r="AC78" s="1384"/>
      <c r="AD78" s="1384"/>
      <c r="AE78" s="1384"/>
      <c r="AF78" s="1384"/>
      <c r="AG78" s="1384"/>
      <c r="AH78" s="1384"/>
      <c r="AI78" s="1384"/>
      <c r="AJ78" s="1384"/>
      <c r="AK78" s="1384"/>
      <c r="AL78" s="1384"/>
      <c r="AM78" s="1384"/>
      <c r="AN78" s="1384"/>
      <c r="AO78" s="1384"/>
      <c r="AP78" s="1384"/>
      <c r="AQ78" s="1384"/>
      <c r="AR78" s="1384"/>
      <c r="AS78" s="1384"/>
      <c r="AT78" s="1384"/>
      <c r="AU78" s="1384"/>
      <c r="AV78" s="1384"/>
      <c r="AW78" s="1384"/>
      <c r="AX78" s="1384"/>
      <c r="AY78" s="1384"/>
      <c r="AZ78" s="1384"/>
      <c r="BA78" s="15"/>
    </row>
    <row r="79" spans="1:60" s="16" customFormat="1" ht="8.1" hidden="1" customHeight="1" x14ac:dyDescent="0.25">
      <c r="A79" s="80"/>
      <c r="B79" s="560"/>
      <c r="C79" s="239"/>
      <c r="D79" s="239"/>
      <c r="E79" s="239"/>
      <c r="F79" s="239"/>
      <c r="G79" s="239"/>
      <c r="H79" s="239"/>
      <c r="I79" s="560"/>
      <c r="J79" s="561"/>
      <c r="K79" s="561"/>
      <c r="L79" s="561"/>
      <c r="M79" s="561"/>
      <c r="N79" s="561"/>
      <c r="O79" s="561"/>
      <c r="P79" s="561"/>
      <c r="Q79" s="561"/>
      <c r="R79" s="561"/>
      <c r="S79" s="561"/>
      <c r="T79" s="561"/>
      <c r="U79" s="561"/>
      <c r="V79" s="561"/>
      <c r="W79" s="561"/>
      <c r="X79" s="561"/>
      <c r="Y79" s="561"/>
      <c r="Z79" s="560"/>
      <c r="AA79" s="560"/>
      <c r="AB79" s="561"/>
      <c r="AC79" s="561"/>
      <c r="AD79" s="561"/>
      <c r="AE79" s="561"/>
      <c r="AF79" s="561"/>
      <c r="AG79" s="561"/>
      <c r="AH79" s="561"/>
      <c r="AI79" s="230"/>
      <c r="AJ79" s="230"/>
      <c r="AK79" s="561"/>
      <c r="AL79" s="561"/>
      <c r="AM79" s="561"/>
      <c r="AN79" s="561"/>
      <c r="AO79" s="561"/>
      <c r="AP79" s="561"/>
      <c r="AQ79" s="561"/>
      <c r="AR79" s="561"/>
      <c r="AS79" s="561"/>
      <c r="AT79" s="561"/>
      <c r="AU79" s="561"/>
      <c r="AV79" s="561"/>
      <c r="AW79" s="561"/>
      <c r="AX79" s="561"/>
      <c r="AY79" s="561"/>
      <c r="AZ79" s="561"/>
    </row>
    <row r="80" spans="1:60" s="11" customFormat="1" ht="28.5" hidden="1" customHeight="1" x14ac:dyDescent="0.25">
      <c r="A80" s="79"/>
      <c r="B80" s="819" t="s">
        <v>2</v>
      </c>
      <c r="C80" s="728"/>
      <c r="D80" s="728"/>
      <c r="E80" s="728"/>
      <c r="F80" s="728"/>
      <c r="G80" s="728"/>
      <c r="H80" s="728"/>
      <c r="I80" s="728"/>
      <c r="J80" s="728"/>
      <c r="K80" s="728"/>
      <c r="L80" s="728"/>
      <c r="M80" s="728"/>
      <c r="N80" s="728"/>
      <c r="O80" s="752" t="s">
        <v>513</v>
      </c>
      <c r="P80" s="764"/>
      <c r="Q80" s="817" t="s">
        <v>34</v>
      </c>
      <c r="R80" s="818"/>
      <c r="S80" s="818"/>
      <c r="T80" s="818"/>
      <c r="U80" s="818"/>
      <c r="V80" s="818"/>
      <c r="W80" s="818"/>
      <c r="X80" s="818"/>
      <c r="Y80" s="818"/>
      <c r="Z80" s="818"/>
      <c r="AA80" s="818"/>
      <c r="AB80" s="819"/>
      <c r="AC80" s="817" t="s">
        <v>65</v>
      </c>
      <c r="AD80" s="818"/>
      <c r="AE80" s="818"/>
      <c r="AF80" s="818"/>
      <c r="AG80" s="818"/>
      <c r="AH80" s="818"/>
      <c r="AI80" s="818"/>
      <c r="AJ80" s="818"/>
      <c r="AK80" s="818"/>
      <c r="AL80" s="818"/>
      <c r="AM80" s="818"/>
      <c r="AN80" s="819"/>
      <c r="AO80" s="817" t="s">
        <v>66</v>
      </c>
      <c r="AP80" s="818"/>
      <c r="AQ80" s="818"/>
      <c r="AR80" s="818"/>
      <c r="AS80" s="818"/>
      <c r="AT80" s="818"/>
      <c r="AU80" s="818"/>
      <c r="AV80" s="818"/>
      <c r="AW80" s="818"/>
      <c r="AX80" s="818"/>
      <c r="AY80" s="818"/>
      <c r="AZ80" s="818"/>
      <c r="BA80" s="14"/>
      <c r="BB80" s="14"/>
      <c r="BC80" s="14"/>
      <c r="BD80" s="14"/>
      <c r="BE80" s="14"/>
      <c r="BF80" s="14"/>
      <c r="BG80" s="12"/>
      <c r="BH80" s="12"/>
    </row>
    <row r="81" spans="1:60" s="11" customFormat="1" ht="42.75" hidden="1" customHeight="1" x14ac:dyDescent="0.25">
      <c r="A81" s="79"/>
      <c r="B81" s="819"/>
      <c r="C81" s="728"/>
      <c r="D81" s="728"/>
      <c r="E81" s="728"/>
      <c r="F81" s="728"/>
      <c r="G81" s="728"/>
      <c r="H81" s="728"/>
      <c r="I81" s="728"/>
      <c r="J81" s="728"/>
      <c r="K81" s="728"/>
      <c r="L81" s="728"/>
      <c r="M81" s="728"/>
      <c r="N81" s="728"/>
      <c r="O81" s="765"/>
      <c r="P81" s="766"/>
      <c r="Q81" s="817" t="s">
        <v>227</v>
      </c>
      <c r="R81" s="818"/>
      <c r="S81" s="818"/>
      <c r="T81" s="819"/>
      <c r="U81" s="817" t="s">
        <v>226</v>
      </c>
      <c r="V81" s="818"/>
      <c r="W81" s="818"/>
      <c r="X81" s="819"/>
      <c r="Y81" s="817" t="s">
        <v>218</v>
      </c>
      <c r="Z81" s="818"/>
      <c r="AA81" s="818"/>
      <c r="AB81" s="819"/>
      <c r="AC81" s="817" t="s">
        <v>227</v>
      </c>
      <c r="AD81" s="818"/>
      <c r="AE81" s="818"/>
      <c r="AF81" s="819"/>
      <c r="AG81" s="817" t="s">
        <v>226</v>
      </c>
      <c r="AH81" s="818"/>
      <c r="AI81" s="818"/>
      <c r="AJ81" s="819"/>
      <c r="AK81" s="817" t="s">
        <v>218</v>
      </c>
      <c r="AL81" s="818"/>
      <c r="AM81" s="818"/>
      <c r="AN81" s="819"/>
      <c r="AO81" s="817" t="s">
        <v>227</v>
      </c>
      <c r="AP81" s="818"/>
      <c r="AQ81" s="818"/>
      <c r="AR81" s="819"/>
      <c r="AS81" s="817" t="s">
        <v>226</v>
      </c>
      <c r="AT81" s="818"/>
      <c r="AU81" s="818"/>
      <c r="AV81" s="819"/>
      <c r="AW81" s="817" t="s">
        <v>218</v>
      </c>
      <c r="AX81" s="818"/>
      <c r="AY81" s="818"/>
      <c r="AZ81" s="818"/>
      <c r="BA81" s="29"/>
      <c r="BB81" s="29"/>
      <c r="BC81" s="29"/>
      <c r="BD81" s="14"/>
      <c r="BE81" s="14"/>
      <c r="BF81" s="14"/>
      <c r="BG81" s="12"/>
      <c r="BH81" s="12"/>
    </row>
    <row r="82" spans="1:60" s="11" customFormat="1" ht="15.75" hidden="1" thickBot="1" x14ac:dyDescent="0.3">
      <c r="A82" s="79"/>
      <c r="B82" s="816">
        <v>1</v>
      </c>
      <c r="C82" s="1383"/>
      <c r="D82" s="1383"/>
      <c r="E82" s="1383"/>
      <c r="F82" s="1383"/>
      <c r="G82" s="1383"/>
      <c r="H82" s="1383"/>
      <c r="I82" s="1383"/>
      <c r="J82" s="1383"/>
      <c r="K82" s="1383"/>
      <c r="L82" s="1383"/>
      <c r="M82" s="1383"/>
      <c r="N82" s="1383"/>
      <c r="O82" s="1668">
        <v>2</v>
      </c>
      <c r="P82" s="1669"/>
      <c r="Q82" s="811">
        <v>3</v>
      </c>
      <c r="R82" s="752"/>
      <c r="S82" s="752"/>
      <c r="T82" s="764"/>
      <c r="U82" s="811">
        <v>4</v>
      </c>
      <c r="V82" s="752"/>
      <c r="W82" s="752"/>
      <c r="X82" s="764"/>
      <c r="Y82" s="811">
        <v>5</v>
      </c>
      <c r="Z82" s="752"/>
      <c r="AA82" s="752"/>
      <c r="AB82" s="764"/>
      <c r="AC82" s="811">
        <v>6</v>
      </c>
      <c r="AD82" s="752"/>
      <c r="AE82" s="752"/>
      <c r="AF82" s="764"/>
      <c r="AG82" s="811">
        <v>7</v>
      </c>
      <c r="AH82" s="752"/>
      <c r="AI82" s="752"/>
      <c r="AJ82" s="764"/>
      <c r="AK82" s="811">
        <v>8</v>
      </c>
      <c r="AL82" s="752"/>
      <c r="AM82" s="752"/>
      <c r="AN82" s="764"/>
      <c r="AO82" s="811">
        <v>9</v>
      </c>
      <c r="AP82" s="752"/>
      <c r="AQ82" s="752"/>
      <c r="AR82" s="764"/>
      <c r="AS82" s="811">
        <v>10</v>
      </c>
      <c r="AT82" s="752"/>
      <c r="AU82" s="752"/>
      <c r="AV82" s="764"/>
      <c r="AW82" s="811">
        <v>11</v>
      </c>
      <c r="AX82" s="752"/>
      <c r="AY82" s="752"/>
      <c r="AZ82" s="752"/>
      <c r="BA82" s="32"/>
      <c r="BB82" s="32"/>
      <c r="BC82" s="32"/>
      <c r="BD82" s="32"/>
      <c r="BE82" s="32"/>
      <c r="BF82" s="32"/>
      <c r="BG82" s="12"/>
      <c r="BH82" s="12"/>
    </row>
    <row r="83" spans="1:60" s="11" customFormat="1" ht="44.25" hidden="1" customHeight="1" x14ac:dyDescent="0.25">
      <c r="A83" s="79"/>
      <c r="B83" s="1347" t="s">
        <v>401</v>
      </c>
      <c r="C83" s="1347"/>
      <c r="D83" s="1347"/>
      <c r="E83" s="1347"/>
      <c r="F83" s="1347"/>
      <c r="G83" s="1347"/>
      <c r="H83" s="1347"/>
      <c r="I83" s="1347"/>
      <c r="J83" s="1347"/>
      <c r="K83" s="1347"/>
      <c r="L83" s="1347"/>
      <c r="M83" s="1347"/>
      <c r="N83" s="1348"/>
      <c r="O83" s="1435" t="s">
        <v>119</v>
      </c>
      <c r="P83" s="1436"/>
      <c r="Q83" s="1340" t="s">
        <v>24</v>
      </c>
      <c r="R83" s="1341"/>
      <c r="S83" s="1341"/>
      <c r="T83" s="1354"/>
      <c r="U83" s="1340" t="s">
        <v>24</v>
      </c>
      <c r="V83" s="1341"/>
      <c r="W83" s="1341"/>
      <c r="X83" s="1354"/>
      <c r="Y83" s="1340"/>
      <c r="Z83" s="1341"/>
      <c r="AA83" s="1341"/>
      <c r="AB83" s="1354"/>
      <c r="AC83" s="1340" t="s">
        <v>24</v>
      </c>
      <c r="AD83" s="1341"/>
      <c r="AE83" s="1341"/>
      <c r="AF83" s="1354"/>
      <c r="AG83" s="1340" t="s">
        <v>24</v>
      </c>
      <c r="AH83" s="1341"/>
      <c r="AI83" s="1341"/>
      <c r="AJ83" s="1354"/>
      <c r="AK83" s="1340"/>
      <c r="AL83" s="1341"/>
      <c r="AM83" s="1341"/>
      <c r="AN83" s="1354"/>
      <c r="AO83" s="1340" t="s">
        <v>24</v>
      </c>
      <c r="AP83" s="1341"/>
      <c r="AQ83" s="1341"/>
      <c r="AR83" s="1354"/>
      <c r="AS83" s="1340" t="s">
        <v>24</v>
      </c>
      <c r="AT83" s="1341"/>
      <c r="AU83" s="1341"/>
      <c r="AV83" s="1354"/>
      <c r="AW83" s="1153"/>
      <c r="AX83" s="1154"/>
      <c r="AY83" s="1154"/>
      <c r="AZ83" s="1442"/>
      <c r="BA83" s="32"/>
      <c r="BB83" s="32"/>
      <c r="BC83" s="32"/>
      <c r="BD83" s="32"/>
      <c r="BE83" s="32"/>
      <c r="BF83" s="32"/>
      <c r="BG83" s="12"/>
      <c r="BH83" s="12"/>
    </row>
    <row r="84" spans="1:60" s="11" customFormat="1" ht="32.1" hidden="1" customHeight="1" x14ac:dyDescent="0.25">
      <c r="A84" s="79"/>
      <c r="B84" s="1666" t="s">
        <v>5</v>
      </c>
      <c r="C84" s="1666"/>
      <c r="D84" s="1666"/>
      <c r="E84" s="1666"/>
      <c r="F84" s="1666"/>
      <c r="G84" s="1666"/>
      <c r="H84" s="1666"/>
      <c r="I84" s="1666"/>
      <c r="J84" s="1666"/>
      <c r="K84" s="1666"/>
      <c r="L84" s="1666"/>
      <c r="M84" s="1666"/>
      <c r="N84" s="1667"/>
      <c r="O84" s="1433" t="s">
        <v>160</v>
      </c>
      <c r="P84" s="1434"/>
      <c r="Q84" s="1343"/>
      <c r="R84" s="1344"/>
      <c r="S84" s="1344"/>
      <c r="T84" s="1345"/>
      <c r="U84" s="1343"/>
      <c r="V84" s="1344"/>
      <c r="W84" s="1344"/>
      <c r="X84" s="1345"/>
      <c r="Y84" s="1343"/>
      <c r="Z84" s="1344"/>
      <c r="AA84" s="1344"/>
      <c r="AB84" s="1345"/>
      <c r="AC84" s="1343"/>
      <c r="AD84" s="1344"/>
      <c r="AE84" s="1344"/>
      <c r="AF84" s="1345"/>
      <c r="AG84" s="1343"/>
      <c r="AH84" s="1344"/>
      <c r="AI84" s="1344"/>
      <c r="AJ84" s="1345"/>
      <c r="AK84" s="1343"/>
      <c r="AL84" s="1344"/>
      <c r="AM84" s="1344"/>
      <c r="AN84" s="1345"/>
      <c r="AO84" s="1343"/>
      <c r="AP84" s="1344"/>
      <c r="AQ84" s="1344"/>
      <c r="AR84" s="1345"/>
      <c r="AS84" s="1343"/>
      <c r="AT84" s="1344"/>
      <c r="AU84" s="1344"/>
      <c r="AV84" s="1345"/>
      <c r="AW84" s="817"/>
      <c r="AX84" s="818"/>
      <c r="AY84" s="818"/>
      <c r="AZ84" s="1240"/>
      <c r="BA84" s="32"/>
      <c r="BB84" s="32"/>
      <c r="BC84" s="32"/>
      <c r="BD84" s="32"/>
      <c r="BE84" s="32"/>
      <c r="BF84" s="32"/>
      <c r="BG84" s="12"/>
      <c r="BH84" s="12"/>
    </row>
    <row r="85" spans="1:60" s="11" customFormat="1" ht="22.5" hidden="1" customHeight="1" thickBot="1" x14ac:dyDescent="0.3">
      <c r="A85" s="79"/>
      <c r="B85" s="1696"/>
      <c r="C85" s="1696"/>
      <c r="D85" s="1696"/>
      <c r="E85" s="1696"/>
      <c r="F85" s="1696"/>
      <c r="G85" s="1696"/>
      <c r="H85" s="1696"/>
      <c r="I85" s="1696"/>
      <c r="J85" s="1696"/>
      <c r="K85" s="1696"/>
      <c r="L85" s="1696"/>
      <c r="M85" s="1696"/>
      <c r="N85" s="1697"/>
      <c r="O85" s="1709"/>
      <c r="P85" s="1710"/>
      <c r="Q85" s="1711"/>
      <c r="R85" s="1712"/>
      <c r="S85" s="1712"/>
      <c r="T85" s="1713"/>
      <c r="U85" s="1711"/>
      <c r="V85" s="1712"/>
      <c r="W85" s="1712"/>
      <c r="X85" s="1713"/>
      <c r="Y85" s="1711"/>
      <c r="Z85" s="1712"/>
      <c r="AA85" s="1712"/>
      <c r="AB85" s="1713"/>
      <c r="AC85" s="1711"/>
      <c r="AD85" s="1712"/>
      <c r="AE85" s="1712"/>
      <c r="AF85" s="1713"/>
      <c r="AG85" s="1711"/>
      <c r="AH85" s="1712"/>
      <c r="AI85" s="1712"/>
      <c r="AJ85" s="1713"/>
      <c r="AK85" s="1711"/>
      <c r="AL85" s="1712"/>
      <c r="AM85" s="1712"/>
      <c r="AN85" s="1713"/>
      <c r="AO85" s="1711"/>
      <c r="AP85" s="1712"/>
      <c r="AQ85" s="1712"/>
      <c r="AR85" s="1713"/>
      <c r="AS85" s="1711"/>
      <c r="AT85" s="1712"/>
      <c r="AU85" s="1712"/>
      <c r="AV85" s="1713"/>
      <c r="AW85" s="1714"/>
      <c r="AX85" s="1715"/>
      <c r="AY85" s="1715"/>
      <c r="AZ85" s="1716"/>
      <c r="BA85" s="32"/>
      <c r="BB85" s="32"/>
      <c r="BC85" s="32"/>
      <c r="BD85" s="32"/>
      <c r="BE85" s="32"/>
      <c r="BF85" s="32"/>
      <c r="BG85" s="12"/>
      <c r="BH85" s="12"/>
    </row>
    <row r="86" spans="1:60" s="11" customFormat="1" ht="18" hidden="1" customHeight="1" x14ac:dyDescent="0.25">
      <c r="A86" s="79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59"/>
      <c r="P86" s="559"/>
      <c r="Q86" s="568"/>
      <c r="R86" s="568"/>
      <c r="S86" s="568"/>
      <c r="T86" s="568"/>
      <c r="U86" s="568"/>
      <c r="V86" s="568"/>
      <c r="W86" s="568"/>
      <c r="X86" s="568"/>
      <c r="Y86" s="568"/>
      <c r="Z86" s="568"/>
      <c r="AA86" s="568"/>
      <c r="AB86" s="568"/>
      <c r="AC86" s="568"/>
      <c r="AD86" s="568"/>
      <c r="AE86" s="568"/>
      <c r="AF86" s="568"/>
      <c r="AG86" s="568"/>
      <c r="AH86" s="568"/>
      <c r="AI86" s="568"/>
      <c r="AJ86" s="568"/>
      <c r="AK86" s="568"/>
      <c r="AL86" s="568"/>
      <c r="AM86" s="568"/>
      <c r="AN86" s="568"/>
      <c r="AO86" s="568"/>
      <c r="AP86" s="568"/>
      <c r="AQ86" s="568"/>
      <c r="AR86" s="568"/>
      <c r="AS86" s="568"/>
      <c r="AT86" s="568"/>
      <c r="AU86" s="568"/>
      <c r="AV86" s="568"/>
      <c r="AW86" s="518"/>
      <c r="AX86" s="518"/>
      <c r="AY86" s="518"/>
      <c r="AZ86" s="518"/>
      <c r="BA86" s="21"/>
      <c r="BB86" s="21"/>
      <c r="BC86" s="21"/>
      <c r="BD86" s="21"/>
      <c r="BE86" s="21"/>
      <c r="BF86" s="21"/>
      <c r="BG86" s="12"/>
      <c r="BH86" s="12"/>
    </row>
    <row r="87" spans="1:60" s="11" customFormat="1" ht="18" hidden="1" customHeight="1" x14ac:dyDescent="0.25">
      <c r="A87" s="79"/>
      <c r="B87" s="1381" t="s">
        <v>351</v>
      </c>
      <c r="C87" s="1381"/>
      <c r="D87" s="1381"/>
      <c r="E87" s="1381"/>
      <c r="F87" s="1381"/>
      <c r="G87" s="1381"/>
      <c r="H87" s="1381"/>
      <c r="I87" s="1381"/>
      <c r="J87" s="1381"/>
      <c r="K87" s="1381"/>
      <c r="L87" s="1381"/>
      <c r="M87" s="1381"/>
      <c r="N87" s="1381"/>
      <c r="O87" s="1381"/>
      <c r="P87" s="1381"/>
      <c r="Q87" s="1381"/>
      <c r="R87" s="1381"/>
      <c r="S87" s="1381"/>
      <c r="T87" s="1381"/>
      <c r="U87" s="1381"/>
      <c r="V87" s="1381"/>
      <c r="W87" s="1381"/>
      <c r="X87" s="1381"/>
      <c r="Y87" s="1381"/>
      <c r="Z87" s="1381"/>
      <c r="AA87" s="1381"/>
      <c r="AB87" s="1381"/>
      <c r="AC87" s="1381"/>
      <c r="AD87" s="1381"/>
      <c r="AE87" s="1381"/>
      <c r="AF87" s="1381"/>
      <c r="AG87" s="1381"/>
      <c r="AH87" s="1381"/>
      <c r="AI87" s="1381"/>
      <c r="AJ87" s="1381"/>
      <c r="AK87" s="1381"/>
      <c r="AL87" s="1381"/>
      <c r="AM87" s="1381"/>
      <c r="AN87" s="1381"/>
      <c r="AO87" s="1381"/>
      <c r="AP87" s="1381"/>
      <c r="AQ87" s="1381"/>
      <c r="AR87" s="1381"/>
      <c r="AS87" s="1381"/>
      <c r="AT87" s="1381"/>
      <c r="AU87" s="1381"/>
      <c r="AV87" s="1381"/>
      <c r="AW87" s="1381"/>
      <c r="AX87" s="1381"/>
      <c r="AY87" s="1381"/>
      <c r="AZ87" s="1381"/>
      <c r="BA87" s="21"/>
      <c r="BB87" s="21"/>
      <c r="BC87" s="21"/>
      <c r="BD87" s="21"/>
      <c r="BE87" s="21"/>
      <c r="BF87" s="21"/>
      <c r="BG87" s="12"/>
      <c r="BH87" s="12"/>
    </row>
    <row r="88" spans="1:60" s="11" customFormat="1" ht="10.5" hidden="1" customHeight="1" x14ac:dyDescent="0.25">
      <c r="A88" s="79"/>
      <c r="B88" s="527"/>
      <c r="C88" s="527"/>
      <c r="D88" s="527"/>
      <c r="E88" s="527"/>
      <c r="F88" s="527"/>
      <c r="G88" s="527"/>
      <c r="H88" s="527"/>
      <c r="I88" s="527"/>
      <c r="J88" s="527"/>
      <c r="K88" s="527"/>
      <c r="L88" s="527"/>
      <c r="M88" s="527"/>
      <c r="N88" s="527"/>
      <c r="O88" s="527"/>
      <c r="P88" s="527"/>
      <c r="Q88" s="527"/>
      <c r="R88" s="527"/>
      <c r="S88" s="527"/>
      <c r="T88" s="527"/>
      <c r="U88" s="527"/>
      <c r="V88" s="527"/>
      <c r="W88" s="527"/>
      <c r="X88" s="527"/>
      <c r="Y88" s="527"/>
      <c r="Z88" s="527"/>
      <c r="AA88" s="527"/>
      <c r="AB88" s="527"/>
      <c r="AC88" s="527"/>
      <c r="AD88" s="527"/>
      <c r="AE88" s="527"/>
      <c r="AF88" s="527"/>
      <c r="AG88" s="527"/>
      <c r="AH88" s="527"/>
      <c r="AI88" s="527"/>
      <c r="AJ88" s="527"/>
      <c r="AK88" s="527"/>
      <c r="AL88" s="527"/>
      <c r="AM88" s="527"/>
      <c r="AN88" s="527"/>
      <c r="AO88" s="527"/>
      <c r="AP88" s="527"/>
      <c r="AQ88" s="527"/>
      <c r="AR88" s="527"/>
      <c r="AS88" s="527"/>
      <c r="AT88" s="527"/>
      <c r="AU88" s="527"/>
      <c r="AV88" s="527"/>
      <c r="AW88" s="527"/>
      <c r="AX88" s="527"/>
      <c r="AY88" s="527"/>
      <c r="AZ88" s="527"/>
      <c r="BA88" s="21"/>
      <c r="BB88" s="21"/>
      <c r="BC88" s="21"/>
      <c r="BD88" s="21"/>
      <c r="BE88" s="21"/>
      <c r="BF88" s="21"/>
      <c r="BG88" s="12"/>
      <c r="BH88" s="12"/>
    </row>
    <row r="89" spans="1:60" s="11" customFormat="1" ht="33" hidden="1" customHeight="1" x14ac:dyDescent="0.25">
      <c r="A89" s="79"/>
      <c r="B89" s="819" t="s">
        <v>2</v>
      </c>
      <c r="C89" s="728"/>
      <c r="D89" s="728"/>
      <c r="E89" s="728"/>
      <c r="F89" s="728"/>
      <c r="G89" s="728"/>
      <c r="H89" s="728"/>
      <c r="I89" s="728"/>
      <c r="J89" s="728"/>
      <c r="K89" s="728"/>
      <c r="L89" s="728"/>
      <c r="M89" s="728"/>
      <c r="N89" s="728"/>
      <c r="O89" s="752" t="s">
        <v>513</v>
      </c>
      <c r="P89" s="764"/>
      <c r="Q89" s="817" t="s">
        <v>34</v>
      </c>
      <c r="R89" s="818"/>
      <c r="S89" s="818"/>
      <c r="T89" s="818"/>
      <c r="U89" s="818"/>
      <c r="V89" s="818"/>
      <c r="W89" s="818"/>
      <c r="X89" s="818"/>
      <c r="Y89" s="818"/>
      <c r="Z89" s="818"/>
      <c r="AA89" s="818"/>
      <c r="AB89" s="819"/>
      <c r="AC89" s="817" t="s">
        <v>65</v>
      </c>
      <c r="AD89" s="818"/>
      <c r="AE89" s="818"/>
      <c r="AF89" s="818"/>
      <c r="AG89" s="818"/>
      <c r="AH89" s="818"/>
      <c r="AI89" s="818"/>
      <c r="AJ89" s="818"/>
      <c r="AK89" s="818"/>
      <c r="AL89" s="818"/>
      <c r="AM89" s="818"/>
      <c r="AN89" s="819"/>
      <c r="AO89" s="817" t="s">
        <v>66</v>
      </c>
      <c r="AP89" s="818"/>
      <c r="AQ89" s="818"/>
      <c r="AR89" s="818"/>
      <c r="AS89" s="818"/>
      <c r="AT89" s="818"/>
      <c r="AU89" s="818"/>
      <c r="AV89" s="818"/>
      <c r="AW89" s="818"/>
      <c r="AX89" s="818"/>
      <c r="AY89" s="818"/>
      <c r="AZ89" s="818"/>
      <c r="BA89" s="14"/>
      <c r="BB89" s="14"/>
      <c r="BC89" s="14"/>
      <c r="BD89" s="14"/>
      <c r="BE89" s="14"/>
      <c r="BF89" s="14"/>
      <c r="BG89" s="12"/>
      <c r="BH89" s="12"/>
    </row>
    <row r="90" spans="1:60" s="11" customFormat="1" ht="36.75" hidden="1" customHeight="1" x14ac:dyDescent="0.25">
      <c r="A90" s="79"/>
      <c r="B90" s="819"/>
      <c r="C90" s="728"/>
      <c r="D90" s="728"/>
      <c r="E90" s="728"/>
      <c r="F90" s="728"/>
      <c r="G90" s="728"/>
      <c r="H90" s="728"/>
      <c r="I90" s="728"/>
      <c r="J90" s="728"/>
      <c r="K90" s="728"/>
      <c r="L90" s="728"/>
      <c r="M90" s="728"/>
      <c r="N90" s="728"/>
      <c r="O90" s="765"/>
      <c r="P90" s="766"/>
      <c r="Q90" s="817" t="s">
        <v>227</v>
      </c>
      <c r="R90" s="818"/>
      <c r="S90" s="818"/>
      <c r="T90" s="819"/>
      <c r="U90" s="817" t="s">
        <v>226</v>
      </c>
      <c r="V90" s="818"/>
      <c r="W90" s="818"/>
      <c r="X90" s="819"/>
      <c r="Y90" s="817" t="s">
        <v>218</v>
      </c>
      <c r="Z90" s="818"/>
      <c r="AA90" s="818"/>
      <c r="AB90" s="819"/>
      <c r="AC90" s="817" t="s">
        <v>227</v>
      </c>
      <c r="AD90" s="818"/>
      <c r="AE90" s="818"/>
      <c r="AF90" s="819"/>
      <c r="AG90" s="817" t="s">
        <v>226</v>
      </c>
      <c r="AH90" s="818"/>
      <c r="AI90" s="818"/>
      <c r="AJ90" s="819"/>
      <c r="AK90" s="817" t="s">
        <v>218</v>
      </c>
      <c r="AL90" s="818"/>
      <c r="AM90" s="818"/>
      <c r="AN90" s="819"/>
      <c r="AO90" s="817" t="s">
        <v>227</v>
      </c>
      <c r="AP90" s="818"/>
      <c r="AQ90" s="818"/>
      <c r="AR90" s="819"/>
      <c r="AS90" s="817" t="s">
        <v>226</v>
      </c>
      <c r="AT90" s="818"/>
      <c r="AU90" s="818"/>
      <c r="AV90" s="819"/>
      <c r="AW90" s="817" t="s">
        <v>218</v>
      </c>
      <c r="AX90" s="818"/>
      <c r="AY90" s="818"/>
      <c r="AZ90" s="818"/>
      <c r="BA90" s="29"/>
      <c r="BB90" s="29"/>
      <c r="BC90" s="29"/>
      <c r="BD90" s="14"/>
      <c r="BE90" s="14"/>
      <c r="BF90" s="14"/>
      <c r="BG90" s="12"/>
      <c r="BH90" s="12"/>
    </row>
    <row r="91" spans="1:60" s="11" customFormat="1" ht="15.75" hidden="1" thickBot="1" x14ac:dyDescent="0.3">
      <c r="A91" s="79"/>
      <c r="B91" s="816">
        <v>1</v>
      </c>
      <c r="C91" s="1383"/>
      <c r="D91" s="1383"/>
      <c r="E91" s="1383"/>
      <c r="F91" s="1383"/>
      <c r="G91" s="1383"/>
      <c r="H91" s="1383"/>
      <c r="I91" s="1383"/>
      <c r="J91" s="1383"/>
      <c r="K91" s="1383"/>
      <c r="L91" s="1383"/>
      <c r="M91" s="1383"/>
      <c r="N91" s="1383"/>
      <c r="O91" s="1668">
        <v>2</v>
      </c>
      <c r="P91" s="1669"/>
      <c r="Q91" s="811">
        <v>3</v>
      </c>
      <c r="R91" s="752"/>
      <c r="S91" s="752"/>
      <c r="T91" s="764"/>
      <c r="U91" s="811">
        <v>4</v>
      </c>
      <c r="V91" s="752"/>
      <c r="W91" s="752"/>
      <c r="X91" s="764"/>
      <c r="Y91" s="811">
        <v>5</v>
      </c>
      <c r="Z91" s="752"/>
      <c r="AA91" s="752"/>
      <c r="AB91" s="764"/>
      <c r="AC91" s="811">
        <v>6</v>
      </c>
      <c r="AD91" s="752"/>
      <c r="AE91" s="752"/>
      <c r="AF91" s="764"/>
      <c r="AG91" s="811">
        <v>7</v>
      </c>
      <c r="AH91" s="752"/>
      <c r="AI91" s="752"/>
      <c r="AJ91" s="764"/>
      <c r="AK91" s="811">
        <v>8</v>
      </c>
      <c r="AL91" s="752"/>
      <c r="AM91" s="752"/>
      <c r="AN91" s="764"/>
      <c r="AO91" s="811">
        <v>9</v>
      </c>
      <c r="AP91" s="752"/>
      <c r="AQ91" s="752"/>
      <c r="AR91" s="764"/>
      <c r="AS91" s="811">
        <v>10</v>
      </c>
      <c r="AT91" s="752"/>
      <c r="AU91" s="752"/>
      <c r="AV91" s="764"/>
      <c r="AW91" s="811">
        <v>11</v>
      </c>
      <c r="AX91" s="752"/>
      <c r="AY91" s="752"/>
      <c r="AZ91" s="752"/>
      <c r="BA91" s="32"/>
      <c r="BB91" s="32"/>
      <c r="BC91" s="32"/>
      <c r="BD91" s="32"/>
      <c r="BE91" s="32"/>
      <c r="BF91" s="32"/>
      <c r="BG91" s="12"/>
      <c r="BH91" s="12"/>
    </row>
    <row r="92" spans="1:60" s="11" customFormat="1" ht="68.25" hidden="1" customHeight="1" x14ac:dyDescent="0.25">
      <c r="A92" s="79"/>
      <c r="B92" s="1347" t="s">
        <v>402</v>
      </c>
      <c r="C92" s="1347"/>
      <c r="D92" s="1347"/>
      <c r="E92" s="1347"/>
      <c r="F92" s="1347"/>
      <c r="G92" s="1347"/>
      <c r="H92" s="1347"/>
      <c r="I92" s="1347"/>
      <c r="J92" s="1347"/>
      <c r="K92" s="1347"/>
      <c r="L92" s="1347"/>
      <c r="M92" s="1347"/>
      <c r="N92" s="1348"/>
      <c r="O92" s="1435" t="s">
        <v>119</v>
      </c>
      <c r="P92" s="1436"/>
      <c r="Q92" s="1340" t="s">
        <v>24</v>
      </c>
      <c r="R92" s="1341"/>
      <c r="S92" s="1341"/>
      <c r="T92" s="1354"/>
      <c r="U92" s="1340" t="s">
        <v>24</v>
      </c>
      <c r="V92" s="1341"/>
      <c r="W92" s="1341"/>
      <c r="X92" s="1354"/>
      <c r="Y92" s="1340"/>
      <c r="Z92" s="1341"/>
      <c r="AA92" s="1341"/>
      <c r="AB92" s="1354"/>
      <c r="AC92" s="1340" t="s">
        <v>24</v>
      </c>
      <c r="AD92" s="1341"/>
      <c r="AE92" s="1341"/>
      <c r="AF92" s="1354"/>
      <c r="AG92" s="1340" t="s">
        <v>24</v>
      </c>
      <c r="AH92" s="1341"/>
      <c r="AI92" s="1341"/>
      <c r="AJ92" s="1354"/>
      <c r="AK92" s="1340"/>
      <c r="AL92" s="1341"/>
      <c r="AM92" s="1341"/>
      <c r="AN92" s="1354"/>
      <c r="AO92" s="1340" t="s">
        <v>24</v>
      </c>
      <c r="AP92" s="1341"/>
      <c r="AQ92" s="1341"/>
      <c r="AR92" s="1354"/>
      <c r="AS92" s="1340" t="s">
        <v>24</v>
      </c>
      <c r="AT92" s="1341"/>
      <c r="AU92" s="1341"/>
      <c r="AV92" s="1354"/>
      <c r="AW92" s="1153"/>
      <c r="AX92" s="1154"/>
      <c r="AY92" s="1154"/>
      <c r="AZ92" s="1442"/>
      <c r="BA92" s="32"/>
      <c r="BB92" s="32"/>
      <c r="BC92" s="32"/>
      <c r="BD92" s="32"/>
      <c r="BE92" s="32"/>
      <c r="BF92" s="32"/>
      <c r="BG92" s="12"/>
      <c r="BH92" s="12"/>
    </row>
    <row r="93" spans="1:60" s="11" customFormat="1" ht="32.1" hidden="1" customHeight="1" x14ac:dyDescent="0.25">
      <c r="A93" s="79"/>
      <c r="B93" s="1666" t="s">
        <v>5</v>
      </c>
      <c r="C93" s="1666"/>
      <c r="D93" s="1666"/>
      <c r="E93" s="1666"/>
      <c r="F93" s="1666"/>
      <c r="G93" s="1666"/>
      <c r="H93" s="1666"/>
      <c r="I93" s="1666"/>
      <c r="J93" s="1666"/>
      <c r="K93" s="1666"/>
      <c r="L93" s="1666"/>
      <c r="M93" s="1666"/>
      <c r="N93" s="1667"/>
      <c r="O93" s="1433" t="s">
        <v>160</v>
      </c>
      <c r="P93" s="1434"/>
      <c r="Q93" s="1343"/>
      <c r="R93" s="1344"/>
      <c r="S93" s="1344"/>
      <c r="T93" s="1345"/>
      <c r="U93" s="1343"/>
      <c r="V93" s="1344"/>
      <c r="W93" s="1344"/>
      <c r="X93" s="1345"/>
      <c r="Y93" s="1343"/>
      <c r="Z93" s="1344"/>
      <c r="AA93" s="1344"/>
      <c r="AB93" s="1345"/>
      <c r="AC93" s="1343"/>
      <c r="AD93" s="1344"/>
      <c r="AE93" s="1344"/>
      <c r="AF93" s="1345"/>
      <c r="AG93" s="1343"/>
      <c r="AH93" s="1344"/>
      <c r="AI93" s="1344"/>
      <c r="AJ93" s="1345"/>
      <c r="AK93" s="1343"/>
      <c r="AL93" s="1344"/>
      <c r="AM93" s="1344"/>
      <c r="AN93" s="1345"/>
      <c r="AO93" s="1343"/>
      <c r="AP93" s="1344"/>
      <c r="AQ93" s="1344"/>
      <c r="AR93" s="1345"/>
      <c r="AS93" s="1343"/>
      <c r="AT93" s="1344"/>
      <c r="AU93" s="1344"/>
      <c r="AV93" s="1345"/>
      <c r="AW93" s="817"/>
      <c r="AX93" s="818"/>
      <c r="AY93" s="818"/>
      <c r="AZ93" s="1240"/>
      <c r="BA93" s="32"/>
      <c r="BB93" s="32"/>
      <c r="BC93" s="32"/>
      <c r="BD93" s="32"/>
      <c r="BE93" s="32"/>
      <c r="BF93" s="32"/>
      <c r="BG93" s="12"/>
      <c r="BH93" s="12"/>
    </row>
    <row r="94" spans="1:60" s="11" customFormat="1" ht="22.5" hidden="1" customHeight="1" thickBot="1" x14ac:dyDescent="0.3">
      <c r="A94" s="79"/>
      <c r="B94" s="1696"/>
      <c r="C94" s="1696"/>
      <c r="D94" s="1696"/>
      <c r="E94" s="1696"/>
      <c r="F94" s="1696"/>
      <c r="G94" s="1696"/>
      <c r="H94" s="1696"/>
      <c r="I94" s="1696"/>
      <c r="J94" s="1696"/>
      <c r="K94" s="1696"/>
      <c r="L94" s="1696"/>
      <c r="M94" s="1696"/>
      <c r="N94" s="1697"/>
      <c r="O94" s="1709"/>
      <c r="P94" s="1710"/>
      <c r="Q94" s="1711"/>
      <c r="R94" s="1712"/>
      <c r="S94" s="1712"/>
      <c r="T94" s="1713"/>
      <c r="U94" s="1711"/>
      <c r="V94" s="1712"/>
      <c r="W94" s="1712"/>
      <c r="X94" s="1713"/>
      <c r="Y94" s="1711"/>
      <c r="Z94" s="1712"/>
      <c r="AA94" s="1712"/>
      <c r="AB94" s="1713"/>
      <c r="AC94" s="1711"/>
      <c r="AD94" s="1712"/>
      <c r="AE94" s="1712"/>
      <c r="AF94" s="1713"/>
      <c r="AG94" s="1711"/>
      <c r="AH94" s="1712"/>
      <c r="AI94" s="1712"/>
      <c r="AJ94" s="1713"/>
      <c r="AK94" s="1711"/>
      <c r="AL94" s="1712"/>
      <c r="AM94" s="1712"/>
      <c r="AN94" s="1713"/>
      <c r="AO94" s="1711"/>
      <c r="AP94" s="1712"/>
      <c r="AQ94" s="1712"/>
      <c r="AR94" s="1713"/>
      <c r="AS94" s="1711"/>
      <c r="AT94" s="1712"/>
      <c r="AU94" s="1712"/>
      <c r="AV94" s="1713"/>
      <c r="AW94" s="1714"/>
      <c r="AX94" s="1715"/>
      <c r="AY94" s="1715"/>
      <c r="AZ94" s="1716"/>
      <c r="BA94" s="32"/>
      <c r="BB94" s="32"/>
      <c r="BC94" s="32"/>
      <c r="BD94" s="32"/>
      <c r="BE94" s="32"/>
      <c r="BF94" s="32"/>
      <c r="BG94" s="12"/>
      <c r="BH94" s="12"/>
    </row>
    <row r="95" spans="1:60" hidden="1" x14ac:dyDescent="0.25"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  <c r="AA95" s="520"/>
      <c r="AB95" s="520"/>
      <c r="AC95" s="520"/>
      <c r="AD95" s="520"/>
      <c r="AE95" s="520"/>
      <c r="AF95" s="520"/>
      <c r="AG95" s="520"/>
      <c r="AH95" s="520"/>
      <c r="AI95" s="520"/>
      <c r="AJ95" s="520"/>
      <c r="AK95" s="520"/>
      <c r="AL95" s="520"/>
      <c r="AM95" s="520"/>
      <c r="AN95" s="520"/>
      <c r="AO95" s="520"/>
      <c r="AP95" s="520"/>
      <c r="AQ95" s="520"/>
      <c r="AR95" s="520"/>
      <c r="AS95" s="520"/>
      <c r="AT95" s="520"/>
      <c r="AU95" s="520"/>
      <c r="AV95" s="520"/>
      <c r="AW95" s="520"/>
      <c r="AX95" s="520"/>
      <c r="AY95" s="520"/>
      <c r="AZ95" s="520"/>
    </row>
    <row r="96" spans="1:60" s="11" customFormat="1" ht="18" hidden="1" customHeight="1" x14ac:dyDescent="0.25">
      <c r="A96" s="79"/>
      <c r="B96" s="1384" t="s">
        <v>352</v>
      </c>
      <c r="C96" s="1384"/>
      <c r="D96" s="1384"/>
      <c r="E96" s="1384"/>
      <c r="F96" s="1384"/>
      <c r="G96" s="1384"/>
      <c r="H96" s="1384"/>
      <c r="I96" s="1384"/>
      <c r="J96" s="1384"/>
      <c r="K96" s="1384"/>
      <c r="L96" s="1384"/>
      <c r="M96" s="1384"/>
      <c r="N96" s="1384"/>
      <c r="O96" s="1384"/>
      <c r="P96" s="1384"/>
      <c r="Q96" s="1384"/>
      <c r="R96" s="1384"/>
      <c r="S96" s="1384"/>
      <c r="T96" s="1384"/>
      <c r="U96" s="1384"/>
      <c r="V96" s="1384"/>
      <c r="W96" s="1384"/>
      <c r="X96" s="1384"/>
      <c r="Y96" s="1384"/>
      <c r="Z96" s="1384"/>
      <c r="AA96" s="1384"/>
      <c r="AB96" s="1384"/>
      <c r="AC96" s="1384"/>
      <c r="AD96" s="1384"/>
      <c r="AE96" s="1384"/>
      <c r="AF96" s="1384"/>
      <c r="AG96" s="1384"/>
      <c r="AH96" s="1384"/>
      <c r="AI96" s="1384"/>
      <c r="AJ96" s="1384"/>
      <c r="AK96" s="1384"/>
      <c r="AL96" s="1384"/>
      <c r="AM96" s="1384"/>
      <c r="AN96" s="1384"/>
      <c r="AO96" s="1384"/>
      <c r="AP96" s="1384"/>
      <c r="AQ96" s="1384"/>
      <c r="AR96" s="1384"/>
      <c r="AS96" s="1384"/>
      <c r="AT96" s="1384"/>
      <c r="AU96" s="1384"/>
      <c r="AV96" s="1384"/>
      <c r="AW96" s="1384"/>
      <c r="AX96" s="1384"/>
      <c r="AY96" s="1384"/>
      <c r="AZ96" s="1384"/>
      <c r="BA96" s="21"/>
      <c r="BB96" s="21"/>
      <c r="BC96" s="21"/>
      <c r="BD96" s="21"/>
      <c r="BE96" s="21"/>
      <c r="BF96" s="21"/>
      <c r="BG96" s="12"/>
      <c r="BH96" s="12"/>
    </row>
    <row r="97" spans="1:60" s="16" customFormat="1" ht="8.1" hidden="1" customHeight="1" x14ac:dyDescent="0.25">
      <c r="A97" s="80"/>
      <c r="B97" s="560"/>
      <c r="C97" s="239"/>
      <c r="D97" s="239"/>
      <c r="E97" s="239"/>
      <c r="F97" s="239"/>
      <c r="G97" s="239"/>
      <c r="H97" s="239"/>
      <c r="I97" s="560"/>
      <c r="J97" s="561"/>
      <c r="K97" s="561"/>
      <c r="L97" s="561"/>
      <c r="M97" s="561"/>
      <c r="N97" s="561"/>
      <c r="O97" s="561"/>
      <c r="P97" s="561"/>
      <c r="Q97" s="561"/>
      <c r="R97" s="561"/>
      <c r="S97" s="561"/>
      <c r="T97" s="561"/>
      <c r="U97" s="561"/>
      <c r="V97" s="561"/>
      <c r="W97" s="561"/>
      <c r="X97" s="561"/>
      <c r="Y97" s="561"/>
      <c r="Z97" s="560"/>
      <c r="AA97" s="560"/>
      <c r="AB97" s="561"/>
      <c r="AC97" s="561"/>
      <c r="AD97" s="561"/>
      <c r="AE97" s="561"/>
      <c r="AF97" s="561"/>
      <c r="AG97" s="561"/>
      <c r="AH97" s="561"/>
      <c r="AI97" s="230"/>
      <c r="AJ97" s="230"/>
      <c r="AK97" s="561"/>
      <c r="AL97" s="561"/>
      <c r="AM97" s="561"/>
      <c r="AN97" s="561"/>
      <c r="AO97" s="561"/>
      <c r="AP97" s="561"/>
      <c r="AQ97" s="561"/>
      <c r="AR97" s="561"/>
      <c r="AS97" s="561"/>
      <c r="AT97" s="561"/>
      <c r="AU97" s="561"/>
      <c r="AV97" s="561"/>
      <c r="AW97" s="561"/>
      <c r="AX97" s="561"/>
      <c r="AY97" s="561"/>
      <c r="AZ97" s="561"/>
    </row>
    <row r="98" spans="1:60" s="11" customFormat="1" ht="35.25" hidden="1" customHeight="1" x14ac:dyDescent="0.25">
      <c r="A98" s="79"/>
      <c r="B98" s="819" t="s">
        <v>2</v>
      </c>
      <c r="C98" s="728"/>
      <c r="D98" s="728"/>
      <c r="E98" s="728"/>
      <c r="F98" s="728"/>
      <c r="G98" s="728"/>
      <c r="H98" s="728"/>
      <c r="I98" s="728"/>
      <c r="J98" s="728"/>
      <c r="K98" s="728"/>
      <c r="L98" s="728"/>
      <c r="M98" s="728"/>
      <c r="N98" s="728"/>
      <c r="O98" s="752" t="s">
        <v>513</v>
      </c>
      <c r="P98" s="764"/>
      <c r="Q98" s="817" t="s">
        <v>34</v>
      </c>
      <c r="R98" s="818"/>
      <c r="S98" s="818"/>
      <c r="T98" s="818"/>
      <c r="U98" s="818"/>
      <c r="V98" s="818"/>
      <c r="W98" s="818"/>
      <c r="X98" s="818"/>
      <c r="Y98" s="818"/>
      <c r="Z98" s="818"/>
      <c r="AA98" s="818"/>
      <c r="AB98" s="819"/>
      <c r="AC98" s="817" t="s">
        <v>65</v>
      </c>
      <c r="AD98" s="818"/>
      <c r="AE98" s="818"/>
      <c r="AF98" s="818"/>
      <c r="AG98" s="818"/>
      <c r="AH98" s="818"/>
      <c r="AI98" s="818"/>
      <c r="AJ98" s="818"/>
      <c r="AK98" s="818"/>
      <c r="AL98" s="818"/>
      <c r="AM98" s="818"/>
      <c r="AN98" s="819"/>
      <c r="AO98" s="817" t="s">
        <v>66</v>
      </c>
      <c r="AP98" s="818"/>
      <c r="AQ98" s="818"/>
      <c r="AR98" s="818"/>
      <c r="AS98" s="818"/>
      <c r="AT98" s="818"/>
      <c r="AU98" s="818"/>
      <c r="AV98" s="818"/>
      <c r="AW98" s="818"/>
      <c r="AX98" s="818"/>
      <c r="AY98" s="818"/>
      <c r="AZ98" s="818"/>
      <c r="BA98" s="14"/>
      <c r="BB98" s="14"/>
      <c r="BC98" s="14"/>
      <c r="BD98" s="14"/>
      <c r="BE98" s="14"/>
      <c r="BF98" s="14"/>
      <c r="BG98" s="12"/>
      <c r="BH98" s="12"/>
    </row>
    <row r="99" spans="1:60" s="11" customFormat="1" ht="42.75" hidden="1" customHeight="1" x14ac:dyDescent="0.25">
      <c r="A99" s="79"/>
      <c r="B99" s="819"/>
      <c r="C99" s="728"/>
      <c r="D99" s="728"/>
      <c r="E99" s="728"/>
      <c r="F99" s="728"/>
      <c r="G99" s="728"/>
      <c r="H99" s="728"/>
      <c r="I99" s="728"/>
      <c r="J99" s="728"/>
      <c r="K99" s="728"/>
      <c r="L99" s="728"/>
      <c r="M99" s="728"/>
      <c r="N99" s="728"/>
      <c r="O99" s="765"/>
      <c r="P99" s="766"/>
      <c r="Q99" s="817" t="s">
        <v>227</v>
      </c>
      <c r="R99" s="818"/>
      <c r="S99" s="818"/>
      <c r="T99" s="819"/>
      <c r="U99" s="817" t="s">
        <v>226</v>
      </c>
      <c r="V99" s="818"/>
      <c r="W99" s="818"/>
      <c r="X99" s="819"/>
      <c r="Y99" s="817" t="s">
        <v>218</v>
      </c>
      <c r="Z99" s="818"/>
      <c r="AA99" s="818"/>
      <c r="AB99" s="819"/>
      <c r="AC99" s="817" t="s">
        <v>227</v>
      </c>
      <c r="AD99" s="818"/>
      <c r="AE99" s="818"/>
      <c r="AF99" s="819"/>
      <c r="AG99" s="817" t="s">
        <v>226</v>
      </c>
      <c r="AH99" s="818"/>
      <c r="AI99" s="818"/>
      <c r="AJ99" s="819"/>
      <c r="AK99" s="817" t="s">
        <v>218</v>
      </c>
      <c r="AL99" s="818"/>
      <c r="AM99" s="818"/>
      <c r="AN99" s="819"/>
      <c r="AO99" s="817" t="s">
        <v>227</v>
      </c>
      <c r="AP99" s="818"/>
      <c r="AQ99" s="818"/>
      <c r="AR99" s="819"/>
      <c r="AS99" s="817" t="s">
        <v>226</v>
      </c>
      <c r="AT99" s="818"/>
      <c r="AU99" s="818"/>
      <c r="AV99" s="819"/>
      <c r="AW99" s="817" t="s">
        <v>218</v>
      </c>
      <c r="AX99" s="818"/>
      <c r="AY99" s="818"/>
      <c r="AZ99" s="818"/>
      <c r="BA99" s="29"/>
      <c r="BB99" s="29"/>
      <c r="BC99" s="29"/>
      <c r="BD99" s="14"/>
      <c r="BE99" s="14"/>
      <c r="BF99" s="14"/>
      <c r="BG99" s="12"/>
      <c r="BH99" s="12"/>
    </row>
    <row r="100" spans="1:60" s="11" customFormat="1" ht="15.75" hidden="1" thickBot="1" x14ac:dyDescent="0.3">
      <c r="A100" s="79"/>
      <c r="B100" s="816">
        <v>1</v>
      </c>
      <c r="C100" s="1383"/>
      <c r="D100" s="1383"/>
      <c r="E100" s="1383"/>
      <c r="F100" s="1383"/>
      <c r="G100" s="1383"/>
      <c r="H100" s="1383"/>
      <c r="I100" s="1383"/>
      <c r="J100" s="1383"/>
      <c r="K100" s="1383"/>
      <c r="L100" s="1383"/>
      <c r="M100" s="1383"/>
      <c r="N100" s="1383"/>
      <c r="O100" s="1668">
        <v>2</v>
      </c>
      <c r="P100" s="1669"/>
      <c r="Q100" s="811">
        <v>3</v>
      </c>
      <c r="R100" s="752"/>
      <c r="S100" s="752"/>
      <c r="T100" s="764"/>
      <c r="U100" s="811">
        <v>4</v>
      </c>
      <c r="V100" s="752"/>
      <c r="W100" s="752"/>
      <c r="X100" s="764"/>
      <c r="Y100" s="811">
        <v>5</v>
      </c>
      <c r="Z100" s="752"/>
      <c r="AA100" s="752"/>
      <c r="AB100" s="764"/>
      <c r="AC100" s="811">
        <v>6</v>
      </c>
      <c r="AD100" s="752"/>
      <c r="AE100" s="752"/>
      <c r="AF100" s="764"/>
      <c r="AG100" s="811">
        <v>7</v>
      </c>
      <c r="AH100" s="752"/>
      <c r="AI100" s="752"/>
      <c r="AJ100" s="764"/>
      <c r="AK100" s="811">
        <v>8</v>
      </c>
      <c r="AL100" s="752"/>
      <c r="AM100" s="752"/>
      <c r="AN100" s="764"/>
      <c r="AO100" s="811">
        <v>9</v>
      </c>
      <c r="AP100" s="752"/>
      <c r="AQ100" s="752"/>
      <c r="AR100" s="764"/>
      <c r="AS100" s="811">
        <v>10</v>
      </c>
      <c r="AT100" s="752"/>
      <c r="AU100" s="752"/>
      <c r="AV100" s="764"/>
      <c r="AW100" s="811">
        <v>11</v>
      </c>
      <c r="AX100" s="752"/>
      <c r="AY100" s="752"/>
      <c r="AZ100" s="752"/>
      <c r="BA100" s="32"/>
      <c r="BB100" s="32"/>
      <c r="BC100" s="32"/>
      <c r="BD100" s="32"/>
      <c r="BE100" s="32"/>
      <c r="BF100" s="32"/>
      <c r="BG100" s="12"/>
      <c r="BH100" s="12"/>
    </row>
    <row r="101" spans="1:60" s="11" customFormat="1" ht="21.75" hidden="1" customHeight="1" x14ac:dyDescent="0.25">
      <c r="A101" s="79"/>
      <c r="B101" s="1347" t="s">
        <v>403</v>
      </c>
      <c r="C101" s="1347"/>
      <c r="D101" s="1347"/>
      <c r="E101" s="1347"/>
      <c r="F101" s="1347"/>
      <c r="G101" s="1347"/>
      <c r="H101" s="1347"/>
      <c r="I101" s="1347"/>
      <c r="J101" s="1347"/>
      <c r="K101" s="1347"/>
      <c r="L101" s="1347"/>
      <c r="M101" s="1347"/>
      <c r="N101" s="1348"/>
      <c r="O101" s="1435" t="s">
        <v>119</v>
      </c>
      <c r="P101" s="1436"/>
      <c r="Q101" s="1340" t="s">
        <v>24</v>
      </c>
      <c r="R101" s="1341"/>
      <c r="S101" s="1341"/>
      <c r="T101" s="1354"/>
      <c r="U101" s="1340" t="s">
        <v>24</v>
      </c>
      <c r="V101" s="1341"/>
      <c r="W101" s="1341"/>
      <c r="X101" s="1354"/>
      <c r="Y101" s="1340"/>
      <c r="Z101" s="1341"/>
      <c r="AA101" s="1341"/>
      <c r="AB101" s="1354"/>
      <c r="AC101" s="1340" t="s">
        <v>24</v>
      </c>
      <c r="AD101" s="1341"/>
      <c r="AE101" s="1341"/>
      <c r="AF101" s="1354"/>
      <c r="AG101" s="1340" t="s">
        <v>24</v>
      </c>
      <c r="AH101" s="1341"/>
      <c r="AI101" s="1341"/>
      <c r="AJ101" s="1354"/>
      <c r="AK101" s="1340"/>
      <c r="AL101" s="1341"/>
      <c r="AM101" s="1341"/>
      <c r="AN101" s="1354"/>
      <c r="AO101" s="1340" t="s">
        <v>24</v>
      </c>
      <c r="AP101" s="1341"/>
      <c r="AQ101" s="1341"/>
      <c r="AR101" s="1354"/>
      <c r="AS101" s="1340" t="s">
        <v>24</v>
      </c>
      <c r="AT101" s="1341"/>
      <c r="AU101" s="1341"/>
      <c r="AV101" s="1354"/>
      <c r="AW101" s="1153"/>
      <c r="AX101" s="1154"/>
      <c r="AY101" s="1154"/>
      <c r="AZ101" s="1442"/>
      <c r="BA101" s="32"/>
      <c r="BB101" s="32"/>
      <c r="BC101" s="32"/>
      <c r="BD101" s="32"/>
      <c r="BE101" s="32"/>
      <c r="BF101" s="32"/>
      <c r="BG101" s="12"/>
      <c r="BH101" s="12"/>
    </row>
    <row r="102" spans="1:60" s="11" customFormat="1" ht="32.1" hidden="1" customHeight="1" x14ac:dyDescent="0.25">
      <c r="A102" s="79"/>
      <c r="B102" s="1666" t="s">
        <v>5</v>
      </c>
      <c r="C102" s="1666"/>
      <c r="D102" s="1666"/>
      <c r="E102" s="1666"/>
      <c r="F102" s="1666"/>
      <c r="G102" s="1666"/>
      <c r="H102" s="1666"/>
      <c r="I102" s="1666"/>
      <c r="J102" s="1666"/>
      <c r="K102" s="1666"/>
      <c r="L102" s="1666"/>
      <c r="M102" s="1666"/>
      <c r="N102" s="1667"/>
      <c r="O102" s="1433" t="s">
        <v>160</v>
      </c>
      <c r="P102" s="1434"/>
      <c r="Q102" s="1343"/>
      <c r="R102" s="1344"/>
      <c r="S102" s="1344"/>
      <c r="T102" s="1345"/>
      <c r="U102" s="1343"/>
      <c r="V102" s="1344"/>
      <c r="W102" s="1344"/>
      <c r="X102" s="1345"/>
      <c r="Y102" s="1343"/>
      <c r="Z102" s="1344"/>
      <c r="AA102" s="1344"/>
      <c r="AB102" s="1345"/>
      <c r="AC102" s="1343"/>
      <c r="AD102" s="1344"/>
      <c r="AE102" s="1344"/>
      <c r="AF102" s="1345"/>
      <c r="AG102" s="1343"/>
      <c r="AH102" s="1344"/>
      <c r="AI102" s="1344"/>
      <c r="AJ102" s="1345"/>
      <c r="AK102" s="1343"/>
      <c r="AL102" s="1344"/>
      <c r="AM102" s="1344"/>
      <c r="AN102" s="1345"/>
      <c r="AO102" s="1343"/>
      <c r="AP102" s="1344"/>
      <c r="AQ102" s="1344"/>
      <c r="AR102" s="1345"/>
      <c r="AS102" s="1343"/>
      <c r="AT102" s="1344"/>
      <c r="AU102" s="1344"/>
      <c r="AV102" s="1345"/>
      <c r="AW102" s="817"/>
      <c r="AX102" s="818"/>
      <c r="AY102" s="818"/>
      <c r="AZ102" s="1240"/>
      <c r="BA102" s="32"/>
      <c r="BB102" s="32"/>
      <c r="BC102" s="32"/>
      <c r="BD102" s="32"/>
      <c r="BE102" s="32"/>
      <c r="BF102" s="32"/>
      <c r="BG102" s="12"/>
      <c r="BH102" s="12"/>
    </row>
    <row r="103" spans="1:60" s="11" customFormat="1" ht="22.5" hidden="1" customHeight="1" thickBot="1" x14ac:dyDescent="0.3">
      <c r="A103" s="79"/>
      <c r="B103" s="1696"/>
      <c r="C103" s="1696"/>
      <c r="D103" s="1696"/>
      <c r="E103" s="1696"/>
      <c r="F103" s="1696"/>
      <c r="G103" s="1696"/>
      <c r="H103" s="1696"/>
      <c r="I103" s="1696"/>
      <c r="J103" s="1696"/>
      <c r="K103" s="1696"/>
      <c r="L103" s="1696"/>
      <c r="M103" s="1696"/>
      <c r="N103" s="1697"/>
      <c r="O103" s="1709"/>
      <c r="P103" s="1710"/>
      <c r="Q103" s="1711"/>
      <c r="R103" s="1712"/>
      <c r="S103" s="1712"/>
      <c r="T103" s="1713"/>
      <c r="U103" s="1711"/>
      <c r="V103" s="1712"/>
      <c r="W103" s="1712"/>
      <c r="X103" s="1713"/>
      <c r="Y103" s="1711"/>
      <c r="Z103" s="1712"/>
      <c r="AA103" s="1712"/>
      <c r="AB103" s="1713"/>
      <c r="AC103" s="1711"/>
      <c r="AD103" s="1712"/>
      <c r="AE103" s="1712"/>
      <c r="AF103" s="1713"/>
      <c r="AG103" s="1711"/>
      <c r="AH103" s="1712"/>
      <c r="AI103" s="1712"/>
      <c r="AJ103" s="1713"/>
      <c r="AK103" s="1711"/>
      <c r="AL103" s="1712"/>
      <c r="AM103" s="1712"/>
      <c r="AN103" s="1713"/>
      <c r="AO103" s="1711"/>
      <c r="AP103" s="1712"/>
      <c r="AQ103" s="1712"/>
      <c r="AR103" s="1713"/>
      <c r="AS103" s="1711"/>
      <c r="AT103" s="1712"/>
      <c r="AU103" s="1712"/>
      <c r="AV103" s="1713"/>
      <c r="AW103" s="1714"/>
      <c r="AX103" s="1715"/>
      <c r="AY103" s="1715"/>
      <c r="AZ103" s="1716"/>
      <c r="BA103" s="32"/>
      <c r="BB103" s="32"/>
      <c r="BC103" s="32"/>
      <c r="BD103" s="32"/>
      <c r="BE103" s="32"/>
      <c r="BF103" s="32"/>
      <c r="BG103" s="12"/>
      <c r="BH103" s="12"/>
    </row>
    <row r="104" spans="1:60" s="11" customFormat="1" ht="22.5" hidden="1" customHeight="1" x14ac:dyDescent="0.25">
      <c r="A104" s="79"/>
      <c r="B104" s="442"/>
      <c r="C104" s="442"/>
      <c r="D104" s="442"/>
      <c r="E104" s="442"/>
      <c r="F104" s="442"/>
      <c r="G104" s="442"/>
      <c r="H104" s="442"/>
      <c r="I104" s="442"/>
      <c r="J104" s="442"/>
      <c r="K104" s="442"/>
      <c r="L104" s="442"/>
      <c r="M104" s="442"/>
      <c r="N104" s="442"/>
      <c r="O104" s="443"/>
      <c r="P104" s="443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529"/>
      <c r="AX104" s="529"/>
      <c r="AY104" s="529"/>
      <c r="AZ104" s="529"/>
      <c r="BA104" s="32"/>
      <c r="BB104" s="32"/>
      <c r="BC104" s="32"/>
      <c r="BD104" s="32"/>
      <c r="BE104" s="32"/>
      <c r="BF104" s="32"/>
      <c r="BG104" s="12"/>
      <c r="BH104" s="12"/>
    </row>
    <row r="105" spans="1:60" s="11" customFormat="1" ht="21" customHeight="1" x14ac:dyDescent="0.25">
      <c r="A105" s="520"/>
      <c r="B105" s="1721" t="s">
        <v>692</v>
      </c>
      <c r="C105" s="1721"/>
      <c r="D105" s="1721"/>
      <c r="E105" s="1721"/>
      <c r="F105" s="1721"/>
      <c r="G105" s="1721"/>
      <c r="H105" s="1721"/>
      <c r="I105" s="1721"/>
      <c r="J105" s="1721"/>
      <c r="K105" s="1721"/>
      <c r="L105" s="1721"/>
      <c r="M105" s="1721"/>
      <c r="N105" s="1721"/>
      <c r="O105" s="1721"/>
      <c r="P105" s="1721"/>
      <c r="Q105" s="1721"/>
      <c r="R105" s="1721"/>
      <c r="S105" s="1721"/>
      <c r="T105" s="1721"/>
      <c r="U105" s="1721"/>
      <c r="V105" s="1721"/>
      <c r="W105" s="1721"/>
      <c r="X105" s="1721"/>
      <c r="Y105" s="1721"/>
      <c r="Z105" s="1721"/>
      <c r="AA105" s="1721"/>
      <c r="AB105" s="1721"/>
      <c r="AC105" s="1721"/>
      <c r="AD105" s="1721"/>
      <c r="AE105" s="1721"/>
      <c r="AF105" s="1721"/>
      <c r="AG105" s="1721"/>
      <c r="AH105" s="1721"/>
      <c r="AI105" s="1721"/>
      <c r="AJ105" s="1721"/>
      <c r="AK105" s="1721"/>
      <c r="AL105" s="1721"/>
      <c r="AM105" s="1721"/>
      <c r="AN105" s="1721"/>
      <c r="AO105" s="1721"/>
      <c r="AP105" s="1721"/>
      <c r="AQ105" s="1721"/>
      <c r="AR105" s="1721"/>
      <c r="AS105" s="1721"/>
      <c r="AT105" s="1721"/>
      <c r="AU105" s="1721"/>
      <c r="AV105" s="1721"/>
      <c r="AW105" s="1721"/>
      <c r="AX105" s="1721"/>
      <c r="AY105" s="1721"/>
      <c r="AZ105" s="1721"/>
      <c r="BA105" s="32"/>
      <c r="BB105" s="32"/>
      <c r="BC105" s="32"/>
      <c r="BD105" s="32"/>
      <c r="BE105" s="32"/>
      <c r="BF105" s="32"/>
      <c r="BG105" s="12"/>
      <c r="BH105" s="12"/>
    </row>
    <row r="106" spans="1:60" s="11" customFormat="1" ht="9.75" customHeight="1" x14ac:dyDescent="0.25">
      <c r="A106" s="520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  <c r="AO106" s="572"/>
      <c r="AP106" s="572"/>
      <c r="AQ106" s="572"/>
      <c r="AR106" s="572"/>
      <c r="AS106" s="572"/>
      <c r="AT106" s="572"/>
      <c r="AU106" s="572"/>
      <c r="AV106" s="572"/>
      <c r="AW106" s="572"/>
      <c r="AX106" s="572"/>
      <c r="AY106" s="572"/>
      <c r="AZ106" s="572"/>
      <c r="BA106" s="32"/>
      <c r="BB106" s="32"/>
      <c r="BC106" s="32"/>
      <c r="BD106" s="32"/>
      <c r="BE106" s="32"/>
      <c r="BF106" s="32"/>
      <c r="BG106" s="12"/>
      <c r="BH106" s="12"/>
    </row>
    <row r="107" spans="1:60" s="11" customFormat="1" ht="32.1" customHeight="1" x14ac:dyDescent="0.25">
      <c r="A107" s="520"/>
      <c r="B107" s="819" t="s">
        <v>2</v>
      </c>
      <c r="C107" s="728"/>
      <c r="D107" s="728"/>
      <c r="E107" s="728"/>
      <c r="F107" s="728"/>
      <c r="G107" s="728"/>
      <c r="H107" s="728"/>
      <c r="I107" s="728"/>
      <c r="J107" s="728"/>
      <c r="K107" s="728"/>
      <c r="L107" s="728"/>
      <c r="M107" s="728"/>
      <c r="N107" s="728"/>
      <c r="O107" s="728"/>
      <c r="P107" s="728"/>
      <c r="Q107" s="728"/>
      <c r="R107" s="728"/>
      <c r="S107" s="728"/>
      <c r="T107" s="728"/>
      <c r="U107" s="728"/>
      <c r="V107" s="728"/>
      <c r="W107" s="811" t="s">
        <v>502</v>
      </c>
      <c r="X107" s="752"/>
      <c r="Y107" s="764"/>
      <c r="Z107" s="752" t="s">
        <v>33</v>
      </c>
      <c r="AA107" s="752"/>
      <c r="AB107" s="764"/>
      <c r="AC107" s="817" t="s">
        <v>99</v>
      </c>
      <c r="AD107" s="818"/>
      <c r="AE107" s="818"/>
      <c r="AF107" s="818"/>
      <c r="AG107" s="818"/>
      <c r="AH107" s="818"/>
      <c r="AI107" s="818"/>
      <c r="AJ107" s="818"/>
      <c r="AK107" s="818"/>
      <c r="AL107" s="818"/>
      <c r="AM107" s="818"/>
      <c r="AN107" s="818"/>
      <c r="AO107" s="818"/>
      <c r="AP107" s="818"/>
      <c r="AQ107" s="818"/>
      <c r="AR107" s="818"/>
      <c r="AS107" s="818"/>
      <c r="AT107" s="818"/>
      <c r="AU107" s="818"/>
      <c r="AV107" s="818"/>
      <c r="AW107" s="818"/>
      <c r="AX107" s="818"/>
      <c r="AY107" s="818"/>
      <c r="AZ107" s="818"/>
      <c r="BA107" s="32"/>
      <c r="BB107" s="32"/>
      <c r="BC107" s="32"/>
      <c r="BD107" s="32"/>
      <c r="BE107" s="32"/>
      <c r="BF107" s="32"/>
      <c r="BG107" s="12"/>
      <c r="BH107" s="12"/>
    </row>
    <row r="108" spans="1:60" s="11" customFormat="1" ht="32.1" customHeight="1" x14ac:dyDescent="0.25">
      <c r="A108" s="520"/>
      <c r="B108" s="819"/>
      <c r="C108" s="728"/>
      <c r="D108" s="728"/>
      <c r="E108" s="728"/>
      <c r="F108" s="728"/>
      <c r="G108" s="728"/>
      <c r="H108" s="728"/>
      <c r="I108" s="728"/>
      <c r="J108" s="728"/>
      <c r="K108" s="728"/>
      <c r="L108" s="728"/>
      <c r="M108" s="728"/>
      <c r="N108" s="728"/>
      <c r="O108" s="728"/>
      <c r="P108" s="728"/>
      <c r="Q108" s="728"/>
      <c r="R108" s="728"/>
      <c r="S108" s="728"/>
      <c r="T108" s="728"/>
      <c r="U108" s="728"/>
      <c r="V108" s="728"/>
      <c r="W108" s="812"/>
      <c r="X108" s="732"/>
      <c r="Y108" s="733"/>
      <c r="Z108" s="732"/>
      <c r="AA108" s="732"/>
      <c r="AB108" s="733"/>
      <c r="AC108" s="811" t="s">
        <v>1057</v>
      </c>
      <c r="AD108" s="752"/>
      <c r="AE108" s="752"/>
      <c r="AF108" s="752"/>
      <c r="AG108" s="752"/>
      <c r="AH108" s="752"/>
      <c r="AI108" s="752"/>
      <c r="AJ108" s="764"/>
      <c r="AK108" s="728" t="s">
        <v>1058</v>
      </c>
      <c r="AL108" s="728"/>
      <c r="AM108" s="728"/>
      <c r="AN108" s="728"/>
      <c r="AO108" s="728"/>
      <c r="AP108" s="728"/>
      <c r="AQ108" s="728"/>
      <c r="AR108" s="728"/>
      <c r="AS108" s="752" t="s">
        <v>1059</v>
      </c>
      <c r="AT108" s="752"/>
      <c r="AU108" s="752"/>
      <c r="AV108" s="752"/>
      <c r="AW108" s="752"/>
      <c r="AX108" s="752"/>
      <c r="AY108" s="752"/>
      <c r="AZ108" s="752"/>
      <c r="BA108" s="32"/>
      <c r="BB108" s="32"/>
      <c r="BC108" s="32"/>
      <c r="BD108" s="32"/>
      <c r="BE108" s="32"/>
      <c r="BF108" s="32"/>
      <c r="BG108" s="12"/>
      <c r="BH108" s="12"/>
    </row>
    <row r="109" spans="1:60" s="11" customFormat="1" ht="32.1" customHeight="1" x14ac:dyDescent="0.25">
      <c r="A109" s="520"/>
      <c r="B109" s="819"/>
      <c r="C109" s="728"/>
      <c r="D109" s="728"/>
      <c r="E109" s="728"/>
      <c r="F109" s="728"/>
      <c r="G109" s="728"/>
      <c r="H109" s="728"/>
      <c r="I109" s="728"/>
      <c r="J109" s="728"/>
      <c r="K109" s="728"/>
      <c r="L109" s="728"/>
      <c r="M109" s="728"/>
      <c r="N109" s="728"/>
      <c r="O109" s="728"/>
      <c r="P109" s="728"/>
      <c r="Q109" s="728"/>
      <c r="R109" s="728"/>
      <c r="S109" s="728"/>
      <c r="T109" s="728"/>
      <c r="U109" s="728"/>
      <c r="V109" s="728"/>
      <c r="W109" s="813"/>
      <c r="X109" s="765"/>
      <c r="Y109" s="766"/>
      <c r="Z109" s="765"/>
      <c r="AA109" s="765"/>
      <c r="AB109" s="766"/>
      <c r="AC109" s="813"/>
      <c r="AD109" s="765"/>
      <c r="AE109" s="765"/>
      <c r="AF109" s="765"/>
      <c r="AG109" s="765"/>
      <c r="AH109" s="765"/>
      <c r="AI109" s="765"/>
      <c r="AJ109" s="766"/>
      <c r="AK109" s="728"/>
      <c r="AL109" s="728"/>
      <c r="AM109" s="728"/>
      <c r="AN109" s="728"/>
      <c r="AO109" s="728"/>
      <c r="AP109" s="728"/>
      <c r="AQ109" s="728"/>
      <c r="AR109" s="728"/>
      <c r="AS109" s="765"/>
      <c r="AT109" s="765"/>
      <c r="AU109" s="765"/>
      <c r="AV109" s="765"/>
      <c r="AW109" s="765"/>
      <c r="AX109" s="765"/>
      <c r="AY109" s="765"/>
      <c r="AZ109" s="765"/>
      <c r="BA109" s="32"/>
      <c r="BB109" s="32"/>
      <c r="BC109" s="32"/>
      <c r="BD109" s="32"/>
      <c r="BE109" s="32"/>
      <c r="BF109" s="32"/>
      <c r="BG109" s="12"/>
      <c r="BH109" s="12"/>
    </row>
    <row r="110" spans="1:60" s="11" customFormat="1" ht="15" customHeight="1" thickBot="1" x14ac:dyDescent="0.3">
      <c r="A110" s="520"/>
      <c r="B110" s="1243">
        <v>1</v>
      </c>
      <c r="C110" s="1722"/>
      <c r="D110" s="1722"/>
      <c r="E110" s="1722"/>
      <c r="F110" s="1722"/>
      <c r="G110" s="1722"/>
      <c r="H110" s="1722"/>
      <c r="I110" s="1722"/>
      <c r="J110" s="1722"/>
      <c r="K110" s="1722"/>
      <c r="L110" s="1722"/>
      <c r="M110" s="1722"/>
      <c r="N110" s="1722"/>
      <c r="O110" s="1722"/>
      <c r="P110" s="1722"/>
      <c r="Q110" s="1722"/>
      <c r="R110" s="1722"/>
      <c r="S110" s="1722"/>
      <c r="T110" s="1722"/>
      <c r="U110" s="1722"/>
      <c r="V110" s="1722"/>
      <c r="W110" s="1037" t="s">
        <v>36</v>
      </c>
      <c r="X110" s="1038"/>
      <c r="Y110" s="1039"/>
      <c r="Z110" s="1038" t="s">
        <v>7</v>
      </c>
      <c r="AA110" s="1038"/>
      <c r="AB110" s="1039"/>
      <c r="AC110" s="1037" t="s">
        <v>8</v>
      </c>
      <c r="AD110" s="1038"/>
      <c r="AE110" s="1038"/>
      <c r="AF110" s="1038"/>
      <c r="AG110" s="1038"/>
      <c r="AH110" s="1038"/>
      <c r="AI110" s="1038"/>
      <c r="AJ110" s="1039"/>
      <c r="AK110" s="1037" t="s">
        <v>9</v>
      </c>
      <c r="AL110" s="1038"/>
      <c r="AM110" s="1038"/>
      <c r="AN110" s="1038"/>
      <c r="AO110" s="1038"/>
      <c r="AP110" s="1038"/>
      <c r="AQ110" s="1038"/>
      <c r="AR110" s="1039"/>
      <c r="AS110" s="1037" t="s">
        <v>10</v>
      </c>
      <c r="AT110" s="1038"/>
      <c r="AU110" s="1038"/>
      <c r="AV110" s="1038"/>
      <c r="AW110" s="1038"/>
      <c r="AX110" s="1038"/>
      <c r="AY110" s="1038"/>
      <c r="AZ110" s="1038"/>
      <c r="BA110" s="32"/>
      <c r="BB110" s="32"/>
      <c r="BC110" s="32"/>
      <c r="BD110" s="32"/>
      <c r="BE110" s="32"/>
      <c r="BF110" s="32"/>
      <c r="BG110" s="12"/>
      <c r="BH110" s="12"/>
    </row>
    <row r="111" spans="1:60" ht="12.75" customHeight="1" x14ac:dyDescent="0.25">
      <c r="A111" s="520"/>
      <c r="B111" s="810" t="s">
        <v>965</v>
      </c>
      <c r="C111" s="798"/>
      <c r="D111" s="798"/>
      <c r="E111" s="798"/>
      <c r="F111" s="798"/>
      <c r="G111" s="798"/>
      <c r="H111" s="798"/>
      <c r="I111" s="798"/>
      <c r="J111" s="798"/>
      <c r="K111" s="798"/>
      <c r="L111" s="798"/>
      <c r="M111" s="798"/>
      <c r="N111" s="798"/>
      <c r="O111" s="798"/>
      <c r="P111" s="798"/>
      <c r="Q111" s="798"/>
      <c r="R111" s="798"/>
      <c r="S111" s="798"/>
      <c r="T111" s="798"/>
      <c r="U111" s="798"/>
      <c r="V111" s="808"/>
      <c r="W111" s="1662" t="s">
        <v>964</v>
      </c>
      <c r="X111" s="1663"/>
      <c r="Y111" s="1663"/>
      <c r="Z111" s="1723" t="s">
        <v>21</v>
      </c>
      <c r="AA111" s="1663"/>
      <c r="AB111" s="1724"/>
      <c r="AC111" s="1154">
        <v>1000</v>
      </c>
      <c r="AD111" s="1154"/>
      <c r="AE111" s="1154"/>
      <c r="AF111" s="1154"/>
      <c r="AG111" s="1154"/>
      <c r="AH111" s="1154"/>
      <c r="AI111" s="1154"/>
      <c r="AJ111" s="1155"/>
      <c r="AK111" s="1153">
        <f>AC111</f>
        <v>1000</v>
      </c>
      <c r="AL111" s="1154"/>
      <c r="AM111" s="1154"/>
      <c r="AN111" s="1154"/>
      <c r="AO111" s="1154"/>
      <c r="AP111" s="1154"/>
      <c r="AQ111" s="1154"/>
      <c r="AR111" s="1155"/>
      <c r="AS111" s="1153">
        <f>AK111</f>
        <v>1000</v>
      </c>
      <c r="AT111" s="1154"/>
      <c r="AU111" s="1154"/>
      <c r="AV111" s="1154"/>
      <c r="AW111" s="1154"/>
      <c r="AX111" s="1154"/>
      <c r="AY111" s="1154"/>
      <c r="AZ111" s="1442"/>
    </row>
    <row r="112" spans="1:60" ht="12.75" customHeight="1" x14ac:dyDescent="0.25">
      <c r="A112" s="520"/>
      <c r="B112" s="819"/>
      <c r="C112" s="728"/>
      <c r="D112" s="728"/>
      <c r="E112" s="728"/>
      <c r="F112" s="728"/>
      <c r="G112" s="728"/>
      <c r="H112" s="728"/>
      <c r="I112" s="728"/>
      <c r="J112" s="728"/>
      <c r="K112" s="728"/>
      <c r="L112" s="728"/>
      <c r="M112" s="728"/>
      <c r="N112" s="728"/>
      <c r="O112" s="728"/>
      <c r="P112" s="728"/>
      <c r="Q112" s="728"/>
      <c r="R112" s="728"/>
      <c r="S112" s="728"/>
      <c r="T112" s="728"/>
      <c r="U112" s="728"/>
      <c r="V112" s="817"/>
      <c r="W112" s="1725"/>
      <c r="X112" s="818"/>
      <c r="Y112" s="818"/>
      <c r="Z112" s="1726" t="s">
        <v>22</v>
      </c>
      <c r="AA112" s="1350"/>
      <c r="AB112" s="1438"/>
      <c r="AC112" s="818"/>
      <c r="AD112" s="818"/>
      <c r="AE112" s="818"/>
      <c r="AF112" s="818"/>
      <c r="AG112" s="818"/>
      <c r="AH112" s="818"/>
      <c r="AI112" s="818"/>
      <c r="AJ112" s="819"/>
      <c r="AK112" s="817"/>
      <c r="AL112" s="818"/>
      <c r="AM112" s="818"/>
      <c r="AN112" s="818"/>
      <c r="AO112" s="818"/>
      <c r="AP112" s="818"/>
      <c r="AQ112" s="818"/>
      <c r="AR112" s="819"/>
      <c r="AS112" s="817"/>
      <c r="AT112" s="818"/>
      <c r="AU112" s="818"/>
      <c r="AV112" s="818"/>
      <c r="AW112" s="818"/>
      <c r="AX112" s="818"/>
      <c r="AY112" s="818"/>
      <c r="AZ112" s="1240"/>
    </row>
    <row r="113" spans="1:52" ht="15" customHeight="1" thickBot="1" x14ac:dyDescent="0.3">
      <c r="A113" s="520"/>
      <c r="B113" s="810"/>
      <c r="C113" s="798"/>
      <c r="D113" s="798"/>
      <c r="E113" s="798"/>
      <c r="F113" s="798"/>
      <c r="G113" s="798"/>
      <c r="H113" s="798"/>
      <c r="I113" s="798"/>
      <c r="J113" s="798"/>
      <c r="K113" s="798"/>
      <c r="L113" s="798"/>
      <c r="M113" s="798"/>
      <c r="N113" s="798"/>
      <c r="O113" s="798"/>
      <c r="P113" s="798"/>
      <c r="Q113" s="798"/>
      <c r="R113" s="798"/>
      <c r="S113" s="798"/>
      <c r="T113" s="798"/>
      <c r="U113" s="798"/>
      <c r="V113" s="808"/>
      <c r="W113" s="1727"/>
      <c r="X113" s="1728"/>
      <c r="Y113" s="1728"/>
      <c r="Z113" s="1729"/>
      <c r="AA113" s="1252"/>
      <c r="AB113" s="1253"/>
      <c r="AC113" s="1255"/>
      <c r="AD113" s="1255"/>
      <c r="AE113" s="1255"/>
      <c r="AF113" s="1255"/>
      <c r="AG113" s="1255"/>
      <c r="AH113" s="1255"/>
      <c r="AI113" s="1255"/>
      <c r="AJ113" s="1256"/>
      <c r="AK113" s="1254"/>
      <c r="AL113" s="1255"/>
      <c r="AM113" s="1255"/>
      <c r="AN113" s="1255"/>
      <c r="AO113" s="1255"/>
      <c r="AP113" s="1255"/>
      <c r="AQ113" s="1255"/>
      <c r="AR113" s="1256"/>
      <c r="AS113" s="1254"/>
      <c r="AT113" s="1255"/>
      <c r="AU113" s="1255"/>
      <c r="AV113" s="1255"/>
      <c r="AW113" s="1255"/>
      <c r="AX113" s="1255"/>
      <c r="AY113" s="1255"/>
      <c r="AZ113" s="1257"/>
    </row>
    <row r="114" spans="1:52" ht="10.5" customHeight="1" x14ac:dyDescent="0.25">
      <c r="A114" s="520"/>
      <c r="B114" s="243"/>
      <c r="C114" s="243"/>
      <c r="D114" s="243"/>
      <c r="E114" s="243"/>
      <c r="F114" s="243"/>
      <c r="G114" s="243"/>
      <c r="H114" s="243"/>
      <c r="I114" s="243"/>
      <c r="J114" s="243"/>
      <c r="K114" s="243"/>
      <c r="L114" s="243"/>
      <c r="M114" s="243"/>
      <c r="N114" s="243"/>
      <c r="O114" s="386"/>
      <c r="P114" s="386"/>
      <c r="Q114" s="243"/>
      <c r="R114" s="243"/>
      <c r="S114" s="243"/>
      <c r="T114" s="243"/>
      <c r="U114" s="243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399"/>
      <c r="AI114" s="399"/>
      <c r="AJ114" s="399"/>
      <c r="AK114" s="399"/>
      <c r="AL114" s="399"/>
      <c r="AM114" s="399"/>
      <c r="AN114" s="243"/>
      <c r="AO114" s="243"/>
      <c r="AP114" s="243"/>
      <c r="AQ114" s="243"/>
      <c r="AR114" s="243"/>
      <c r="AS114" s="243"/>
      <c r="AT114" s="243"/>
      <c r="AU114" s="243"/>
      <c r="AV114" s="243"/>
      <c r="AW114" s="243"/>
      <c r="AX114" s="243"/>
      <c r="AY114" s="243"/>
      <c r="AZ114" s="243"/>
    </row>
    <row r="115" spans="1:52" ht="42.75" customHeight="1" x14ac:dyDescent="0.25">
      <c r="A115" s="520"/>
      <c r="B115" s="1720" t="s">
        <v>920</v>
      </c>
      <c r="C115" s="1720"/>
      <c r="D115" s="1720"/>
      <c r="E115" s="1720"/>
      <c r="F115" s="1720"/>
      <c r="G115" s="1720"/>
      <c r="H115" s="1720"/>
      <c r="I115" s="1720"/>
      <c r="J115" s="1720"/>
      <c r="K115" s="1720"/>
      <c r="L115" s="1720"/>
      <c r="M115" s="1720"/>
      <c r="N115" s="1720"/>
      <c r="O115" s="1720"/>
      <c r="P115" s="1720"/>
      <c r="Q115" s="1720"/>
      <c r="R115" s="1720"/>
      <c r="S115" s="1720"/>
      <c r="T115" s="1720"/>
      <c r="U115" s="1720"/>
      <c r="V115" s="1720"/>
      <c r="W115" s="1720"/>
      <c r="X115" s="1720"/>
      <c r="Y115" s="1720"/>
      <c r="Z115" s="1720"/>
      <c r="AA115" s="1720"/>
      <c r="AB115" s="1720"/>
      <c r="AC115" s="1720"/>
      <c r="AD115" s="1720"/>
      <c r="AE115" s="1720"/>
      <c r="AF115" s="1720"/>
      <c r="AG115" s="1720"/>
      <c r="AH115" s="1720"/>
      <c r="AI115" s="1720"/>
      <c r="AJ115" s="1720"/>
      <c r="AK115" s="1720"/>
      <c r="AL115" s="1720"/>
      <c r="AM115" s="1720"/>
      <c r="AN115" s="1720"/>
      <c r="AO115" s="1720"/>
      <c r="AP115" s="1720"/>
      <c r="AQ115" s="1720"/>
      <c r="AR115" s="1720"/>
      <c r="AS115" s="1720"/>
      <c r="AT115" s="1720"/>
      <c r="AU115" s="1720"/>
      <c r="AV115" s="1720"/>
      <c r="AW115" s="1720"/>
      <c r="AX115" s="1720"/>
      <c r="AY115" s="1720"/>
      <c r="AZ115" s="1720"/>
    </row>
    <row r="116" spans="1:52" ht="17.25" customHeight="1" x14ac:dyDescent="0.25">
      <c r="A116" s="40"/>
      <c r="B116" s="1717" t="s">
        <v>693</v>
      </c>
      <c r="C116" s="1717"/>
      <c r="D116" s="1717"/>
      <c r="E116" s="1717"/>
      <c r="F116" s="1717"/>
      <c r="G116" s="1717"/>
      <c r="H116" s="1717"/>
      <c r="I116" s="1717"/>
      <c r="J116" s="1717"/>
      <c r="K116" s="1717"/>
      <c r="L116" s="1717"/>
      <c r="M116" s="1717"/>
      <c r="N116" s="1717"/>
      <c r="O116" s="1717"/>
      <c r="P116" s="1717"/>
      <c r="Q116" s="1717"/>
      <c r="R116" s="1717"/>
      <c r="S116" s="1717"/>
      <c r="T116" s="1717"/>
      <c r="U116" s="1717"/>
      <c r="V116" s="1717"/>
      <c r="W116" s="1717"/>
      <c r="X116" s="1717"/>
      <c r="Y116" s="1717"/>
      <c r="Z116" s="1717"/>
      <c r="AA116" s="1717"/>
      <c r="AB116" s="1717"/>
      <c r="AC116" s="1717"/>
      <c r="AD116" s="1717"/>
      <c r="AE116" s="1717"/>
      <c r="AF116" s="1717"/>
      <c r="AG116" s="1717"/>
      <c r="AH116" s="1717"/>
      <c r="AI116" s="1717"/>
      <c r="AJ116" s="1717"/>
      <c r="AK116" s="1717"/>
      <c r="AL116" s="1717"/>
      <c r="AM116" s="1717"/>
      <c r="AN116" s="1717"/>
      <c r="AO116" s="1717"/>
      <c r="AP116" s="1717"/>
      <c r="AQ116" s="1717"/>
      <c r="AR116" s="1717"/>
      <c r="AS116" s="1717"/>
      <c r="AT116" s="1717"/>
      <c r="AU116" s="1717"/>
      <c r="AV116" s="1717"/>
      <c r="AW116" s="1717"/>
      <c r="AX116" s="1717"/>
      <c r="AY116" s="1717"/>
      <c r="AZ116" s="1717"/>
    </row>
    <row r="117" spans="1:52" x14ac:dyDescent="0.25">
      <c r="A117" s="40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  <c r="AO117" s="572"/>
      <c r="AP117" s="572"/>
      <c r="AQ117" s="572"/>
      <c r="AR117" s="572"/>
      <c r="AS117" s="572"/>
      <c r="AT117" s="572"/>
      <c r="AU117" s="572"/>
      <c r="AV117" s="572"/>
      <c r="AW117" s="572"/>
      <c r="AX117" s="572"/>
      <c r="AY117" s="572"/>
      <c r="AZ117" s="572"/>
    </row>
    <row r="118" spans="1:52" x14ac:dyDescent="0.25">
      <c r="A118" s="40"/>
      <c r="B118" s="752" t="s">
        <v>2</v>
      </c>
      <c r="C118" s="752"/>
      <c r="D118" s="752"/>
      <c r="E118" s="752"/>
      <c r="F118" s="752"/>
      <c r="G118" s="752"/>
      <c r="H118" s="752"/>
      <c r="I118" s="752"/>
      <c r="J118" s="752"/>
      <c r="K118" s="752"/>
      <c r="L118" s="752"/>
      <c r="M118" s="752"/>
      <c r="N118" s="752"/>
      <c r="O118" s="752"/>
      <c r="P118" s="752"/>
      <c r="Q118" s="752"/>
      <c r="R118" s="752"/>
      <c r="S118" s="752"/>
      <c r="T118" s="752"/>
      <c r="U118" s="752"/>
      <c r="V118" s="752"/>
      <c r="W118" s="752"/>
      <c r="X118" s="752"/>
      <c r="Y118" s="764"/>
      <c r="Z118" s="752" t="s">
        <v>33</v>
      </c>
      <c r="AA118" s="752"/>
      <c r="AB118" s="764"/>
      <c r="AC118" s="817" t="s">
        <v>99</v>
      </c>
      <c r="AD118" s="818"/>
      <c r="AE118" s="818"/>
      <c r="AF118" s="818"/>
      <c r="AG118" s="818"/>
      <c r="AH118" s="818"/>
      <c r="AI118" s="818"/>
      <c r="AJ118" s="818"/>
      <c r="AK118" s="818"/>
      <c r="AL118" s="818"/>
      <c r="AM118" s="818"/>
      <c r="AN118" s="818"/>
      <c r="AO118" s="818"/>
      <c r="AP118" s="818"/>
      <c r="AQ118" s="818"/>
      <c r="AR118" s="818"/>
      <c r="AS118" s="818"/>
      <c r="AT118" s="818"/>
      <c r="AU118" s="818"/>
      <c r="AV118" s="818"/>
      <c r="AW118" s="818"/>
      <c r="AX118" s="818"/>
      <c r="AY118" s="818"/>
      <c r="AZ118" s="818"/>
    </row>
    <row r="119" spans="1:52" ht="15" customHeight="1" x14ac:dyDescent="0.25">
      <c r="A119" s="40"/>
      <c r="B119" s="732"/>
      <c r="C119" s="732"/>
      <c r="D119" s="732"/>
      <c r="E119" s="732"/>
      <c r="F119" s="732"/>
      <c r="G119" s="732"/>
      <c r="H119" s="732"/>
      <c r="I119" s="732"/>
      <c r="J119" s="732"/>
      <c r="K119" s="732"/>
      <c r="L119" s="732"/>
      <c r="M119" s="732"/>
      <c r="N119" s="732"/>
      <c r="O119" s="732"/>
      <c r="P119" s="732"/>
      <c r="Q119" s="732"/>
      <c r="R119" s="732"/>
      <c r="S119" s="732"/>
      <c r="T119" s="732"/>
      <c r="U119" s="732"/>
      <c r="V119" s="732"/>
      <c r="W119" s="732"/>
      <c r="X119" s="732"/>
      <c r="Y119" s="733"/>
      <c r="Z119" s="732"/>
      <c r="AA119" s="732"/>
      <c r="AB119" s="733"/>
      <c r="AC119" s="811" t="s">
        <v>1057</v>
      </c>
      <c r="AD119" s="752"/>
      <c r="AE119" s="752"/>
      <c r="AF119" s="752"/>
      <c r="AG119" s="752"/>
      <c r="AH119" s="752"/>
      <c r="AI119" s="752"/>
      <c r="AJ119" s="764"/>
      <c r="AK119" s="728" t="s">
        <v>1058</v>
      </c>
      <c r="AL119" s="728"/>
      <c r="AM119" s="728"/>
      <c r="AN119" s="728"/>
      <c r="AO119" s="728"/>
      <c r="AP119" s="728"/>
      <c r="AQ119" s="728"/>
      <c r="AR119" s="728"/>
      <c r="AS119" s="752" t="s">
        <v>1059</v>
      </c>
      <c r="AT119" s="752"/>
      <c r="AU119" s="752"/>
      <c r="AV119" s="752"/>
      <c r="AW119" s="752"/>
      <c r="AX119" s="752"/>
      <c r="AY119" s="752"/>
      <c r="AZ119" s="752"/>
    </row>
    <row r="120" spans="1:52" ht="30.75" customHeight="1" x14ac:dyDescent="0.25">
      <c r="A120" s="40"/>
      <c r="B120" s="765"/>
      <c r="C120" s="765"/>
      <c r="D120" s="765"/>
      <c r="E120" s="765"/>
      <c r="F120" s="765"/>
      <c r="G120" s="765"/>
      <c r="H120" s="765"/>
      <c r="I120" s="765"/>
      <c r="J120" s="765"/>
      <c r="K120" s="765"/>
      <c r="L120" s="765"/>
      <c r="M120" s="765"/>
      <c r="N120" s="765"/>
      <c r="O120" s="765"/>
      <c r="P120" s="765"/>
      <c r="Q120" s="765"/>
      <c r="R120" s="765"/>
      <c r="S120" s="765"/>
      <c r="T120" s="765"/>
      <c r="U120" s="765"/>
      <c r="V120" s="765"/>
      <c r="W120" s="765"/>
      <c r="X120" s="765"/>
      <c r="Y120" s="766"/>
      <c r="Z120" s="765"/>
      <c r="AA120" s="765"/>
      <c r="AB120" s="766"/>
      <c r="AC120" s="813"/>
      <c r="AD120" s="765"/>
      <c r="AE120" s="765"/>
      <c r="AF120" s="765"/>
      <c r="AG120" s="765"/>
      <c r="AH120" s="765"/>
      <c r="AI120" s="765"/>
      <c r="AJ120" s="766"/>
      <c r="AK120" s="728"/>
      <c r="AL120" s="728"/>
      <c r="AM120" s="728"/>
      <c r="AN120" s="728"/>
      <c r="AO120" s="728"/>
      <c r="AP120" s="728"/>
      <c r="AQ120" s="728"/>
      <c r="AR120" s="728"/>
      <c r="AS120" s="765"/>
      <c r="AT120" s="765"/>
      <c r="AU120" s="765"/>
      <c r="AV120" s="765"/>
      <c r="AW120" s="765"/>
      <c r="AX120" s="765"/>
      <c r="AY120" s="765"/>
      <c r="AZ120" s="765"/>
    </row>
    <row r="121" spans="1:52" ht="15.75" thickBot="1" x14ac:dyDescent="0.3">
      <c r="A121" s="40"/>
      <c r="B121" s="1242">
        <v>1</v>
      </c>
      <c r="C121" s="1242"/>
      <c r="D121" s="1242"/>
      <c r="E121" s="1242"/>
      <c r="F121" s="1242"/>
      <c r="G121" s="1242"/>
      <c r="H121" s="1242"/>
      <c r="I121" s="1242"/>
      <c r="J121" s="1242"/>
      <c r="K121" s="1242"/>
      <c r="L121" s="1242"/>
      <c r="M121" s="1242"/>
      <c r="N121" s="1242"/>
      <c r="O121" s="1242"/>
      <c r="P121" s="1242"/>
      <c r="Q121" s="1242"/>
      <c r="R121" s="1242"/>
      <c r="S121" s="1242"/>
      <c r="T121" s="1242"/>
      <c r="U121" s="1242"/>
      <c r="V121" s="1242"/>
      <c r="W121" s="1242"/>
      <c r="X121" s="1242"/>
      <c r="Y121" s="1243"/>
      <c r="Z121" s="1038" t="s">
        <v>7</v>
      </c>
      <c r="AA121" s="1038"/>
      <c r="AB121" s="1039"/>
      <c r="AC121" s="1293" t="s">
        <v>8</v>
      </c>
      <c r="AD121" s="1294"/>
      <c r="AE121" s="1294"/>
      <c r="AF121" s="1294"/>
      <c r="AG121" s="1294"/>
      <c r="AH121" s="1294"/>
      <c r="AI121" s="1294"/>
      <c r="AJ121" s="1295"/>
      <c r="AK121" s="1293" t="s">
        <v>9</v>
      </c>
      <c r="AL121" s="1294"/>
      <c r="AM121" s="1294"/>
      <c r="AN121" s="1294"/>
      <c r="AO121" s="1294"/>
      <c r="AP121" s="1294"/>
      <c r="AQ121" s="1294"/>
      <c r="AR121" s="1295"/>
      <c r="AS121" s="1293" t="s">
        <v>10</v>
      </c>
      <c r="AT121" s="1294"/>
      <c r="AU121" s="1294"/>
      <c r="AV121" s="1294"/>
      <c r="AW121" s="1294"/>
      <c r="AX121" s="1294"/>
      <c r="AY121" s="1294"/>
      <c r="AZ121" s="1294"/>
    </row>
    <row r="122" spans="1:52" ht="25.5" customHeight="1" x14ac:dyDescent="0.25">
      <c r="A122" s="40"/>
      <c r="B122" s="854" t="s">
        <v>771</v>
      </c>
      <c r="C122" s="854"/>
      <c r="D122" s="854"/>
      <c r="E122" s="854"/>
      <c r="F122" s="854"/>
      <c r="G122" s="854"/>
      <c r="H122" s="854"/>
      <c r="I122" s="854"/>
      <c r="J122" s="854"/>
      <c r="K122" s="854"/>
      <c r="L122" s="854"/>
      <c r="M122" s="854"/>
      <c r="N122" s="854"/>
      <c r="O122" s="854"/>
      <c r="P122" s="854"/>
      <c r="Q122" s="854"/>
      <c r="R122" s="854"/>
      <c r="S122" s="854"/>
      <c r="T122" s="854"/>
      <c r="U122" s="854"/>
      <c r="V122" s="854"/>
      <c r="W122" s="854"/>
      <c r="X122" s="854"/>
      <c r="Y122" s="855"/>
      <c r="Z122" s="1662" t="s">
        <v>21</v>
      </c>
      <c r="AA122" s="1663"/>
      <c r="AB122" s="1663"/>
      <c r="AC122" s="1153"/>
      <c r="AD122" s="1154"/>
      <c r="AE122" s="1154"/>
      <c r="AF122" s="1154"/>
      <c r="AG122" s="1154"/>
      <c r="AH122" s="1154"/>
      <c r="AI122" s="1154"/>
      <c r="AJ122" s="1155"/>
      <c r="AK122" s="1153"/>
      <c r="AL122" s="1154"/>
      <c r="AM122" s="1154"/>
      <c r="AN122" s="1154"/>
      <c r="AO122" s="1154"/>
      <c r="AP122" s="1154"/>
      <c r="AQ122" s="1154"/>
      <c r="AR122" s="1155"/>
      <c r="AS122" s="1153"/>
      <c r="AT122" s="1154"/>
      <c r="AU122" s="1154"/>
      <c r="AV122" s="1154"/>
      <c r="AW122" s="1154"/>
      <c r="AX122" s="1154"/>
      <c r="AY122" s="1154"/>
      <c r="AZ122" s="1442"/>
    </row>
    <row r="123" spans="1:52" ht="15" customHeight="1" x14ac:dyDescent="0.25">
      <c r="A123" s="40"/>
      <c r="B123" s="839" t="s">
        <v>765</v>
      </c>
      <c r="C123" s="839"/>
      <c r="D123" s="839"/>
      <c r="E123" s="839"/>
      <c r="F123" s="839"/>
      <c r="G123" s="839"/>
      <c r="H123" s="839"/>
      <c r="I123" s="839"/>
      <c r="J123" s="839"/>
      <c r="K123" s="839"/>
      <c r="L123" s="839"/>
      <c r="M123" s="839"/>
      <c r="N123" s="839"/>
      <c r="O123" s="839"/>
      <c r="P123" s="839"/>
      <c r="Q123" s="839"/>
      <c r="R123" s="839"/>
      <c r="S123" s="839"/>
      <c r="T123" s="839"/>
      <c r="U123" s="839"/>
      <c r="V123" s="839"/>
      <c r="W123" s="839"/>
      <c r="X123" s="839"/>
      <c r="Y123" s="840"/>
      <c r="Z123" s="1349" t="s">
        <v>22</v>
      </c>
      <c r="AA123" s="1350"/>
      <c r="AB123" s="1438"/>
      <c r="AC123" s="817"/>
      <c r="AD123" s="818"/>
      <c r="AE123" s="818"/>
      <c r="AF123" s="818"/>
      <c r="AG123" s="818"/>
      <c r="AH123" s="818"/>
      <c r="AI123" s="818"/>
      <c r="AJ123" s="819"/>
      <c r="AK123" s="817"/>
      <c r="AL123" s="818"/>
      <c r="AM123" s="818"/>
      <c r="AN123" s="818"/>
      <c r="AO123" s="818"/>
      <c r="AP123" s="818"/>
      <c r="AQ123" s="818"/>
      <c r="AR123" s="819"/>
      <c r="AS123" s="817"/>
      <c r="AT123" s="818"/>
      <c r="AU123" s="818"/>
      <c r="AV123" s="818"/>
      <c r="AW123" s="818"/>
      <c r="AX123" s="818"/>
      <c r="AY123" s="818"/>
      <c r="AZ123" s="1240"/>
    </row>
    <row r="124" spans="1:52" ht="15" customHeight="1" thickBot="1" x14ac:dyDescent="0.3">
      <c r="A124" s="40"/>
      <c r="B124" s="839" t="s">
        <v>766</v>
      </c>
      <c r="C124" s="839"/>
      <c r="D124" s="839"/>
      <c r="E124" s="839"/>
      <c r="F124" s="839"/>
      <c r="G124" s="839"/>
      <c r="H124" s="839"/>
      <c r="I124" s="839"/>
      <c r="J124" s="839"/>
      <c r="K124" s="839"/>
      <c r="L124" s="839"/>
      <c r="M124" s="839"/>
      <c r="N124" s="839"/>
      <c r="O124" s="839"/>
      <c r="P124" s="839"/>
      <c r="Q124" s="839"/>
      <c r="R124" s="839"/>
      <c r="S124" s="839"/>
      <c r="T124" s="839"/>
      <c r="U124" s="839"/>
      <c r="V124" s="839"/>
      <c r="W124" s="839"/>
      <c r="X124" s="839"/>
      <c r="Y124" s="840"/>
      <c r="Z124" s="1349" t="s">
        <v>23</v>
      </c>
      <c r="AA124" s="1350"/>
      <c r="AB124" s="1438"/>
      <c r="AC124" s="652"/>
      <c r="AD124" s="649"/>
      <c r="AE124" s="649"/>
      <c r="AF124" s="649"/>
      <c r="AG124" s="649"/>
      <c r="AH124" s="649"/>
      <c r="AI124" s="649"/>
      <c r="AJ124" s="650"/>
      <c r="AK124" s="652"/>
      <c r="AL124" s="649"/>
      <c r="AM124" s="649"/>
      <c r="AN124" s="649"/>
      <c r="AO124" s="649"/>
      <c r="AP124" s="649"/>
      <c r="AQ124" s="649"/>
      <c r="AR124" s="650"/>
      <c r="AS124" s="652"/>
      <c r="AT124" s="649"/>
      <c r="AU124" s="649"/>
      <c r="AV124" s="649"/>
      <c r="AW124" s="649"/>
      <c r="AX124" s="649"/>
      <c r="AY124" s="649"/>
      <c r="AZ124" s="571"/>
    </row>
    <row r="125" spans="1:52" ht="15" customHeight="1" x14ac:dyDescent="0.25">
      <c r="A125" s="40"/>
      <c r="B125" s="839" t="s">
        <v>767</v>
      </c>
      <c r="C125" s="839"/>
      <c r="D125" s="839"/>
      <c r="E125" s="839"/>
      <c r="F125" s="839"/>
      <c r="G125" s="839"/>
      <c r="H125" s="839"/>
      <c r="I125" s="839"/>
      <c r="J125" s="839"/>
      <c r="K125" s="839"/>
      <c r="L125" s="839"/>
      <c r="M125" s="839"/>
      <c r="N125" s="839"/>
      <c r="O125" s="839"/>
      <c r="P125" s="839"/>
      <c r="Q125" s="839"/>
      <c r="R125" s="839"/>
      <c r="S125" s="839"/>
      <c r="T125" s="839"/>
      <c r="U125" s="839"/>
      <c r="V125" s="839"/>
      <c r="W125" s="839"/>
      <c r="X125" s="839"/>
      <c r="Y125" s="840"/>
      <c r="Z125" s="1233" t="s">
        <v>460</v>
      </c>
      <c r="AA125" s="1234"/>
      <c r="AB125" s="1235"/>
      <c r="AC125" s="1154">
        <v>1000</v>
      </c>
      <c r="AD125" s="1154"/>
      <c r="AE125" s="1154"/>
      <c r="AF125" s="1154"/>
      <c r="AG125" s="1154"/>
      <c r="AH125" s="1154"/>
      <c r="AI125" s="1154"/>
      <c r="AJ125" s="1155"/>
      <c r="AK125" s="1153">
        <f>AC125</f>
        <v>1000</v>
      </c>
      <c r="AL125" s="1154"/>
      <c r="AM125" s="1154"/>
      <c r="AN125" s="1154"/>
      <c r="AO125" s="1154"/>
      <c r="AP125" s="1154"/>
      <c r="AQ125" s="1154"/>
      <c r="AR125" s="1155"/>
      <c r="AS125" s="1153">
        <f>AK125</f>
        <v>1000</v>
      </c>
      <c r="AT125" s="1154"/>
      <c r="AU125" s="1154"/>
      <c r="AV125" s="1154"/>
      <c r="AW125" s="1154"/>
      <c r="AX125" s="1154"/>
      <c r="AY125" s="1154"/>
      <c r="AZ125" s="1442"/>
    </row>
    <row r="126" spans="1:52" ht="15.75" customHeight="1" thickBot="1" x14ac:dyDescent="0.3">
      <c r="A126" s="40"/>
      <c r="B126" s="839" t="s">
        <v>768</v>
      </c>
      <c r="C126" s="839"/>
      <c r="D126" s="839"/>
      <c r="E126" s="839"/>
      <c r="F126" s="839"/>
      <c r="G126" s="839"/>
      <c r="H126" s="839"/>
      <c r="I126" s="839"/>
      <c r="J126" s="839"/>
      <c r="K126" s="839"/>
      <c r="L126" s="839"/>
      <c r="M126" s="839"/>
      <c r="N126" s="839"/>
      <c r="O126" s="839"/>
      <c r="P126" s="839"/>
      <c r="Q126" s="839"/>
      <c r="R126" s="839"/>
      <c r="S126" s="839"/>
      <c r="T126" s="839"/>
      <c r="U126" s="839"/>
      <c r="V126" s="839"/>
      <c r="W126" s="839"/>
      <c r="X126" s="839"/>
      <c r="Y126" s="840"/>
      <c r="Z126" s="1251" t="s">
        <v>461</v>
      </c>
      <c r="AA126" s="1252"/>
      <c r="AB126" s="1253"/>
      <c r="AC126" s="1254"/>
      <c r="AD126" s="1255"/>
      <c r="AE126" s="1255"/>
      <c r="AF126" s="1255"/>
      <c r="AG126" s="1255"/>
      <c r="AH126" s="1255"/>
      <c r="AI126" s="1255"/>
      <c r="AJ126" s="1256"/>
      <c r="AK126" s="1254"/>
      <c r="AL126" s="1255"/>
      <c r="AM126" s="1255"/>
      <c r="AN126" s="1255"/>
      <c r="AO126" s="1255"/>
      <c r="AP126" s="1255"/>
      <c r="AQ126" s="1255"/>
      <c r="AR126" s="1256"/>
      <c r="AS126" s="1254"/>
      <c r="AT126" s="1255"/>
      <c r="AU126" s="1255"/>
      <c r="AV126" s="1255"/>
      <c r="AW126" s="1255"/>
      <c r="AX126" s="1255"/>
      <c r="AY126" s="1255"/>
      <c r="AZ126" s="1257"/>
    </row>
    <row r="127" spans="1:52" ht="12.75" customHeight="1" x14ac:dyDescent="0.25">
      <c r="A127" s="40"/>
      <c r="B127" s="1718"/>
      <c r="C127" s="1719"/>
      <c r="D127" s="1719"/>
      <c r="E127" s="1719"/>
      <c r="F127" s="1719"/>
      <c r="G127" s="1719"/>
      <c r="H127" s="1719"/>
      <c r="I127" s="1719"/>
      <c r="J127" s="1719"/>
      <c r="K127" s="1719"/>
      <c r="L127" s="1719"/>
      <c r="M127" s="1719"/>
      <c r="N127" s="1719"/>
      <c r="O127" s="1719"/>
      <c r="P127" s="1719"/>
      <c r="Q127" s="1719"/>
      <c r="R127" s="1719"/>
      <c r="S127" s="1719"/>
      <c r="T127" s="1719"/>
      <c r="U127" s="1719"/>
      <c r="V127" s="1719"/>
      <c r="W127" s="1719"/>
      <c r="X127" s="1719"/>
      <c r="Y127" s="1719"/>
      <c r="Z127" s="1719"/>
      <c r="AA127" s="1719"/>
      <c r="AB127" s="1719"/>
      <c r="AC127" s="1719"/>
      <c r="AD127" s="1719"/>
      <c r="AE127" s="1719"/>
      <c r="AF127" s="1719"/>
      <c r="AG127" s="1719"/>
      <c r="AH127" s="1719"/>
      <c r="AI127" s="1719"/>
      <c r="AJ127" s="1719"/>
      <c r="AK127" s="1719"/>
      <c r="AL127" s="1719"/>
      <c r="AM127" s="1719"/>
      <c r="AN127" s="1719"/>
      <c r="AO127" s="1719"/>
      <c r="AP127" s="1719"/>
      <c r="AQ127" s="1719"/>
      <c r="AR127" s="1719"/>
      <c r="AS127" s="1719"/>
      <c r="AT127" s="1719"/>
      <c r="AU127" s="1719"/>
      <c r="AV127" s="1719"/>
      <c r="AW127" s="1719"/>
      <c r="AX127" s="1719"/>
      <c r="AY127" s="1719"/>
      <c r="AZ127" s="1719"/>
    </row>
    <row r="128" spans="1:52" ht="26.25" customHeight="1" x14ac:dyDescent="0.25">
      <c r="A128" s="40"/>
      <c r="B128" s="1720" t="s">
        <v>921</v>
      </c>
      <c r="C128" s="1720"/>
      <c r="D128" s="1720"/>
      <c r="E128" s="1720"/>
      <c r="F128" s="1720"/>
      <c r="G128" s="1720"/>
      <c r="H128" s="1720"/>
      <c r="I128" s="1720"/>
      <c r="J128" s="1720"/>
      <c r="K128" s="1720"/>
      <c r="L128" s="1720"/>
      <c r="M128" s="1720"/>
      <c r="N128" s="1720"/>
      <c r="O128" s="1720"/>
      <c r="P128" s="1720"/>
      <c r="Q128" s="1720"/>
      <c r="R128" s="1720"/>
      <c r="S128" s="1720"/>
      <c r="T128" s="1720"/>
      <c r="U128" s="1720"/>
      <c r="V128" s="1720"/>
      <c r="W128" s="1720"/>
      <c r="X128" s="1720"/>
      <c r="Y128" s="1720"/>
      <c r="Z128" s="1720"/>
      <c r="AA128" s="1720"/>
      <c r="AB128" s="1720"/>
      <c r="AC128" s="1720"/>
      <c r="AD128" s="1720"/>
      <c r="AE128" s="1720"/>
      <c r="AF128" s="1720"/>
      <c r="AG128" s="1720"/>
      <c r="AH128" s="1720"/>
      <c r="AI128" s="1720"/>
      <c r="AJ128" s="1720"/>
      <c r="AK128" s="1720"/>
      <c r="AL128" s="1720"/>
      <c r="AM128" s="1720"/>
      <c r="AN128" s="1720"/>
      <c r="AO128" s="1720"/>
      <c r="AP128" s="1720"/>
      <c r="AQ128" s="1720"/>
      <c r="AR128" s="1720"/>
      <c r="AS128" s="1720"/>
      <c r="AT128" s="1720"/>
      <c r="AU128" s="1720"/>
      <c r="AV128" s="1720"/>
      <c r="AW128" s="1720"/>
      <c r="AX128" s="1720"/>
      <c r="AY128" s="1720"/>
      <c r="AZ128" s="1720"/>
    </row>
  </sheetData>
  <mergeCells count="580">
    <mergeCell ref="B1:AZ1"/>
    <mergeCell ref="AR3:AU3"/>
    <mergeCell ref="AR6:AU6"/>
    <mergeCell ref="AR7:AU7"/>
    <mergeCell ref="AR10:AU10"/>
    <mergeCell ref="AS103:AV103"/>
    <mergeCell ref="AW103:AZ103"/>
    <mergeCell ref="B103:N103"/>
    <mergeCell ref="O103:P103"/>
    <mergeCell ref="Q103:T103"/>
    <mergeCell ref="U103:X103"/>
    <mergeCell ref="Y103:AB103"/>
    <mergeCell ref="AC103:AF103"/>
    <mergeCell ref="AG103:AJ103"/>
    <mergeCell ref="AK103:AN103"/>
    <mergeCell ref="AO103:AR103"/>
    <mergeCell ref="AS76:AV76"/>
    <mergeCell ref="AW76:AZ76"/>
    <mergeCell ref="B85:N85"/>
    <mergeCell ref="O85:P85"/>
    <mergeCell ref="Q85:T85"/>
    <mergeCell ref="U85:X85"/>
    <mergeCell ref="Y85:AB85"/>
    <mergeCell ref="AC85:AF85"/>
    <mergeCell ref="AG85:AJ85"/>
    <mergeCell ref="AK85:AN85"/>
    <mergeCell ref="AO85:AR85"/>
    <mergeCell ref="AS85:AV85"/>
    <mergeCell ref="AW85:AZ85"/>
    <mergeCell ref="B76:N76"/>
    <mergeCell ref="O76:P76"/>
    <mergeCell ref="Q76:T76"/>
    <mergeCell ref="U76:X76"/>
    <mergeCell ref="Y76:AB76"/>
    <mergeCell ref="AC76:AF76"/>
    <mergeCell ref="AG76:AJ76"/>
    <mergeCell ref="AK76:AN76"/>
    <mergeCell ref="AO76:AR76"/>
    <mergeCell ref="AS84:AV84"/>
    <mergeCell ref="AW84:AZ84"/>
    <mergeCell ref="B84:N84"/>
    <mergeCell ref="O84:P84"/>
    <mergeCell ref="Q84:T84"/>
    <mergeCell ref="U84:X84"/>
    <mergeCell ref="Y84:AB84"/>
    <mergeCell ref="AC84:AF84"/>
    <mergeCell ref="AG84:AJ84"/>
    <mergeCell ref="AK84:AN84"/>
    <mergeCell ref="AO84:AR84"/>
    <mergeCell ref="AS58:AV58"/>
    <mergeCell ref="AW58:AZ58"/>
    <mergeCell ref="B67:N67"/>
    <mergeCell ref="O67:P67"/>
    <mergeCell ref="Q67:T67"/>
    <mergeCell ref="U67:X67"/>
    <mergeCell ref="Y67:AB67"/>
    <mergeCell ref="AC67:AF67"/>
    <mergeCell ref="AG67:AJ67"/>
    <mergeCell ref="AK67:AN67"/>
    <mergeCell ref="AO67:AR67"/>
    <mergeCell ref="AS67:AV67"/>
    <mergeCell ref="AW67:AZ67"/>
    <mergeCell ref="B58:N58"/>
    <mergeCell ref="O58:P58"/>
    <mergeCell ref="Q58:T58"/>
    <mergeCell ref="U58:X58"/>
    <mergeCell ref="Y58:AB58"/>
    <mergeCell ref="AC58:AF58"/>
    <mergeCell ref="AG58:AJ58"/>
    <mergeCell ref="AK58:AN58"/>
    <mergeCell ref="AO58:AR58"/>
    <mergeCell ref="AS66:AV66"/>
    <mergeCell ref="AW66:AZ66"/>
    <mergeCell ref="B115:AZ115"/>
    <mergeCell ref="B111:V111"/>
    <mergeCell ref="W111:Y111"/>
    <mergeCell ref="Z111:AB111"/>
    <mergeCell ref="AC111:AJ111"/>
    <mergeCell ref="AK111:AR111"/>
    <mergeCell ref="AS111:AZ111"/>
    <mergeCell ref="B112:V112"/>
    <mergeCell ref="W112:Y112"/>
    <mergeCell ref="Z112:AB112"/>
    <mergeCell ref="AC112:AJ112"/>
    <mergeCell ref="AK112:AR112"/>
    <mergeCell ref="AS112:AZ112"/>
    <mergeCell ref="W110:Y110"/>
    <mergeCell ref="Z110:AB110"/>
    <mergeCell ref="AC110:AJ110"/>
    <mergeCell ref="AK110:AR110"/>
    <mergeCell ref="AS110:AZ110"/>
    <mergeCell ref="B113:V113"/>
    <mergeCell ref="W113:Y113"/>
    <mergeCell ref="Z113:AB113"/>
    <mergeCell ref="AC113:AJ113"/>
    <mergeCell ref="AK113:AR113"/>
    <mergeCell ref="AS113:AZ113"/>
    <mergeCell ref="B127:AZ127"/>
    <mergeCell ref="B128:AZ128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105:AZ105"/>
    <mergeCell ref="B107:V109"/>
    <mergeCell ref="W107:Y109"/>
    <mergeCell ref="Z107:AB109"/>
    <mergeCell ref="AC107:AZ107"/>
    <mergeCell ref="AC108:AJ109"/>
    <mergeCell ref="AK108:AR109"/>
    <mergeCell ref="AS108:AZ109"/>
    <mergeCell ref="B110:V110"/>
    <mergeCell ref="B124:Y124"/>
    <mergeCell ref="Z124:AB124"/>
    <mergeCell ref="B125:Y125"/>
    <mergeCell ref="Z125:AB125"/>
    <mergeCell ref="B126:Y126"/>
    <mergeCell ref="Z126:AB126"/>
    <mergeCell ref="AC126:AJ126"/>
    <mergeCell ref="AK126:AR126"/>
    <mergeCell ref="AS126:AZ126"/>
    <mergeCell ref="B122:Y122"/>
    <mergeCell ref="Z122:AB122"/>
    <mergeCell ref="AC122:AJ122"/>
    <mergeCell ref="AK122:AR122"/>
    <mergeCell ref="AS122:AZ122"/>
    <mergeCell ref="B123:Y123"/>
    <mergeCell ref="Z123:AB123"/>
    <mergeCell ref="AC123:AJ123"/>
    <mergeCell ref="AK123:AR123"/>
    <mergeCell ref="AS123:AZ123"/>
    <mergeCell ref="B116:AZ116"/>
    <mergeCell ref="B118:Y120"/>
    <mergeCell ref="Z118:AB120"/>
    <mergeCell ref="AC118:AZ118"/>
    <mergeCell ref="AC119:AJ120"/>
    <mergeCell ref="AK119:AR120"/>
    <mergeCell ref="AS119:AZ120"/>
    <mergeCell ref="B121:Y121"/>
    <mergeCell ref="Z121:AB121"/>
    <mergeCell ref="AC121:AJ121"/>
    <mergeCell ref="AK121:AR121"/>
    <mergeCell ref="AS121:AZ121"/>
    <mergeCell ref="B96:AZ96"/>
    <mergeCell ref="AS93:AV93"/>
    <mergeCell ref="AW93:AZ93"/>
    <mergeCell ref="B93:N93"/>
    <mergeCell ref="O93:P93"/>
    <mergeCell ref="Q93:T93"/>
    <mergeCell ref="U93:X93"/>
    <mergeCell ref="Y93:AB93"/>
    <mergeCell ref="AC93:AF93"/>
    <mergeCell ref="AG93:AJ93"/>
    <mergeCell ref="AK93:AN93"/>
    <mergeCell ref="AO93:AR93"/>
    <mergeCell ref="B94:N94"/>
    <mergeCell ref="O94:P94"/>
    <mergeCell ref="Q94:T94"/>
    <mergeCell ref="U94:X94"/>
    <mergeCell ref="Y94:AB94"/>
    <mergeCell ref="AC94:AF94"/>
    <mergeCell ref="AG94:AJ94"/>
    <mergeCell ref="AK94:AN94"/>
    <mergeCell ref="AO94:AR94"/>
    <mergeCell ref="AS94:AV94"/>
    <mergeCell ref="AW94:AZ94"/>
    <mergeCell ref="AS91:AV91"/>
    <mergeCell ref="AW91:AZ91"/>
    <mergeCell ref="B92:N92"/>
    <mergeCell ref="O92:P92"/>
    <mergeCell ref="Q92:T92"/>
    <mergeCell ref="U92:X92"/>
    <mergeCell ref="Y92:AB92"/>
    <mergeCell ref="AC92:AF92"/>
    <mergeCell ref="AG92:AJ92"/>
    <mergeCell ref="AK92:AN92"/>
    <mergeCell ref="AO92:AR92"/>
    <mergeCell ref="AS92:AV92"/>
    <mergeCell ref="AW92:AZ92"/>
    <mergeCell ref="B91:N91"/>
    <mergeCell ref="O91:P91"/>
    <mergeCell ref="Q91:T91"/>
    <mergeCell ref="U91:X91"/>
    <mergeCell ref="Y91:AB91"/>
    <mergeCell ref="AC91:AF91"/>
    <mergeCell ref="AG91:AJ91"/>
    <mergeCell ref="AK91:AN91"/>
    <mergeCell ref="AO91:AR91"/>
    <mergeCell ref="B87:AZ87"/>
    <mergeCell ref="B89:N90"/>
    <mergeCell ref="O89:P90"/>
    <mergeCell ref="Q89:AB89"/>
    <mergeCell ref="AC89:AN89"/>
    <mergeCell ref="AO89:AZ89"/>
    <mergeCell ref="Q90:T90"/>
    <mergeCell ref="U90:X90"/>
    <mergeCell ref="Y90:AB90"/>
    <mergeCell ref="AC90:AF90"/>
    <mergeCell ref="AG90:AJ90"/>
    <mergeCell ref="AK90:AN90"/>
    <mergeCell ref="AO90:AR90"/>
    <mergeCell ref="AS90:AV90"/>
    <mergeCell ref="AW90:AZ90"/>
    <mergeCell ref="B18:Y18"/>
    <mergeCell ref="Z18:AB18"/>
    <mergeCell ref="AC18:AJ18"/>
    <mergeCell ref="AK18:AR18"/>
    <mergeCell ref="AS18:AZ18"/>
    <mergeCell ref="B19:Y19"/>
    <mergeCell ref="Z19:AB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B20:Y20"/>
    <mergeCell ref="Z20:AB20"/>
    <mergeCell ref="AC20:AJ20"/>
    <mergeCell ref="AS102:AV102"/>
    <mergeCell ref="AW102:AZ102"/>
    <mergeCell ref="B102:N102"/>
    <mergeCell ref="O102:P102"/>
    <mergeCell ref="Q102:T102"/>
    <mergeCell ref="U102:X102"/>
    <mergeCell ref="Y102:AB102"/>
    <mergeCell ref="AC102:AF102"/>
    <mergeCell ref="AG102:AJ102"/>
    <mergeCell ref="AK102:AN102"/>
    <mergeCell ref="AO102:AR102"/>
    <mergeCell ref="AS100:AV100"/>
    <mergeCell ref="AW100:AZ100"/>
    <mergeCell ref="B101:N101"/>
    <mergeCell ref="O101:P101"/>
    <mergeCell ref="Q101:T101"/>
    <mergeCell ref="U101:X101"/>
    <mergeCell ref="Y101:AB101"/>
    <mergeCell ref="AC101:AF101"/>
    <mergeCell ref="AG101:AJ101"/>
    <mergeCell ref="AK101:AN101"/>
    <mergeCell ref="AO101:AR101"/>
    <mergeCell ref="AS101:AV101"/>
    <mergeCell ref="AW101:AZ101"/>
    <mergeCell ref="B100:N100"/>
    <mergeCell ref="O100:P100"/>
    <mergeCell ref="Q100:T100"/>
    <mergeCell ref="U100:X100"/>
    <mergeCell ref="Y100:AB100"/>
    <mergeCell ref="AC100:AF100"/>
    <mergeCell ref="AG100:AJ100"/>
    <mergeCell ref="AK100:AN100"/>
    <mergeCell ref="AO100:AR100"/>
    <mergeCell ref="B98:N99"/>
    <mergeCell ref="O98:P99"/>
    <mergeCell ref="Q98:AB98"/>
    <mergeCell ref="AC98:AN98"/>
    <mergeCell ref="AO98:AZ98"/>
    <mergeCell ref="Q99:T99"/>
    <mergeCell ref="U99:X99"/>
    <mergeCell ref="Y99:AB99"/>
    <mergeCell ref="AC99:AF99"/>
    <mergeCell ref="AG99:AJ99"/>
    <mergeCell ref="AK99:AN99"/>
    <mergeCell ref="AO99:AR99"/>
    <mergeCell ref="AS99:AV99"/>
    <mergeCell ref="AW99:AZ99"/>
    <mergeCell ref="AS82:AV82"/>
    <mergeCell ref="AW82:AZ82"/>
    <mergeCell ref="B83:N83"/>
    <mergeCell ref="O83:P83"/>
    <mergeCell ref="Q83:T83"/>
    <mergeCell ref="U83:X83"/>
    <mergeCell ref="Y83:AB83"/>
    <mergeCell ref="AC83:AF83"/>
    <mergeCell ref="AG83:AJ83"/>
    <mergeCell ref="AK83:AN83"/>
    <mergeCell ref="AO83:AR83"/>
    <mergeCell ref="AS83:AV83"/>
    <mergeCell ref="AW83:AZ83"/>
    <mergeCell ref="B82:N82"/>
    <mergeCell ref="O82:P82"/>
    <mergeCell ref="Q82:T82"/>
    <mergeCell ref="U82:X82"/>
    <mergeCell ref="Y82:AB82"/>
    <mergeCell ref="AC82:AF82"/>
    <mergeCell ref="AG82:AJ82"/>
    <mergeCell ref="AK82:AN82"/>
    <mergeCell ref="AO82:AR82"/>
    <mergeCell ref="B78:AZ78"/>
    <mergeCell ref="B80:N81"/>
    <mergeCell ref="O80:P81"/>
    <mergeCell ref="Q80:AB80"/>
    <mergeCell ref="AC80:AN80"/>
    <mergeCell ref="AO80:AZ80"/>
    <mergeCell ref="Q81:T81"/>
    <mergeCell ref="U81:X81"/>
    <mergeCell ref="Y81:AB81"/>
    <mergeCell ref="AC81:AF81"/>
    <mergeCell ref="AG81:AJ81"/>
    <mergeCell ref="AK81:AN81"/>
    <mergeCell ref="AO81:AR81"/>
    <mergeCell ref="AS81:AV81"/>
    <mergeCell ref="AW81:AZ81"/>
    <mergeCell ref="AS75:AV75"/>
    <mergeCell ref="AW75:AZ75"/>
    <mergeCell ref="B75:N75"/>
    <mergeCell ref="O75:P75"/>
    <mergeCell ref="Q75:T75"/>
    <mergeCell ref="U75:X75"/>
    <mergeCell ref="Y75:AB75"/>
    <mergeCell ref="AC75:AF75"/>
    <mergeCell ref="AG75:AJ75"/>
    <mergeCell ref="AK75:AN75"/>
    <mergeCell ref="AO75:AR75"/>
    <mergeCell ref="AS73:AV73"/>
    <mergeCell ref="AW73:AZ73"/>
    <mergeCell ref="B74:N74"/>
    <mergeCell ref="O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73:N73"/>
    <mergeCell ref="O73:P73"/>
    <mergeCell ref="Q73:T73"/>
    <mergeCell ref="U73:X73"/>
    <mergeCell ref="Y73:AB73"/>
    <mergeCell ref="AC73:AF73"/>
    <mergeCell ref="AG73:AJ73"/>
    <mergeCell ref="AK73:AN73"/>
    <mergeCell ref="AO73:AR73"/>
    <mergeCell ref="AO64:AR64"/>
    <mergeCell ref="B66:N66"/>
    <mergeCell ref="O66:P66"/>
    <mergeCell ref="Q66:T66"/>
    <mergeCell ref="U66:X66"/>
    <mergeCell ref="Y66:AB66"/>
    <mergeCell ref="AC66:AF66"/>
    <mergeCell ref="AG66:AJ66"/>
    <mergeCell ref="AK66:AN66"/>
    <mergeCell ref="AO66:AR66"/>
    <mergeCell ref="AO65:AR65"/>
    <mergeCell ref="B60:AZ60"/>
    <mergeCell ref="B62:N63"/>
    <mergeCell ref="O62:P63"/>
    <mergeCell ref="Q62:AB62"/>
    <mergeCell ref="AC62:AN62"/>
    <mergeCell ref="AO62:AZ62"/>
    <mergeCell ref="Q63:T63"/>
    <mergeCell ref="U63:X63"/>
    <mergeCell ref="Y63:AB63"/>
    <mergeCell ref="AC63:AF63"/>
    <mergeCell ref="AG63:AJ63"/>
    <mergeCell ref="AK63:AN63"/>
    <mergeCell ref="AO63:AR63"/>
    <mergeCell ref="AS63:AV63"/>
    <mergeCell ref="AW63:AZ63"/>
    <mergeCell ref="AW65:AZ65"/>
    <mergeCell ref="B64:N64"/>
    <mergeCell ref="O64:P64"/>
    <mergeCell ref="Q64:T64"/>
    <mergeCell ref="U64:X64"/>
    <mergeCell ref="Y64:AB64"/>
    <mergeCell ref="AC64:AF64"/>
    <mergeCell ref="B71:N72"/>
    <mergeCell ref="O71:P72"/>
    <mergeCell ref="Q71:AB71"/>
    <mergeCell ref="AC71:AN71"/>
    <mergeCell ref="AO71:AZ71"/>
    <mergeCell ref="Q72:T72"/>
    <mergeCell ref="U72:X72"/>
    <mergeCell ref="Y72:AB72"/>
    <mergeCell ref="AC72:AF72"/>
    <mergeCell ref="AG72:AJ72"/>
    <mergeCell ref="AK72:AN72"/>
    <mergeCell ref="AO72:AR72"/>
    <mergeCell ref="AS72:AV72"/>
    <mergeCell ref="AW72:AZ72"/>
    <mergeCell ref="B69:AZ69"/>
    <mergeCell ref="AG64:AJ64"/>
    <mergeCell ref="AK64:AN64"/>
    <mergeCell ref="Y55:AB55"/>
    <mergeCell ref="AC55:AF55"/>
    <mergeCell ref="AG55:AJ55"/>
    <mergeCell ref="AK55:AN55"/>
    <mergeCell ref="AS64:AV64"/>
    <mergeCell ref="AW64:AZ64"/>
    <mergeCell ref="B65:N65"/>
    <mergeCell ref="O65:P65"/>
    <mergeCell ref="Q65:T65"/>
    <mergeCell ref="U65:X65"/>
    <mergeCell ref="Y65:AB65"/>
    <mergeCell ref="AC65:AF65"/>
    <mergeCell ref="AG65:AJ65"/>
    <mergeCell ref="AK65:AN65"/>
    <mergeCell ref="B57:N57"/>
    <mergeCell ref="O57:P57"/>
    <mergeCell ref="Q57:T57"/>
    <mergeCell ref="U57:X57"/>
    <mergeCell ref="Y57:AB57"/>
    <mergeCell ref="AC57:AF57"/>
    <mergeCell ref="AG57:AJ57"/>
    <mergeCell ref="AK57:AN57"/>
    <mergeCell ref="Y56:AB56"/>
    <mergeCell ref="AS65:AV65"/>
    <mergeCell ref="AG56:AJ56"/>
    <mergeCell ref="AK56:AN56"/>
    <mergeCell ref="AO56:AR56"/>
    <mergeCell ref="AO57:AR57"/>
    <mergeCell ref="B55:N55"/>
    <mergeCell ref="O55:P55"/>
    <mergeCell ref="Q55:T55"/>
    <mergeCell ref="AC34:AJ34"/>
    <mergeCell ref="Q44:AB44"/>
    <mergeCell ref="Q45:T45"/>
    <mergeCell ref="U45:X45"/>
    <mergeCell ref="AK47:AN47"/>
    <mergeCell ref="AO47:AR47"/>
    <mergeCell ref="O44:P45"/>
    <mergeCell ref="B44:N45"/>
    <mergeCell ref="Y45:AB45"/>
    <mergeCell ref="AC45:AF45"/>
    <mergeCell ref="AG45:AJ45"/>
    <mergeCell ref="AK45:AN45"/>
    <mergeCell ref="AO45:AR45"/>
    <mergeCell ref="B51:AZ51"/>
    <mergeCell ref="AS49:AV49"/>
    <mergeCell ref="AW49:AZ49"/>
    <mergeCell ref="U55:X55"/>
    <mergeCell ref="AS56:AV56"/>
    <mergeCell ref="AW56:AZ56"/>
    <mergeCell ref="AS57:AV57"/>
    <mergeCell ref="AW57:AZ57"/>
    <mergeCell ref="B53:N54"/>
    <mergeCell ref="O53:P54"/>
    <mergeCell ref="Q53:AB53"/>
    <mergeCell ref="AC53:AN53"/>
    <mergeCell ref="AO53:AZ53"/>
    <mergeCell ref="Q54:T54"/>
    <mergeCell ref="U54:X54"/>
    <mergeCell ref="Y54:AB54"/>
    <mergeCell ref="AC54:AF54"/>
    <mergeCell ref="AG54:AJ54"/>
    <mergeCell ref="AK54:AN54"/>
    <mergeCell ref="AO54:AR54"/>
    <mergeCell ref="AS54:AV54"/>
    <mergeCell ref="AW54:AZ54"/>
    <mergeCell ref="AO55:AR55"/>
    <mergeCell ref="B56:N56"/>
    <mergeCell ref="O56:P56"/>
    <mergeCell ref="Q56:T56"/>
    <mergeCell ref="U56:X56"/>
    <mergeCell ref="AC56:AF56"/>
    <mergeCell ref="AC29:AZ29"/>
    <mergeCell ref="AC30:AJ31"/>
    <mergeCell ref="AK30:AR31"/>
    <mergeCell ref="AS30:AZ31"/>
    <mergeCell ref="B32:Y32"/>
    <mergeCell ref="Z32:AB32"/>
    <mergeCell ref="AC32:AJ32"/>
    <mergeCell ref="AS40:AZ40"/>
    <mergeCell ref="B35:Y35"/>
    <mergeCell ref="B36:Y36"/>
    <mergeCell ref="Z35:AB35"/>
    <mergeCell ref="Z36:AB36"/>
    <mergeCell ref="B37:Y37"/>
    <mergeCell ref="B39:Y39"/>
    <mergeCell ref="AK34:AR34"/>
    <mergeCell ref="AS34:AZ34"/>
    <mergeCell ref="B40:Y40"/>
    <mergeCell ref="Z40:AB40"/>
    <mergeCell ref="Z37:AB37"/>
    <mergeCell ref="Z39:AB39"/>
    <mergeCell ref="B38:Y38"/>
    <mergeCell ref="Z38:AB38"/>
    <mergeCell ref="B34:Y34"/>
    <mergeCell ref="Z34:AB34"/>
    <mergeCell ref="O48:P48"/>
    <mergeCell ref="B48:N48"/>
    <mergeCell ref="B47:N47"/>
    <mergeCell ref="B46:N46"/>
    <mergeCell ref="Q47:T47"/>
    <mergeCell ref="U47:X47"/>
    <mergeCell ref="U46:X46"/>
    <mergeCell ref="Q48:T48"/>
    <mergeCell ref="U48:X48"/>
    <mergeCell ref="O46:P46"/>
    <mergeCell ref="Q46:T46"/>
    <mergeCell ref="O47:P47"/>
    <mergeCell ref="AS45:AV45"/>
    <mergeCell ref="AS46:AV46"/>
    <mergeCell ref="Y48:AB48"/>
    <mergeCell ref="AC48:AF48"/>
    <mergeCell ref="AG48:AJ48"/>
    <mergeCell ref="AK48:AN48"/>
    <mergeCell ref="AO48:AR48"/>
    <mergeCell ref="AS48:AV48"/>
    <mergeCell ref="AW48:AZ48"/>
    <mergeCell ref="AS47:AV47"/>
    <mergeCell ref="Y46:AB46"/>
    <mergeCell ref="AC46:AF46"/>
    <mergeCell ref="AG46:AJ46"/>
    <mergeCell ref="AO46:AR46"/>
    <mergeCell ref="Y47:AB47"/>
    <mergeCell ref="AC47:AF47"/>
    <mergeCell ref="AG47:AJ47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B33:Y33"/>
    <mergeCell ref="Z33:AB33"/>
    <mergeCell ref="AC33:AJ33"/>
    <mergeCell ref="AK33:AR33"/>
    <mergeCell ref="AS33:AZ33"/>
    <mergeCell ref="AQ4:AU5"/>
    <mergeCell ref="B17:Y17"/>
    <mergeCell ref="Z17:AB17"/>
    <mergeCell ref="AC17:AJ17"/>
    <mergeCell ref="AK17:AR17"/>
    <mergeCell ref="AS17:AZ17"/>
    <mergeCell ref="B12:AB12"/>
    <mergeCell ref="B14:Y16"/>
    <mergeCell ref="Z14:AB16"/>
    <mergeCell ref="AC14:AZ14"/>
    <mergeCell ref="AC15:AJ16"/>
    <mergeCell ref="AK15:AR16"/>
    <mergeCell ref="AS15:AZ16"/>
    <mergeCell ref="AS23:AZ23"/>
    <mergeCell ref="B25:AZ25"/>
    <mergeCell ref="C26:AZ26"/>
    <mergeCell ref="B27:AZ27"/>
    <mergeCell ref="B29:Y31"/>
    <mergeCell ref="Z29:AB31"/>
    <mergeCell ref="AV3:AZ3"/>
    <mergeCell ref="AV5:AZ5"/>
    <mergeCell ref="AK20:AR20"/>
    <mergeCell ref="AS20:AZ20"/>
    <mergeCell ref="AC125:AJ125"/>
    <mergeCell ref="AK125:AR125"/>
    <mergeCell ref="AS125:AZ125"/>
    <mergeCell ref="AK32:AR32"/>
    <mergeCell ref="AS32:AZ32"/>
    <mergeCell ref="AS55:AV55"/>
    <mergeCell ref="AW55:AZ55"/>
    <mergeCell ref="AW45:AZ45"/>
    <mergeCell ref="AW47:AZ47"/>
    <mergeCell ref="AK46:AN46"/>
    <mergeCell ref="AC40:AJ40"/>
    <mergeCell ref="B42:AZ42"/>
    <mergeCell ref="B23:Y23"/>
    <mergeCell ref="Z23:AB23"/>
    <mergeCell ref="AC23:AJ23"/>
    <mergeCell ref="AK23:AR23"/>
    <mergeCell ref="AW46:AZ46"/>
    <mergeCell ref="AC44:AN44"/>
    <mergeCell ref="AO44:AZ44"/>
    <mergeCell ref="AK40:AR40"/>
  </mergeCells>
  <pageMargins left="0.70866141732283472" right="0.39370078740157483" top="0.74803149606299213" bottom="0.74803149606299213" header="0.31496062992125984" footer="0"/>
  <pageSetup paperSize="9" firstPageNumber="177" fitToWidth="0" fitToHeight="3" orientation="landscape" useFirstPageNumber="1" r:id="rId1"/>
  <headerFooter>
    <oddHeader>&amp;C&amp;"Times New Roman,обычный"&amp;10&amp;P</oddHeader>
  </headerFooter>
  <rowBreaks count="5" manualBreakCount="5">
    <brk id="26" max="51" man="1"/>
    <brk id="50" max="51" man="1"/>
    <brk id="68" max="51" man="1"/>
    <brk id="86" max="51" man="1"/>
    <brk id="104" max="5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zoomScaleSheetLayoutView="110" workbookViewId="0">
      <selection activeCell="BD67" sqref="BD67"/>
    </sheetView>
  </sheetViews>
  <sheetFormatPr defaultRowHeight="15" x14ac:dyDescent="0.25"/>
  <cols>
    <col min="1" max="1" width="1" style="185" customWidth="1"/>
    <col min="2" max="14" width="2.42578125" style="185" customWidth="1"/>
    <col min="15" max="16" width="3.140625" style="185" customWidth="1"/>
    <col min="17" max="30" width="2.42578125" style="185" customWidth="1"/>
    <col min="31" max="31" width="3.42578125" style="185" customWidth="1"/>
    <col min="32" max="32" width="2.42578125" style="185" customWidth="1"/>
    <col min="33" max="33" width="4" style="185" customWidth="1"/>
    <col min="34" max="38" width="2.42578125" style="185" customWidth="1"/>
    <col min="39" max="39" width="3.5703125" style="185" customWidth="1"/>
    <col min="40" max="41" width="2.42578125" style="185" customWidth="1"/>
    <col min="42" max="42" width="4.5703125" style="185" customWidth="1"/>
    <col min="43" max="46" width="2.42578125" style="185" customWidth="1"/>
    <col min="47" max="47" width="4" style="185" customWidth="1"/>
    <col min="48" max="50" width="2.42578125" style="185" customWidth="1"/>
    <col min="51" max="51" width="3.85546875" style="185" customWidth="1"/>
    <col min="52" max="52" width="2.42578125" style="185" customWidth="1"/>
    <col min="53" max="53" width="1.7109375" style="40" customWidth="1"/>
  </cols>
  <sheetData>
    <row r="1" spans="1:53" ht="38.25" customHeight="1" x14ac:dyDescent="0.25">
      <c r="A1" s="1428" t="s">
        <v>694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428"/>
      <c r="R1" s="1428"/>
      <c r="S1" s="1428"/>
      <c r="T1" s="1428"/>
      <c r="U1" s="1428"/>
      <c r="V1" s="1428"/>
      <c r="W1" s="1428"/>
      <c r="X1" s="1428"/>
      <c r="Y1" s="1428"/>
      <c r="Z1" s="1428"/>
      <c r="AA1" s="1428"/>
      <c r="AB1" s="1428"/>
      <c r="AC1" s="1428"/>
      <c r="AD1" s="1428"/>
      <c r="AE1" s="1428"/>
      <c r="AF1" s="1428"/>
      <c r="AG1" s="1428"/>
      <c r="AH1" s="1428"/>
      <c r="AI1" s="1428"/>
      <c r="AJ1" s="1428"/>
      <c r="AK1" s="1428"/>
      <c r="AL1" s="1428"/>
      <c r="AM1" s="1428"/>
      <c r="AN1" s="1428"/>
      <c r="AO1" s="1428"/>
      <c r="AP1" s="1428"/>
      <c r="AQ1" s="1428"/>
      <c r="AR1" s="1428"/>
      <c r="AS1" s="1428"/>
      <c r="AT1" s="1428"/>
      <c r="AU1" s="1428"/>
      <c r="AV1" s="1428"/>
      <c r="AW1" s="1428"/>
      <c r="AX1" s="1428"/>
      <c r="AY1" s="1428"/>
      <c r="AZ1" s="1428"/>
    </row>
    <row r="2" spans="1:53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3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3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3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  <c r="BA5" s="3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  <c r="BA6" s="4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5"/>
    </row>
    <row r="9" spans="1:53" ht="18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  <c r="BA9" s="6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7"/>
    </row>
    <row r="12" spans="1:53" x14ac:dyDescent="0.25">
      <c r="A12" s="44"/>
      <c r="B12" s="1338" t="s">
        <v>590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1338"/>
      <c r="AU12" s="1338"/>
      <c r="AV12" s="1338"/>
      <c r="AW12" s="1338"/>
      <c r="AX12" s="1338"/>
      <c r="AY12" s="1338"/>
      <c r="AZ12" s="1338"/>
      <c r="BA12" s="8"/>
    </row>
    <row r="13" spans="1:53" x14ac:dyDescent="0.25">
      <c r="A13" s="44"/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8"/>
    </row>
    <row r="14" spans="1:53" ht="18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  <c r="BA14" s="8"/>
    </row>
    <row r="15" spans="1:53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  <c r="BA15" s="8"/>
    </row>
    <row r="16" spans="1:53" ht="35.2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  <c r="BA16" s="8"/>
    </row>
    <row r="17" spans="1:53" s="391" customFormat="1" ht="12" thickBot="1" x14ac:dyDescent="0.25">
      <c r="A17" s="366"/>
      <c r="B17" s="1038">
        <v>1</v>
      </c>
      <c r="C17" s="1038"/>
      <c r="D17" s="1038"/>
      <c r="E17" s="1038"/>
      <c r="F17" s="1038"/>
      <c r="G17" s="1038"/>
      <c r="H17" s="1038"/>
      <c r="I17" s="1038"/>
      <c r="J17" s="1038"/>
      <c r="K17" s="1038"/>
      <c r="L17" s="1038"/>
      <c r="M17" s="1038"/>
      <c r="N17" s="1038"/>
      <c r="O17" s="1038"/>
      <c r="P17" s="1038"/>
      <c r="Q17" s="1038"/>
      <c r="R17" s="1038"/>
      <c r="S17" s="1038"/>
      <c r="T17" s="1038"/>
      <c r="U17" s="1038"/>
      <c r="V17" s="1038"/>
      <c r="W17" s="1038"/>
      <c r="X17" s="1038"/>
      <c r="Y17" s="1039"/>
      <c r="Z17" s="1037" t="s">
        <v>36</v>
      </c>
      <c r="AA17" s="1038"/>
      <c r="AB17" s="1039"/>
      <c r="AC17" s="1037" t="s">
        <v>7</v>
      </c>
      <c r="AD17" s="1038"/>
      <c r="AE17" s="1038"/>
      <c r="AF17" s="1038"/>
      <c r="AG17" s="1038"/>
      <c r="AH17" s="1038"/>
      <c r="AI17" s="1038"/>
      <c r="AJ17" s="1039"/>
      <c r="AK17" s="1037" t="s">
        <v>8</v>
      </c>
      <c r="AL17" s="1038"/>
      <c r="AM17" s="1038"/>
      <c r="AN17" s="1038"/>
      <c r="AO17" s="1038"/>
      <c r="AP17" s="1038"/>
      <c r="AQ17" s="1038"/>
      <c r="AR17" s="1039"/>
      <c r="AS17" s="1037" t="s">
        <v>9</v>
      </c>
      <c r="AT17" s="1038"/>
      <c r="AU17" s="1038"/>
      <c r="AV17" s="1038"/>
      <c r="AW17" s="1038"/>
      <c r="AX17" s="1038"/>
      <c r="AY17" s="1038"/>
      <c r="AZ17" s="1038"/>
      <c r="BA17" s="351"/>
    </row>
    <row r="18" spans="1:53" s="184" customFormat="1" ht="18" customHeight="1" x14ac:dyDescent="0.25">
      <c r="A18" s="123"/>
      <c r="B18" s="1347" t="s">
        <v>281</v>
      </c>
      <c r="C18" s="1347"/>
      <c r="D18" s="1347"/>
      <c r="E18" s="1347"/>
      <c r="F18" s="1347"/>
      <c r="G18" s="1347"/>
      <c r="H18" s="1347"/>
      <c r="I18" s="1347"/>
      <c r="J18" s="1347"/>
      <c r="K18" s="1347"/>
      <c r="L18" s="1347"/>
      <c r="M18" s="1347"/>
      <c r="N18" s="1347"/>
      <c r="O18" s="1347"/>
      <c r="P18" s="1347"/>
      <c r="Q18" s="1347"/>
      <c r="R18" s="1347"/>
      <c r="S18" s="1347"/>
      <c r="T18" s="1347"/>
      <c r="U18" s="1347"/>
      <c r="V18" s="1347"/>
      <c r="W18" s="1347"/>
      <c r="X18" s="1347"/>
      <c r="Y18" s="1348"/>
      <c r="Z18" s="1150" t="s">
        <v>119</v>
      </c>
      <c r="AA18" s="1151"/>
      <c r="AB18" s="1152"/>
      <c r="AC18" s="1429"/>
      <c r="AD18" s="1429"/>
      <c r="AE18" s="1429"/>
      <c r="AF18" s="1429"/>
      <c r="AG18" s="1429"/>
      <c r="AH18" s="1429"/>
      <c r="AI18" s="1429"/>
      <c r="AJ18" s="1429"/>
      <c r="AK18" s="1429"/>
      <c r="AL18" s="1429"/>
      <c r="AM18" s="1429"/>
      <c r="AN18" s="1429"/>
      <c r="AO18" s="1429"/>
      <c r="AP18" s="1429"/>
      <c r="AQ18" s="1429"/>
      <c r="AR18" s="1429"/>
      <c r="AS18" s="1429"/>
      <c r="AT18" s="1429"/>
      <c r="AU18" s="1429"/>
      <c r="AV18" s="1429"/>
      <c r="AW18" s="1429"/>
      <c r="AX18" s="1429"/>
      <c r="AY18" s="1429"/>
      <c r="AZ18" s="1430"/>
      <c r="BA18" s="189"/>
    </row>
    <row r="19" spans="1:53" s="184" customFormat="1" ht="18" customHeight="1" x14ac:dyDescent="0.25">
      <c r="A19" s="123"/>
      <c r="B19" s="1347" t="s">
        <v>279</v>
      </c>
      <c r="C19" s="1347"/>
      <c r="D19" s="1347"/>
      <c r="E19" s="1347"/>
      <c r="F19" s="1347"/>
      <c r="G19" s="1347"/>
      <c r="H19" s="1347"/>
      <c r="I19" s="1347"/>
      <c r="J19" s="1347"/>
      <c r="K19" s="1347"/>
      <c r="L19" s="1347"/>
      <c r="M19" s="1347"/>
      <c r="N19" s="1347"/>
      <c r="O19" s="1347"/>
      <c r="P19" s="1347"/>
      <c r="Q19" s="1347"/>
      <c r="R19" s="1347"/>
      <c r="S19" s="1347"/>
      <c r="T19" s="1347"/>
      <c r="U19" s="1347"/>
      <c r="V19" s="1347"/>
      <c r="W19" s="1347"/>
      <c r="X19" s="1347"/>
      <c r="Y19" s="1348"/>
      <c r="Z19" s="1233" t="s">
        <v>122</v>
      </c>
      <c r="AA19" s="1234"/>
      <c r="AB19" s="1235"/>
      <c r="AC19" s="377"/>
      <c r="AD19" s="378"/>
      <c r="AE19" s="378"/>
      <c r="AF19" s="378"/>
      <c r="AG19" s="378"/>
      <c r="AH19" s="378"/>
      <c r="AI19" s="378"/>
      <c r="AJ19" s="379"/>
      <c r="AK19" s="377"/>
      <c r="AL19" s="378"/>
      <c r="AM19" s="378"/>
      <c r="AN19" s="378"/>
      <c r="AO19" s="378"/>
      <c r="AP19" s="378"/>
      <c r="AQ19" s="378"/>
      <c r="AR19" s="379"/>
      <c r="AS19" s="377"/>
      <c r="AT19" s="378"/>
      <c r="AU19" s="378"/>
      <c r="AV19" s="378"/>
      <c r="AW19" s="378"/>
      <c r="AX19" s="378"/>
      <c r="AY19" s="378"/>
      <c r="AZ19" s="380"/>
      <c r="BA19" s="189"/>
    </row>
    <row r="20" spans="1:53" s="184" customFormat="1" ht="18" customHeight="1" x14ac:dyDescent="0.25">
      <c r="A20" s="123"/>
      <c r="B20" s="1351" t="s">
        <v>416</v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3"/>
      <c r="Z20" s="1233" t="s">
        <v>135</v>
      </c>
      <c r="AA20" s="1234"/>
      <c r="AB20" s="1235"/>
      <c r="AC20" s="377"/>
      <c r="AD20" s="378"/>
      <c r="AE20" s="378"/>
      <c r="AF20" s="378"/>
      <c r="AG20" s="378"/>
      <c r="AH20" s="378"/>
      <c r="AI20" s="378"/>
      <c r="AJ20" s="379"/>
      <c r="AK20" s="377"/>
      <c r="AL20" s="378"/>
      <c r="AM20" s="378"/>
      <c r="AN20" s="378"/>
      <c r="AO20" s="378"/>
      <c r="AP20" s="378"/>
      <c r="AQ20" s="378"/>
      <c r="AR20" s="379"/>
      <c r="AS20" s="377"/>
      <c r="AT20" s="378"/>
      <c r="AU20" s="378"/>
      <c r="AV20" s="378"/>
      <c r="AW20" s="378"/>
      <c r="AX20" s="378"/>
      <c r="AY20" s="378"/>
      <c r="AZ20" s="380"/>
      <c r="BA20" s="162"/>
    </row>
    <row r="21" spans="1:53" s="184" customFormat="1" ht="18" customHeight="1" x14ac:dyDescent="0.25">
      <c r="A21" s="123"/>
      <c r="B21" s="1347" t="s">
        <v>282</v>
      </c>
      <c r="C21" s="1347"/>
      <c r="D21" s="1347"/>
      <c r="E21" s="1347"/>
      <c r="F21" s="1347"/>
      <c r="G21" s="1347"/>
      <c r="H21" s="1347"/>
      <c r="I21" s="1347"/>
      <c r="J21" s="1347"/>
      <c r="K21" s="1347"/>
      <c r="L21" s="1347"/>
      <c r="M21" s="1347"/>
      <c r="N21" s="1347"/>
      <c r="O21" s="1347"/>
      <c r="P21" s="1347"/>
      <c r="Q21" s="1347"/>
      <c r="R21" s="1347"/>
      <c r="S21" s="1347"/>
      <c r="T21" s="1347"/>
      <c r="U21" s="1347"/>
      <c r="V21" s="1347"/>
      <c r="W21" s="1347"/>
      <c r="X21" s="1347"/>
      <c r="Y21" s="1348"/>
      <c r="Z21" s="1349" t="s">
        <v>139</v>
      </c>
      <c r="AA21" s="1350"/>
      <c r="AB21" s="1350"/>
      <c r="AC21" s="1705"/>
      <c r="AD21" s="1706"/>
      <c r="AE21" s="1706"/>
      <c r="AF21" s="1706"/>
      <c r="AG21" s="1706"/>
      <c r="AH21" s="1706"/>
      <c r="AI21" s="1706"/>
      <c r="AJ21" s="1707"/>
      <c r="AK21" s="1705"/>
      <c r="AL21" s="1706"/>
      <c r="AM21" s="1706"/>
      <c r="AN21" s="1706"/>
      <c r="AO21" s="1706"/>
      <c r="AP21" s="1706"/>
      <c r="AQ21" s="1706"/>
      <c r="AR21" s="1707"/>
      <c r="AS21" s="1705"/>
      <c r="AT21" s="1706"/>
      <c r="AU21" s="1706"/>
      <c r="AV21" s="1706"/>
      <c r="AW21" s="1706"/>
      <c r="AX21" s="1706"/>
      <c r="AY21" s="1706"/>
      <c r="AZ21" s="1708"/>
      <c r="BA21" s="162"/>
    </row>
    <row r="22" spans="1:53" s="184" customFormat="1" ht="18" customHeight="1" x14ac:dyDescent="0.25">
      <c r="A22" s="123"/>
      <c r="B22" s="1347" t="s">
        <v>280</v>
      </c>
      <c r="C22" s="1347"/>
      <c r="D22" s="1347"/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1348"/>
      <c r="Z22" s="1349" t="s">
        <v>153</v>
      </c>
      <c r="AA22" s="1350"/>
      <c r="AB22" s="1350"/>
      <c r="AC22" s="1705"/>
      <c r="AD22" s="1706"/>
      <c r="AE22" s="1706"/>
      <c r="AF22" s="1706"/>
      <c r="AG22" s="1706"/>
      <c r="AH22" s="1706"/>
      <c r="AI22" s="1706"/>
      <c r="AJ22" s="1707"/>
      <c r="AK22" s="1705"/>
      <c r="AL22" s="1706"/>
      <c r="AM22" s="1706"/>
      <c r="AN22" s="1706"/>
      <c r="AO22" s="1706"/>
      <c r="AP22" s="1706"/>
      <c r="AQ22" s="1706"/>
      <c r="AR22" s="1707"/>
      <c r="AS22" s="1705"/>
      <c r="AT22" s="1706"/>
      <c r="AU22" s="1706"/>
      <c r="AV22" s="1706"/>
      <c r="AW22" s="1706"/>
      <c r="AX22" s="1706"/>
      <c r="AY22" s="1706"/>
      <c r="AZ22" s="1708"/>
      <c r="BA22" s="162"/>
    </row>
    <row r="23" spans="1:53" s="184" customFormat="1" ht="33.75" customHeight="1" thickBot="1" x14ac:dyDescent="0.3">
      <c r="A23" s="123"/>
      <c r="B23" s="940" t="s">
        <v>589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1355" t="s">
        <v>142</v>
      </c>
      <c r="AA23" s="1356"/>
      <c r="AB23" s="1356"/>
      <c r="AC23" s="1368"/>
      <c r="AD23" s="1369"/>
      <c r="AE23" s="1369"/>
      <c r="AF23" s="1369"/>
      <c r="AG23" s="1369"/>
      <c r="AH23" s="1369"/>
      <c r="AI23" s="1369"/>
      <c r="AJ23" s="1370"/>
      <c r="AK23" s="1368"/>
      <c r="AL23" s="1369"/>
      <c r="AM23" s="1369"/>
      <c r="AN23" s="1369"/>
      <c r="AO23" s="1369"/>
      <c r="AP23" s="1369"/>
      <c r="AQ23" s="1369"/>
      <c r="AR23" s="1370"/>
      <c r="AS23" s="1368"/>
      <c r="AT23" s="1369"/>
      <c r="AU23" s="1369"/>
      <c r="AV23" s="1369"/>
      <c r="AW23" s="1369"/>
      <c r="AX23" s="1369"/>
      <c r="AY23" s="1369"/>
      <c r="AZ23" s="1371"/>
      <c r="BA23" s="162"/>
    </row>
    <row r="24" spans="1:53" x14ac:dyDescent="0.25">
      <c r="A24" s="44"/>
      <c r="B24" s="15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6"/>
      <c r="AA24" s="156"/>
      <c r="AB24" s="156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8"/>
    </row>
    <row r="25" spans="1:53" ht="29.25" customHeight="1" x14ac:dyDescent="0.25">
      <c r="A25" s="44"/>
      <c r="B25" s="1249" t="s">
        <v>695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  <c r="BA25" s="187"/>
    </row>
    <row r="26" spans="1:53" x14ac:dyDescent="0.25">
      <c r="A26" s="80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11"/>
    </row>
    <row r="27" spans="1:53" x14ac:dyDescent="0.25">
      <c r="A27" s="82"/>
      <c r="B27" s="973" t="s">
        <v>459</v>
      </c>
      <c r="C27" s="973"/>
      <c r="D27" s="973"/>
      <c r="E27" s="973"/>
      <c r="F27" s="973"/>
      <c r="G27" s="973"/>
      <c r="H27" s="973"/>
      <c r="I27" s="973"/>
      <c r="J27" s="973"/>
      <c r="K27" s="973"/>
      <c r="L27" s="973"/>
      <c r="M27" s="973"/>
      <c r="N27" s="973"/>
      <c r="O27" s="973"/>
      <c r="P27" s="973"/>
      <c r="Q27" s="973"/>
      <c r="R27" s="973"/>
      <c r="S27" s="973"/>
      <c r="T27" s="973"/>
      <c r="U27" s="973"/>
      <c r="V27" s="973"/>
      <c r="W27" s="973"/>
      <c r="X27" s="973"/>
      <c r="Y27" s="973"/>
      <c r="Z27" s="973"/>
      <c r="AA27" s="973"/>
      <c r="AB27" s="973"/>
      <c r="AC27" s="973"/>
      <c r="AD27" s="973"/>
      <c r="AE27" s="973"/>
      <c r="AF27" s="973"/>
      <c r="AG27" s="973"/>
      <c r="AH27" s="973"/>
      <c r="AI27" s="973"/>
      <c r="AJ27" s="973"/>
      <c r="AK27" s="973"/>
      <c r="AL27" s="973"/>
      <c r="AM27" s="973"/>
      <c r="AN27" s="973"/>
      <c r="AO27" s="973"/>
      <c r="AP27" s="973"/>
      <c r="AQ27" s="973"/>
      <c r="AR27" s="973"/>
      <c r="AS27" s="973"/>
      <c r="AT27" s="973"/>
      <c r="AU27" s="973"/>
      <c r="AV27" s="973"/>
      <c r="AW27" s="973"/>
      <c r="AX27" s="973"/>
      <c r="AY27" s="973"/>
      <c r="AZ27" s="973"/>
      <c r="BA27" s="43"/>
    </row>
    <row r="28" spans="1:53" ht="12" customHeight="1" x14ac:dyDescent="0.25">
      <c r="A28" s="82"/>
      <c r="B28" s="514"/>
      <c r="C28" s="514"/>
      <c r="D28" s="514"/>
      <c r="E28" s="514"/>
      <c r="F28" s="514"/>
      <c r="G28" s="514"/>
      <c r="H28" s="514"/>
      <c r="I28" s="514"/>
      <c r="J28" s="514"/>
      <c r="K28" s="514"/>
      <c r="L28" s="514"/>
      <c r="M28" s="514"/>
      <c r="N28" s="514"/>
      <c r="O28" s="514"/>
      <c r="P28" s="514"/>
      <c r="Q28" s="514"/>
      <c r="R28" s="514"/>
      <c r="S28" s="514"/>
      <c r="T28" s="514"/>
      <c r="U28" s="514"/>
      <c r="V28" s="514"/>
      <c r="W28" s="514"/>
      <c r="X28" s="514"/>
      <c r="Y28" s="514"/>
      <c r="Z28" s="514"/>
      <c r="AA28" s="514"/>
      <c r="AB28" s="514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43"/>
    </row>
    <row r="29" spans="1:53" ht="18" customHeight="1" x14ac:dyDescent="0.25">
      <c r="A29" s="82"/>
      <c r="B29" s="870" t="s">
        <v>2</v>
      </c>
      <c r="C29" s="870"/>
      <c r="D29" s="870"/>
      <c r="E29" s="870"/>
      <c r="F29" s="870"/>
      <c r="G29" s="870"/>
      <c r="H29" s="870"/>
      <c r="I29" s="870"/>
      <c r="J29" s="870"/>
      <c r="K29" s="870"/>
      <c r="L29" s="870"/>
      <c r="M29" s="870"/>
      <c r="N29" s="870"/>
      <c r="O29" s="870"/>
      <c r="P29" s="870"/>
      <c r="Q29" s="870"/>
      <c r="R29" s="870"/>
      <c r="S29" s="870"/>
      <c r="T29" s="870"/>
      <c r="U29" s="870"/>
      <c r="V29" s="870"/>
      <c r="W29" s="870"/>
      <c r="X29" s="870"/>
      <c r="Y29" s="871"/>
      <c r="Z29" s="895" t="s">
        <v>33</v>
      </c>
      <c r="AA29" s="870"/>
      <c r="AB29" s="871"/>
      <c r="AC29" s="865" t="s">
        <v>99</v>
      </c>
      <c r="AD29" s="866"/>
      <c r="AE29" s="866"/>
      <c r="AF29" s="866"/>
      <c r="AG29" s="866"/>
      <c r="AH29" s="866"/>
      <c r="AI29" s="866"/>
      <c r="AJ29" s="866"/>
      <c r="AK29" s="866"/>
      <c r="AL29" s="866"/>
      <c r="AM29" s="866"/>
      <c r="AN29" s="866"/>
      <c r="AO29" s="866"/>
      <c r="AP29" s="866"/>
      <c r="AQ29" s="866"/>
      <c r="AR29" s="866"/>
      <c r="AS29" s="866"/>
      <c r="AT29" s="866"/>
      <c r="AU29" s="866"/>
      <c r="AV29" s="866"/>
      <c r="AW29" s="866"/>
      <c r="AX29" s="866"/>
      <c r="AY29" s="866"/>
      <c r="AZ29" s="866"/>
      <c r="BA29" s="43"/>
    </row>
    <row r="30" spans="1:53" x14ac:dyDescent="0.25">
      <c r="A30" s="82"/>
      <c r="B30" s="872"/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3"/>
      <c r="Z30" s="896"/>
      <c r="AA30" s="872"/>
      <c r="AB30" s="873"/>
      <c r="AC30" s="895" t="s">
        <v>271</v>
      </c>
      <c r="AD30" s="870"/>
      <c r="AE30" s="870"/>
      <c r="AF30" s="870"/>
      <c r="AG30" s="870"/>
      <c r="AH30" s="870"/>
      <c r="AI30" s="870"/>
      <c r="AJ30" s="871"/>
      <c r="AK30" s="892" t="s">
        <v>6</v>
      </c>
      <c r="AL30" s="892"/>
      <c r="AM30" s="892"/>
      <c r="AN30" s="892"/>
      <c r="AO30" s="892"/>
      <c r="AP30" s="892"/>
      <c r="AQ30" s="892"/>
      <c r="AR30" s="892"/>
      <c r="AS30" s="870" t="s">
        <v>35</v>
      </c>
      <c r="AT30" s="870"/>
      <c r="AU30" s="870"/>
      <c r="AV30" s="870"/>
      <c r="AW30" s="870"/>
      <c r="AX30" s="870"/>
      <c r="AY30" s="870"/>
      <c r="AZ30" s="870"/>
      <c r="BA30" s="43"/>
    </row>
    <row r="31" spans="1:53" ht="33.75" customHeight="1" x14ac:dyDescent="0.25">
      <c r="A31" s="82"/>
      <c r="B31" s="874"/>
      <c r="C31" s="874"/>
      <c r="D31" s="874"/>
      <c r="E31" s="874"/>
      <c r="F31" s="874"/>
      <c r="G31" s="874"/>
      <c r="H31" s="874"/>
      <c r="I31" s="874"/>
      <c r="J31" s="874"/>
      <c r="K31" s="874"/>
      <c r="L31" s="874"/>
      <c r="M31" s="874"/>
      <c r="N31" s="874"/>
      <c r="O31" s="874"/>
      <c r="P31" s="874"/>
      <c r="Q31" s="874"/>
      <c r="R31" s="874"/>
      <c r="S31" s="874"/>
      <c r="T31" s="874"/>
      <c r="U31" s="874"/>
      <c r="V31" s="874"/>
      <c r="W31" s="874"/>
      <c r="X31" s="874"/>
      <c r="Y31" s="875"/>
      <c r="Z31" s="897"/>
      <c r="AA31" s="874"/>
      <c r="AB31" s="875"/>
      <c r="AC31" s="897"/>
      <c r="AD31" s="874"/>
      <c r="AE31" s="874"/>
      <c r="AF31" s="874"/>
      <c r="AG31" s="874"/>
      <c r="AH31" s="874"/>
      <c r="AI31" s="874"/>
      <c r="AJ31" s="875"/>
      <c r="AK31" s="892"/>
      <c r="AL31" s="892"/>
      <c r="AM31" s="892"/>
      <c r="AN31" s="892"/>
      <c r="AO31" s="892"/>
      <c r="AP31" s="892"/>
      <c r="AQ31" s="892"/>
      <c r="AR31" s="892"/>
      <c r="AS31" s="874"/>
      <c r="AT31" s="874"/>
      <c r="AU31" s="874"/>
      <c r="AV31" s="874"/>
      <c r="AW31" s="874"/>
      <c r="AX31" s="874"/>
      <c r="AY31" s="874"/>
      <c r="AZ31" s="874"/>
      <c r="BA31" s="43"/>
    </row>
    <row r="32" spans="1:53" s="391" customFormat="1" ht="12" thickBot="1" x14ac:dyDescent="0.25">
      <c r="A32" s="573"/>
      <c r="B32" s="884">
        <v>1</v>
      </c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5"/>
      <c r="Z32" s="953" t="s">
        <v>36</v>
      </c>
      <c r="AA32" s="884"/>
      <c r="AB32" s="885"/>
      <c r="AC32" s="953" t="s">
        <v>7</v>
      </c>
      <c r="AD32" s="884"/>
      <c r="AE32" s="884"/>
      <c r="AF32" s="884"/>
      <c r="AG32" s="884"/>
      <c r="AH32" s="884"/>
      <c r="AI32" s="884"/>
      <c r="AJ32" s="885"/>
      <c r="AK32" s="953" t="s">
        <v>8</v>
      </c>
      <c r="AL32" s="884"/>
      <c r="AM32" s="884"/>
      <c r="AN32" s="884"/>
      <c r="AO32" s="884"/>
      <c r="AP32" s="884"/>
      <c r="AQ32" s="884"/>
      <c r="AR32" s="885"/>
      <c r="AS32" s="953" t="s">
        <v>9</v>
      </c>
      <c r="AT32" s="884"/>
      <c r="AU32" s="884"/>
      <c r="AV32" s="884"/>
      <c r="AW32" s="884"/>
      <c r="AX32" s="884"/>
      <c r="AY32" s="884"/>
      <c r="AZ32" s="884"/>
      <c r="BA32" s="574"/>
    </row>
    <row r="33" spans="1:53" x14ac:dyDescent="0.25">
      <c r="A33" s="82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927" t="s">
        <v>119</v>
      </c>
      <c r="AA33" s="928"/>
      <c r="AB33" s="929"/>
      <c r="AC33" s="523"/>
      <c r="AD33" s="516"/>
      <c r="AE33" s="516"/>
      <c r="AF33" s="516"/>
      <c r="AG33" s="516"/>
      <c r="AH33" s="516"/>
      <c r="AI33" s="516"/>
      <c r="AJ33" s="524"/>
      <c r="AK33" s="523"/>
      <c r="AL33" s="516"/>
      <c r="AM33" s="516"/>
      <c r="AN33" s="516"/>
      <c r="AO33" s="516"/>
      <c r="AP33" s="516"/>
      <c r="AQ33" s="516"/>
      <c r="AR33" s="524"/>
      <c r="AS33" s="523"/>
      <c r="AT33" s="516"/>
      <c r="AU33" s="516"/>
      <c r="AV33" s="516"/>
      <c r="AW33" s="516"/>
      <c r="AX33" s="516"/>
      <c r="AY33" s="516"/>
      <c r="AZ33" s="224"/>
      <c r="BA33" s="43"/>
    </row>
    <row r="34" spans="1:53" ht="18" customHeight="1" x14ac:dyDescent="0.25">
      <c r="A34" s="82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897"/>
      <c r="AD34" s="874"/>
      <c r="AE34" s="874"/>
      <c r="AF34" s="874"/>
      <c r="AG34" s="874"/>
      <c r="AH34" s="874"/>
      <c r="AI34" s="874"/>
      <c r="AJ34" s="875"/>
      <c r="AK34" s="897"/>
      <c r="AL34" s="874"/>
      <c r="AM34" s="874"/>
      <c r="AN34" s="874"/>
      <c r="AO34" s="874"/>
      <c r="AP34" s="874"/>
      <c r="AQ34" s="874"/>
      <c r="AR34" s="875"/>
      <c r="AS34" s="897"/>
      <c r="AT34" s="874"/>
      <c r="AU34" s="874"/>
      <c r="AV34" s="874"/>
      <c r="AW34" s="874"/>
      <c r="AX34" s="874"/>
      <c r="AY34" s="874"/>
      <c r="AZ34" s="1732"/>
      <c r="BA34" s="43"/>
    </row>
    <row r="35" spans="1:53" ht="18" customHeight="1" thickBot="1" x14ac:dyDescent="0.3">
      <c r="A35" s="82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50"/>
      <c r="AD35" s="851"/>
      <c r="AE35" s="851"/>
      <c r="AF35" s="851"/>
      <c r="AG35" s="851"/>
      <c r="AH35" s="851"/>
      <c r="AI35" s="851"/>
      <c r="AJ35" s="852"/>
      <c r="AK35" s="850"/>
      <c r="AL35" s="851"/>
      <c r="AM35" s="851"/>
      <c r="AN35" s="851"/>
      <c r="AO35" s="851"/>
      <c r="AP35" s="851"/>
      <c r="AQ35" s="851"/>
      <c r="AR35" s="852"/>
      <c r="AS35" s="850"/>
      <c r="AT35" s="851"/>
      <c r="AU35" s="851"/>
      <c r="AV35" s="851"/>
      <c r="AW35" s="851"/>
      <c r="AX35" s="851"/>
      <c r="AY35" s="851"/>
      <c r="AZ35" s="853"/>
      <c r="BA35" s="43"/>
    </row>
    <row r="36" spans="1:53" x14ac:dyDescent="0.25">
      <c r="A36" s="80"/>
      <c r="B36" s="249"/>
      <c r="C36" s="230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11"/>
    </row>
    <row r="37" spans="1:53" x14ac:dyDescent="0.25">
      <c r="A37" s="76"/>
      <c r="B37" s="1384" t="s">
        <v>458</v>
      </c>
      <c r="C37" s="1384"/>
      <c r="D37" s="1384"/>
      <c r="E37" s="1384"/>
      <c r="F37" s="1384"/>
      <c r="G37" s="1384"/>
      <c r="H37" s="1384"/>
      <c r="I37" s="1384"/>
      <c r="J37" s="1384"/>
      <c r="K37" s="1384"/>
      <c r="L37" s="1384"/>
      <c r="M37" s="1384"/>
      <c r="N37" s="1384"/>
      <c r="O37" s="1384"/>
      <c r="P37" s="1384"/>
      <c r="Q37" s="1384"/>
      <c r="R37" s="1384"/>
      <c r="S37" s="1384"/>
      <c r="T37" s="1384"/>
      <c r="U37" s="1384"/>
      <c r="V37" s="1384"/>
      <c r="W37" s="1384"/>
      <c r="X37" s="1384"/>
      <c r="Y37" s="1384"/>
      <c r="Z37" s="1384"/>
      <c r="AA37" s="1384"/>
      <c r="AB37" s="1384"/>
      <c r="AC37" s="1384"/>
      <c r="AD37" s="1384"/>
      <c r="AE37" s="1384"/>
      <c r="AF37" s="1384"/>
      <c r="AG37" s="1384"/>
      <c r="AH37" s="1384"/>
      <c r="AI37" s="1384"/>
      <c r="AJ37" s="1384"/>
      <c r="AK37" s="1384"/>
      <c r="AL37" s="1384"/>
      <c r="AM37" s="1384"/>
      <c r="AN37" s="1384"/>
      <c r="AO37" s="1384"/>
      <c r="AP37" s="1384"/>
      <c r="AQ37" s="1384"/>
      <c r="AR37" s="1384"/>
      <c r="AS37" s="1384"/>
      <c r="AT37" s="1384"/>
      <c r="AU37" s="1384"/>
      <c r="AV37" s="1384"/>
      <c r="AW37" s="1384"/>
      <c r="AX37" s="1384"/>
      <c r="AY37" s="1384"/>
      <c r="AZ37" s="1384"/>
      <c r="BA37" s="9"/>
    </row>
    <row r="38" spans="1:53" x14ac:dyDescent="0.25">
      <c r="A38" s="77"/>
      <c r="B38" s="557"/>
      <c r="C38" s="557"/>
      <c r="D38" s="557"/>
      <c r="E38" s="557"/>
      <c r="F38" s="557"/>
      <c r="G38" s="557"/>
      <c r="H38" s="557"/>
      <c r="I38" s="557"/>
      <c r="J38" s="557"/>
      <c r="K38" s="557"/>
      <c r="L38" s="557"/>
      <c r="M38" s="557"/>
      <c r="N38" s="557"/>
      <c r="O38" s="557"/>
      <c r="P38" s="557"/>
      <c r="Q38" s="557"/>
      <c r="R38" s="557"/>
      <c r="S38" s="557"/>
      <c r="T38" s="557"/>
      <c r="U38" s="557"/>
      <c r="V38" s="557"/>
      <c r="W38" s="557"/>
      <c r="X38" s="557"/>
      <c r="Y38" s="557"/>
      <c r="Z38" s="557"/>
      <c r="AA38" s="557"/>
      <c r="AB38" s="557"/>
      <c r="AC38" s="557"/>
      <c r="AD38" s="557"/>
      <c r="AE38" s="557"/>
      <c r="AF38" s="557"/>
      <c r="AG38" s="557"/>
      <c r="AH38" s="557"/>
      <c r="AI38" s="557"/>
      <c r="AJ38" s="557"/>
      <c r="AK38" s="557"/>
      <c r="AL38" s="557"/>
      <c r="AM38" s="557"/>
      <c r="AN38" s="557"/>
      <c r="AO38" s="557"/>
      <c r="AP38" s="557"/>
      <c r="AQ38" s="557"/>
      <c r="AR38" s="557"/>
      <c r="AS38" s="557"/>
      <c r="AT38" s="557"/>
      <c r="AU38" s="557"/>
      <c r="AV38" s="557"/>
      <c r="AW38" s="557"/>
      <c r="AX38" s="557"/>
      <c r="AY38" s="557"/>
      <c r="AZ38" s="557"/>
      <c r="BA38" s="13"/>
    </row>
    <row r="39" spans="1:53" ht="36" customHeight="1" x14ac:dyDescent="0.25">
      <c r="A39" s="78"/>
      <c r="B39" s="752" t="s">
        <v>414</v>
      </c>
      <c r="C39" s="752"/>
      <c r="D39" s="752"/>
      <c r="E39" s="752"/>
      <c r="F39" s="752"/>
      <c r="G39" s="752"/>
      <c r="H39" s="764"/>
      <c r="I39" s="811" t="s">
        <v>415</v>
      </c>
      <c r="J39" s="752"/>
      <c r="K39" s="752"/>
      <c r="L39" s="752"/>
      <c r="M39" s="752"/>
      <c r="N39" s="764"/>
      <c r="O39" s="752" t="s">
        <v>3</v>
      </c>
      <c r="P39" s="764"/>
      <c r="Q39" s="817" t="s">
        <v>34</v>
      </c>
      <c r="R39" s="818"/>
      <c r="S39" s="818"/>
      <c r="T39" s="818"/>
      <c r="U39" s="818"/>
      <c r="V39" s="818"/>
      <c r="W39" s="818"/>
      <c r="X39" s="818"/>
      <c r="Y39" s="818"/>
      <c r="Z39" s="818"/>
      <c r="AA39" s="818"/>
      <c r="AB39" s="819"/>
      <c r="AC39" s="817" t="s">
        <v>65</v>
      </c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9"/>
      <c r="AO39" s="817" t="s">
        <v>66</v>
      </c>
      <c r="AP39" s="818"/>
      <c r="AQ39" s="818"/>
      <c r="AR39" s="818"/>
      <c r="AS39" s="818"/>
      <c r="AT39" s="818"/>
      <c r="AU39" s="818"/>
      <c r="AV39" s="818"/>
      <c r="AW39" s="818"/>
      <c r="AX39" s="818"/>
      <c r="AY39" s="818"/>
      <c r="AZ39" s="818"/>
      <c r="BA39" s="14"/>
    </row>
    <row r="40" spans="1:53" ht="50.25" customHeight="1" x14ac:dyDescent="0.25">
      <c r="A40" s="78"/>
      <c r="B40" s="765"/>
      <c r="C40" s="765"/>
      <c r="D40" s="765"/>
      <c r="E40" s="765"/>
      <c r="F40" s="765"/>
      <c r="G40" s="765"/>
      <c r="H40" s="766"/>
      <c r="I40" s="813"/>
      <c r="J40" s="765"/>
      <c r="K40" s="765"/>
      <c r="L40" s="765"/>
      <c r="M40" s="765"/>
      <c r="N40" s="766"/>
      <c r="O40" s="765"/>
      <c r="P40" s="766"/>
      <c r="Q40" s="817" t="s">
        <v>227</v>
      </c>
      <c r="R40" s="818"/>
      <c r="S40" s="818"/>
      <c r="T40" s="819"/>
      <c r="U40" s="817" t="s">
        <v>226</v>
      </c>
      <c r="V40" s="818"/>
      <c r="W40" s="818"/>
      <c r="X40" s="819"/>
      <c r="Y40" s="817" t="s">
        <v>218</v>
      </c>
      <c r="Z40" s="818"/>
      <c r="AA40" s="818"/>
      <c r="AB40" s="819"/>
      <c r="AC40" s="817" t="s">
        <v>227</v>
      </c>
      <c r="AD40" s="818"/>
      <c r="AE40" s="818"/>
      <c r="AF40" s="819"/>
      <c r="AG40" s="817" t="s">
        <v>226</v>
      </c>
      <c r="AH40" s="818"/>
      <c r="AI40" s="818"/>
      <c r="AJ40" s="819"/>
      <c r="AK40" s="817" t="s">
        <v>218</v>
      </c>
      <c r="AL40" s="818"/>
      <c r="AM40" s="818"/>
      <c r="AN40" s="819"/>
      <c r="AO40" s="817" t="s">
        <v>227</v>
      </c>
      <c r="AP40" s="818"/>
      <c r="AQ40" s="818"/>
      <c r="AR40" s="819"/>
      <c r="AS40" s="817" t="s">
        <v>226</v>
      </c>
      <c r="AT40" s="818"/>
      <c r="AU40" s="818"/>
      <c r="AV40" s="819"/>
      <c r="AW40" s="817" t="s">
        <v>218</v>
      </c>
      <c r="AX40" s="818"/>
      <c r="AY40" s="818"/>
      <c r="AZ40" s="818"/>
      <c r="BA40" s="29"/>
    </row>
    <row r="41" spans="1:53" ht="15.75" thickBot="1" x14ac:dyDescent="0.3">
      <c r="A41" s="78"/>
      <c r="B41" s="1344">
        <v>1</v>
      </c>
      <c r="C41" s="1344"/>
      <c r="D41" s="1344"/>
      <c r="E41" s="1344"/>
      <c r="F41" s="1344"/>
      <c r="G41" s="1344"/>
      <c r="H41" s="1345"/>
      <c r="I41" s="1343">
        <v>2</v>
      </c>
      <c r="J41" s="1344"/>
      <c r="K41" s="1344"/>
      <c r="L41" s="1344"/>
      <c r="M41" s="1344"/>
      <c r="N41" s="1345"/>
      <c r="O41" s="1668">
        <v>3</v>
      </c>
      <c r="P41" s="1669"/>
      <c r="Q41" s="811">
        <v>4</v>
      </c>
      <c r="R41" s="752"/>
      <c r="S41" s="752"/>
      <c r="T41" s="764"/>
      <c r="U41" s="811">
        <v>5</v>
      </c>
      <c r="V41" s="752"/>
      <c r="W41" s="752"/>
      <c r="X41" s="764"/>
      <c r="Y41" s="811">
        <v>6</v>
      </c>
      <c r="Z41" s="752"/>
      <c r="AA41" s="752"/>
      <c r="AB41" s="764"/>
      <c r="AC41" s="811">
        <v>7</v>
      </c>
      <c r="AD41" s="752"/>
      <c r="AE41" s="752"/>
      <c r="AF41" s="764"/>
      <c r="AG41" s="811">
        <v>8</v>
      </c>
      <c r="AH41" s="752"/>
      <c r="AI41" s="752"/>
      <c r="AJ41" s="764"/>
      <c r="AK41" s="811">
        <v>9</v>
      </c>
      <c r="AL41" s="752"/>
      <c r="AM41" s="752"/>
      <c r="AN41" s="764"/>
      <c r="AO41" s="811">
        <v>10</v>
      </c>
      <c r="AP41" s="752"/>
      <c r="AQ41" s="752"/>
      <c r="AR41" s="764"/>
      <c r="AS41" s="811">
        <v>11</v>
      </c>
      <c r="AT41" s="752"/>
      <c r="AU41" s="752"/>
      <c r="AV41" s="764"/>
      <c r="AW41" s="811">
        <v>12</v>
      </c>
      <c r="AX41" s="752"/>
      <c r="AY41" s="752"/>
      <c r="AZ41" s="752"/>
      <c r="BA41" s="32"/>
    </row>
    <row r="42" spans="1:53" ht="21.95" customHeight="1" x14ac:dyDescent="0.25">
      <c r="A42" s="78"/>
      <c r="B42" s="1344"/>
      <c r="C42" s="1344"/>
      <c r="D42" s="1344"/>
      <c r="E42" s="1344"/>
      <c r="F42" s="1344"/>
      <c r="G42" s="1344"/>
      <c r="H42" s="1345"/>
      <c r="I42" s="1343"/>
      <c r="J42" s="1344"/>
      <c r="K42" s="1344"/>
      <c r="L42" s="1344"/>
      <c r="M42" s="1344"/>
      <c r="N42" s="1346"/>
      <c r="O42" s="1435" t="s">
        <v>119</v>
      </c>
      <c r="P42" s="1436"/>
      <c r="Q42" s="1340"/>
      <c r="R42" s="1341"/>
      <c r="S42" s="1341"/>
      <c r="T42" s="1354"/>
      <c r="U42" s="1340"/>
      <c r="V42" s="1341"/>
      <c r="W42" s="1341"/>
      <c r="X42" s="1354"/>
      <c r="Y42" s="1340"/>
      <c r="Z42" s="1341"/>
      <c r="AA42" s="1341"/>
      <c r="AB42" s="1354"/>
      <c r="AC42" s="1340"/>
      <c r="AD42" s="1341"/>
      <c r="AE42" s="1341"/>
      <c r="AF42" s="1354"/>
      <c r="AG42" s="1340"/>
      <c r="AH42" s="1341"/>
      <c r="AI42" s="1341"/>
      <c r="AJ42" s="1354"/>
      <c r="AK42" s="1340"/>
      <c r="AL42" s="1341"/>
      <c r="AM42" s="1341"/>
      <c r="AN42" s="1354"/>
      <c r="AO42" s="1340"/>
      <c r="AP42" s="1341"/>
      <c r="AQ42" s="1341"/>
      <c r="AR42" s="1354"/>
      <c r="AS42" s="1340"/>
      <c r="AT42" s="1341"/>
      <c r="AU42" s="1341"/>
      <c r="AV42" s="1354"/>
      <c r="AW42" s="1153"/>
      <c r="AX42" s="1154"/>
      <c r="AY42" s="1154"/>
      <c r="AZ42" s="1442"/>
      <c r="BA42" s="32"/>
    </row>
    <row r="43" spans="1:53" ht="21" customHeight="1" x14ac:dyDescent="0.25">
      <c r="A43" s="78"/>
      <c r="B43" s="1740"/>
      <c r="C43" s="1740"/>
      <c r="D43" s="1740"/>
      <c r="E43" s="1740"/>
      <c r="F43" s="1740"/>
      <c r="G43" s="1740"/>
      <c r="H43" s="1741"/>
      <c r="I43" s="1742"/>
      <c r="J43" s="1740"/>
      <c r="K43" s="1740"/>
      <c r="L43" s="1740"/>
      <c r="M43" s="1740"/>
      <c r="N43" s="1743"/>
      <c r="O43" s="1433" t="s">
        <v>122</v>
      </c>
      <c r="P43" s="1434"/>
      <c r="Q43" s="1343"/>
      <c r="R43" s="1344"/>
      <c r="S43" s="1344"/>
      <c r="T43" s="1345"/>
      <c r="U43" s="1343"/>
      <c r="V43" s="1344"/>
      <c r="W43" s="1344"/>
      <c r="X43" s="1345"/>
      <c r="Y43" s="1343"/>
      <c r="Z43" s="1344"/>
      <c r="AA43" s="1344"/>
      <c r="AB43" s="1345"/>
      <c r="AC43" s="1343"/>
      <c r="AD43" s="1344"/>
      <c r="AE43" s="1344"/>
      <c r="AF43" s="1345"/>
      <c r="AG43" s="1343"/>
      <c r="AH43" s="1344"/>
      <c r="AI43" s="1344"/>
      <c r="AJ43" s="1345"/>
      <c r="AK43" s="1343"/>
      <c r="AL43" s="1344"/>
      <c r="AM43" s="1344"/>
      <c r="AN43" s="1345"/>
      <c r="AO43" s="1343"/>
      <c r="AP43" s="1344"/>
      <c r="AQ43" s="1344"/>
      <c r="AR43" s="1345"/>
      <c r="AS43" s="1343"/>
      <c r="AT43" s="1344"/>
      <c r="AU43" s="1344"/>
      <c r="AV43" s="1345"/>
      <c r="AW43" s="817"/>
      <c r="AX43" s="818"/>
      <c r="AY43" s="818"/>
      <c r="AZ43" s="1240"/>
      <c r="BA43" s="32"/>
    </row>
    <row r="44" spans="1:53" ht="21" customHeight="1" x14ac:dyDescent="0.25">
      <c r="A44" s="78"/>
      <c r="B44" s="1344"/>
      <c r="C44" s="1344"/>
      <c r="D44" s="1344"/>
      <c r="E44" s="1344"/>
      <c r="F44" s="1344"/>
      <c r="G44" s="1344"/>
      <c r="H44" s="1345"/>
      <c r="I44" s="1343"/>
      <c r="J44" s="1344"/>
      <c r="K44" s="1344"/>
      <c r="L44" s="1344"/>
      <c r="M44" s="1344"/>
      <c r="N44" s="1346"/>
      <c r="O44" s="829"/>
      <c r="P44" s="1734"/>
      <c r="Q44" s="1705"/>
      <c r="R44" s="1706"/>
      <c r="S44" s="1706"/>
      <c r="T44" s="1707"/>
      <c r="U44" s="1705"/>
      <c r="V44" s="1706"/>
      <c r="W44" s="1706"/>
      <c r="X44" s="1707"/>
      <c r="Y44" s="1705"/>
      <c r="Z44" s="1706"/>
      <c r="AA44" s="1706"/>
      <c r="AB44" s="1707"/>
      <c r="AC44" s="1705"/>
      <c r="AD44" s="1706"/>
      <c r="AE44" s="1706"/>
      <c r="AF44" s="1707"/>
      <c r="AG44" s="1705"/>
      <c r="AH44" s="1706"/>
      <c r="AI44" s="1706"/>
      <c r="AJ44" s="1707"/>
      <c r="AK44" s="1705"/>
      <c r="AL44" s="1706"/>
      <c r="AM44" s="1706"/>
      <c r="AN44" s="1707"/>
      <c r="AO44" s="1705"/>
      <c r="AP44" s="1706"/>
      <c r="AQ44" s="1706"/>
      <c r="AR44" s="1707"/>
      <c r="AS44" s="1705"/>
      <c r="AT44" s="1706"/>
      <c r="AU44" s="1706"/>
      <c r="AV44" s="1707"/>
      <c r="AW44" s="813"/>
      <c r="AX44" s="765"/>
      <c r="AY44" s="765"/>
      <c r="AZ44" s="1733"/>
      <c r="BA44" s="32"/>
    </row>
    <row r="45" spans="1:53" ht="19.5" customHeight="1" thickBot="1" x14ac:dyDescent="0.3">
      <c r="A45" s="78"/>
      <c r="B45" s="1413" t="s">
        <v>756</v>
      </c>
      <c r="C45" s="1413"/>
      <c r="D45" s="1413"/>
      <c r="E45" s="1413"/>
      <c r="F45" s="1413"/>
      <c r="G45" s="1413"/>
      <c r="H45" s="1413"/>
      <c r="I45" s="1413"/>
      <c r="J45" s="1413"/>
      <c r="K45" s="1413"/>
      <c r="L45" s="1413"/>
      <c r="M45" s="1413"/>
      <c r="N45" s="1413"/>
      <c r="O45" s="1738">
        <v>9000</v>
      </c>
      <c r="P45" s="1739"/>
      <c r="Q45" s="1735" t="s">
        <v>24</v>
      </c>
      <c r="R45" s="1736"/>
      <c r="S45" s="1736"/>
      <c r="T45" s="1737"/>
      <c r="U45" s="1735" t="s">
        <v>24</v>
      </c>
      <c r="V45" s="1736"/>
      <c r="W45" s="1736"/>
      <c r="X45" s="1737"/>
      <c r="Y45" s="1735"/>
      <c r="Z45" s="1736"/>
      <c r="AA45" s="1736"/>
      <c r="AB45" s="1737"/>
      <c r="AC45" s="1735" t="s">
        <v>24</v>
      </c>
      <c r="AD45" s="1736"/>
      <c r="AE45" s="1736"/>
      <c r="AF45" s="1737"/>
      <c r="AG45" s="1735" t="s">
        <v>24</v>
      </c>
      <c r="AH45" s="1736"/>
      <c r="AI45" s="1736"/>
      <c r="AJ45" s="1737"/>
      <c r="AK45" s="1735"/>
      <c r="AL45" s="1736"/>
      <c r="AM45" s="1736"/>
      <c r="AN45" s="1737"/>
      <c r="AO45" s="1735" t="s">
        <v>24</v>
      </c>
      <c r="AP45" s="1736"/>
      <c r="AQ45" s="1736"/>
      <c r="AR45" s="1737"/>
      <c r="AS45" s="1735" t="s">
        <v>24</v>
      </c>
      <c r="AT45" s="1736"/>
      <c r="AU45" s="1736"/>
      <c r="AV45" s="1737"/>
      <c r="AW45" s="1254"/>
      <c r="AX45" s="1255"/>
      <c r="AY45" s="1255"/>
      <c r="AZ45" s="1257"/>
      <c r="BA45" s="21"/>
    </row>
    <row r="46" spans="1:53" x14ac:dyDescent="0.25">
      <c r="A46" s="44"/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305"/>
      <c r="S46" s="558"/>
      <c r="T46" s="558"/>
      <c r="U46" s="519"/>
      <c r="V46" s="519"/>
      <c r="W46" s="519"/>
      <c r="X46" s="519"/>
      <c r="Y46" s="519"/>
      <c r="Z46" s="519"/>
      <c r="AA46" s="519"/>
      <c r="AB46" s="519"/>
      <c r="AC46" s="559"/>
      <c r="AD46" s="559"/>
      <c r="AE46" s="559"/>
      <c r="AF46" s="559"/>
      <c r="AG46" s="559"/>
      <c r="AH46" s="559"/>
      <c r="AI46" s="559"/>
      <c r="AJ46" s="559"/>
      <c r="AK46" s="518"/>
      <c r="AL46" s="518"/>
      <c r="AM46" s="518"/>
      <c r="AN46" s="518"/>
      <c r="AO46" s="518"/>
      <c r="AP46" s="518"/>
      <c r="AQ46" s="518"/>
      <c r="AR46" s="518"/>
      <c r="AS46" s="518"/>
      <c r="AT46" s="518"/>
      <c r="AU46" s="518"/>
      <c r="AV46" s="518"/>
      <c r="AW46" s="518"/>
      <c r="AX46" s="518"/>
      <c r="AY46" s="518"/>
      <c r="AZ46" s="518"/>
      <c r="BA46" s="8"/>
    </row>
    <row r="47" spans="1:53" ht="15" customHeight="1" x14ac:dyDescent="0.25">
      <c r="A47" s="85"/>
      <c r="B47" s="869" t="s">
        <v>696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3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9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968">
        <v>1</v>
      </c>
      <c r="C52" s="969"/>
      <c r="D52" s="969"/>
      <c r="E52" s="969"/>
      <c r="F52" s="969"/>
      <c r="G52" s="969"/>
      <c r="H52" s="969"/>
      <c r="I52" s="969"/>
      <c r="J52" s="969"/>
      <c r="K52" s="969"/>
      <c r="L52" s="969"/>
      <c r="M52" s="969"/>
      <c r="N52" s="969"/>
      <c r="O52" s="969"/>
      <c r="P52" s="969"/>
      <c r="Q52" s="969"/>
      <c r="R52" s="969"/>
      <c r="S52" s="969"/>
      <c r="T52" s="969"/>
      <c r="U52" s="969"/>
      <c r="V52" s="969"/>
      <c r="W52" s="922" t="s">
        <v>36</v>
      </c>
      <c r="X52" s="923"/>
      <c r="Y52" s="924"/>
      <c r="Z52" s="923" t="s">
        <v>7</v>
      </c>
      <c r="AA52" s="923"/>
      <c r="AB52" s="924"/>
      <c r="AC52" s="922" t="s">
        <v>8</v>
      </c>
      <c r="AD52" s="923"/>
      <c r="AE52" s="923"/>
      <c r="AF52" s="923"/>
      <c r="AG52" s="923"/>
      <c r="AH52" s="923"/>
      <c r="AI52" s="923"/>
      <c r="AJ52" s="924"/>
      <c r="AK52" s="922" t="s">
        <v>9</v>
      </c>
      <c r="AL52" s="923"/>
      <c r="AM52" s="923"/>
      <c r="AN52" s="923"/>
      <c r="AO52" s="923"/>
      <c r="AP52" s="923"/>
      <c r="AQ52" s="923"/>
      <c r="AR52" s="924"/>
      <c r="AS52" s="922" t="s">
        <v>10</v>
      </c>
      <c r="AT52" s="923"/>
      <c r="AU52" s="923"/>
      <c r="AV52" s="923"/>
      <c r="AW52" s="923"/>
      <c r="AX52" s="923"/>
      <c r="AY52" s="923"/>
      <c r="AZ52" s="923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248"/>
      <c r="C56" s="248"/>
      <c r="D56" s="248"/>
      <c r="E56" s="248"/>
      <c r="F56" s="248"/>
      <c r="G56" s="248"/>
      <c r="H56" s="248"/>
      <c r="I56" s="248"/>
      <c r="J56" s="248"/>
      <c r="K56" s="248"/>
      <c r="L56" s="248"/>
      <c r="M56" s="248"/>
      <c r="N56" s="248"/>
      <c r="O56" s="471"/>
      <c r="P56" s="471"/>
      <c r="Q56" s="248"/>
      <c r="R56" s="248"/>
      <c r="S56" s="248"/>
      <c r="T56" s="248"/>
      <c r="U56" s="248"/>
      <c r="V56" s="472"/>
      <c r="W56" s="472"/>
      <c r="X56" s="472"/>
      <c r="Y56" s="472"/>
      <c r="Z56" s="472"/>
      <c r="AA56" s="472"/>
      <c r="AB56" s="472"/>
      <c r="AC56" s="472"/>
      <c r="AD56" s="472"/>
      <c r="AE56" s="472"/>
      <c r="AF56" s="472"/>
      <c r="AG56" s="472"/>
      <c r="AH56" s="238"/>
      <c r="AI56" s="238"/>
      <c r="AJ56" s="238"/>
      <c r="AK56" s="238"/>
      <c r="AL56" s="238"/>
      <c r="AM56" s="238"/>
      <c r="AN56" s="248"/>
      <c r="AO56" s="248"/>
      <c r="AP56" s="248"/>
      <c r="AQ56" s="248"/>
      <c r="AR56" s="248"/>
      <c r="AS56" s="248"/>
      <c r="AT56" s="248"/>
      <c r="AU56" s="248"/>
      <c r="AV56" s="248"/>
      <c r="AW56" s="248"/>
      <c r="AX56" s="248"/>
      <c r="AY56" s="248"/>
      <c r="AZ56" s="248"/>
    </row>
    <row r="57" spans="1:52" ht="27.75" customHeight="1" x14ac:dyDescent="0.25">
      <c r="A57" s="85"/>
      <c r="B57" s="1313" t="s">
        <v>922</v>
      </c>
      <c r="C57" s="1313"/>
      <c r="D57" s="1313"/>
      <c r="E57" s="1313"/>
      <c r="F57" s="1313"/>
      <c r="G57" s="1313"/>
      <c r="H57" s="1313"/>
      <c r="I57" s="1313"/>
      <c r="J57" s="1313"/>
      <c r="K57" s="1313"/>
      <c r="L57" s="1313"/>
      <c r="M57" s="1313"/>
      <c r="N57" s="1313"/>
      <c r="O57" s="1313"/>
      <c r="P57" s="1313"/>
      <c r="Q57" s="1313"/>
      <c r="R57" s="1313"/>
      <c r="S57" s="1313"/>
      <c r="T57" s="1313"/>
      <c r="U57" s="1313"/>
      <c r="V57" s="1313"/>
      <c r="W57" s="1313"/>
      <c r="X57" s="1313"/>
      <c r="Y57" s="1313"/>
      <c r="Z57" s="1313"/>
      <c r="AA57" s="1313"/>
      <c r="AB57" s="1313"/>
      <c r="AC57" s="1313"/>
      <c r="AD57" s="1313"/>
      <c r="AE57" s="1313"/>
      <c r="AF57" s="1313"/>
      <c r="AG57" s="1313"/>
      <c r="AH57" s="1313"/>
      <c r="AI57" s="1313"/>
      <c r="AJ57" s="1313"/>
      <c r="AK57" s="1313"/>
      <c r="AL57" s="1313"/>
      <c r="AM57" s="1313"/>
      <c r="AN57" s="1313"/>
      <c r="AO57" s="1313"/>
      <c r="AP57" s="1313"/>
      <c r="AQ57" s="1313"/>
      <c r="AR57" s="1313"/>
      <c r="AS57" s="1313"/>
      <c r="AT57" s="1313"/>
      <c r="AU57" s="1313"/>
      <c r="AV57" s="1313"/>
      <c r="AW57" s="1313"/>
      <c r="AX57" s="1313"/>
      <c r="AY57" s="1313"/>
      <c r="AZ57" s="1313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5" customHeight="1" x14ac:dyDescent="0.25">
      <c r="A59" s="45"/>
      <c r="B59" s="869" t="s">
        <v>697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9.2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2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52" ht="28.5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662"/>
      <c r="AD67" s="658"/>
      <c r="AE67" s="658"/>
      <c r="AF67" s="658"/>
      <c r="AG67" s="658"/>
      <c r="AH67" s="658"/>
      <c r="AI67" s="658"/>
      <c r="AJ67" s="659"/>
      <c r="AK67" s="662"/>
      <c r="AL67" s="658"/>
      <c r="AM67" s="658"/>
      <c r="AN67" s="658"/>
      <c r="AO67" s="658"/>
      <c r="AP67" s="658"/>
      <c r="AQ67" s="658"/>
      <c r="AR67" s="659"/>
      <c r="AS67" s="662"/>
      <c r="AT67" s="658"/>
      <c r="AU67" s="658"/>
      <c r="AV67" s="658"/>
      <c r="AW67" s="658"/>
      <c r="AX67" s="658"/>
      <c r="AY67" s="658"/>
      <c r="AZ67" s="664"/>
    </row>
    <row r="68" spans="1:52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662"/>
      <c r="AD68" s="658"/>
      <c r="AE68" s="658"/>
      <c r="AF68" s="658"/>
      <c r="AG68" s="658"/>
      <c r="AH68" s="658"/>
      <c r="AI68" s="658"/>
      <c r="AJ68" s="659"/>
      <c r="AK68" s="662"/>
      <c r="AL68" s="658"/>
      <c r="AM68" s="658"/>
      <c r="AN68" s="658"/>
      <c r="AO68" s="658"/>
      <c r="AP68" s="658"/>
      <c r="AQ68" s="658"/>
      <c r="AR68" s="659"/>
      <c r="AS68" s="662"/>
      <c r="AT68" s="658"/>
      <c r="AU68" s="658"/>
      <c r="AV68" s="658"/>
      <c r="AW68" s="658"/>
      <c r="AX68" s="658"/>
      <c r="AY68" s="658"/>
      <c r="AZ68" s="664"/>
    </row>
    <row r="69" spans="1:52" ht="15.75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</row>
    <row r="70" spans="1:52" ht="8.2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52" ht="28.5" customHeight="1" x14ac:dyDescent="0.25">
      <c r="A71" s="45"/>
      <c r="B71" s="1313" t="s">
        <v>923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0">
    <mergeCell ref="B42:H42"/>
    <mergeCell ref="B43:H43"/>
    <mergeCell ref="B44:H44"/>
    <mergeCell ref="I42:N42"/>
    <mergeCell ref="I43:N43"/>
    <mergeCell ref="I44:N44"/>
    <mergeCell ref="B39:H40"/>
    <mergeCell ref="I39:N40"/>
    <mergeCell ref="B41:H41"/>
    <mergeCell ref="I41:N41"/>
    <mergeCell ref="AG45:AJ45"/>
    <mergeCell ref="AK45:AN45"/>
    <mergeCell ref="AO45:AR45"/>
    <mergeCell ref="AS45:AV45"/>
    <mergeCell ref="AW45:AZ45"/>
    <mergeCell ref="B45:N45"/>
    <mergeCell ref="O45:P45"/>
    <mergeCell ref="Q45:T45"/>
    <mergeCell ref="U45:X45"/>
    <mergeCell ref="Y45:AB45"/>
    <mergeCell ref="AC45:AF45"/>
    <mergeCell ref="AG44:AJ44"/>
    <mergeCell ref="AK44:AN44"/>
    <mergeCell ref="AO44:AR44"/>
    <mergeCell ref="AS44:AV44"/>
    <mergeCell ref="AW44:AZ44"/>
    <mergeCell ref="AC44:AF44"/>
    <mergeCell ref="O44:P44"/>
    <mergeCell ref="Q44:T44"/>
    <mergeCell ref="U44:X44"/>
    <mergeCell ref="Y44:AB44"/>
    <mergeCell ref="AG43:AJ43"/>
    <mergeCell ref="AK43:AN43"/>
    <mergeCell ref="AO43:AR43"/>
    <mergeCell ref="AS43:AV43"/>
    <mergeCell ref="AW43:AZ43"/>
    <mergeCell ref="AG42:AJ42"/>
    <mergeCell ref="AK42:AN42"/>
    <mergeCell ref="AO42:AR42"/>
    <mergeCell ref="AS42:AV42"/>
    <mergeCell ref="AW42:AZ42"/>
    <mergeCell ref="O43:P43"/>
    <mergeCell ref="Q43:T43"/>
    <mergeCell ref="U43:X43"/>
    <mergeCell ref="Y43:AB43"/>
    <mergeCell ref="O42:P42"/>
    <mergeCell ref="Q42:T42"/>
    <mergeCell ref="U42:X42"/>
    <mergeCell ref="Y42:AB42"/>
    <mergeCell ref="AC43:AF43"/>
    <mergeCell ref="AC42:AF42"/>
    <mergeCell ref="U41:X41"/>
    <mergeCell ref="Y41:AB41"/>
    <mergeCell ref="B37:AZ37"/>
    <mergeCell ref="O39:P40"/>
    <mergeCell ref="Q39:AB39"/>
    <mergeCell ref="AC39:AN39"/>
    <mergeCell ref="AO39:AZ39"/>
    <mergeCell ref="Q40:T40"/>
    <mergeCell ref="U40:X40"/>
    <mergeCell ref="Y40:AB40"/>
    <mergeCell ref="AC40:AF40"/>
    <mergeCell ref="AC41:AF41"/>
    <mergeCell ref="AG41:AJ41"/>
    <mergeCell ref="AK41:AN41"/>
    <mergeCell ref="AO41:AR41"/>
    <mergeCell ref="AS41:AV41"/>
    <mergeCell ref="AW41:AZ41"/>
    <mergeCell ref="AG40:AJ40"/>
    <mergeCell ref="AK40:AN40"/>
    <mergeCell ref="AO40:AR40"/>
    <mergeCell ref="AS40:AV40"/>
    <mergeCell ref="AW40:AZ40"/>
    <mergeCell ref="O41:P41"/>
    <mergeCell ref="Q41:T41"/>
    <mergeCell ref="B35:Y35"/>
    <mergeCell ref="Z35:AB35"/>
    <mergeCell ref="AC35:AJ35"/>
    <mergeCell ref="AK35:AR35"/>
    <mergeCell ref="AS35:AZ35"/>
    <mergeCell ref="B32:Y32"/>
    <mergeCell ref="Z32:AB32"/>
    <mergeCell ref="AC32:AJ32"/>
    <mergeCell ref="AK32:AR32"/>
    <mergeCell ref="AS32:AZ32"/>
    <mergeCell ref="B34:Y34"/>
    <mergeCell ref="Z34:AB34"/>
    <mergeCell ref="AC34:AJ34"/>
    <mergeCell ref="AK34:AR34"/>
    <mergeCell ref="AS34:AZ34"/>
    <mergeCell ref="B33:Y33"/>
    <mergeCell ref="Z33:AB33"/>
    <mergeCell ref="B27:AZ27"/>
    <mergeCell ref="B29:Y31"/>
    <mergeCell ref="Z29:AB31"/>
    <mergeCell ref="AC29:AZ29"/>
    <mergeCell ref="AC30:AJ31"/>
    <mergeCell ref="AK30:AR31"/>
    <mergeCell ref="AS30:AZ31"/>
    <mergeCell ref="B23:Y23"/>
    <mergeCell ref="Z23:AB23"/>
    <mergeCell ref="AC23:AJ23"/>
    <mergeCell ref="AK23:AR23"/>
    <mergeCell ref="AS23:AZ23"/>
    <mergeCell ref="B25:AZ25"/>
    <mergeCell ref="B18:Y18"/>
    <mergeCell ref="Z18:AB18"/>
    <mergeCell ref="AC18:AJ18"/>
    <mergeCell ref="AK18:AR18"/>
    <mergeCell ref="AS18:AZ18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B19:Y19"/>
    <mergeCell ref="Z19:AB19"/>
    <mergeCell ref="B20:Y20"/>
    <mergeCell ref="Z20:AB20"/>
    <mergeCell ref="B21:Y21"/>
    <mergeCell ref="Z21:AB21"/>
    <mergeCell ref="B14:Y16"/>
    <mergeCell ref="Z14:AB16"/>
    <mergeCell ref="AC14:AZ14"/>
    <mergeCell ref="AC15:AJ16"/>
    <mergeCell ref="AK15:AR16"/>
    <mergeCell ref="AS15:AZ16"/>
    <mergeCell ref="B12:AZ12"/>
    <mergeCell ref="B17:Y17"/>
    <mergeCell ref="Z17:AB17"/>
    <mergeCell ref="AC17:AJ17"/>
    <mergeCell ref="AK17:AR17"/>
    <mergeCell ref="AS17:AZ17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W53:Y53"/>
    <mergeCell ref="B54:V54"/>
    <mergeCell ref="W54:Y54"/>
    <mergeCell ref="B59:AZ59"/>
    <mergeCell ref="A1:AZ1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Z55:AB55"/>
    <mergeCell ref="B55:V55"/>
    <mergeCell ref="W55:Y55"/>
    <mergeCell ref="AC55:AJ55"/>
    <mergeCell ref="AK55:AR55"/>
    <mergeCell ref="AK66:AR66"/>
    <mergeCell ref="AS66:AZ66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AQ3:AU3"/>
    <mergeCell ref="AQ4:AU5"/>
    <mergeCell ref="AQ6:AU6"/>
    <mergeCell ref="AQ7:AU7"/>
    <mergeCell ref="AQ10:AU10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  <mergeCell ref="B65:Y65"/>
    <mergeCell ref="Z65:AB65"/>
    <mergeCell ref="AC65:AJ65"/>
    <mergeCell ref="AK65:AR65"/>
    <mergeCell ref="AS65:AZ65"/>
    <mergeCell ref="B66:Y66"/>
    <mergeCell ref="Z66:AB66"/>
    <mergeCell ref="AC66:AJ66"/>
  </mergeCells>
  <pageMargins left="0.59055118110236227" right="0.39370078740157483" top="0.74803149606299213" bottom="0.39370078740157483" header="0.31496062992125984" footer="0"/>
  <pageSetup paperSize="9" firstPageNumber="183" fitToHeight="0" orientation="landscape" useFirstPageNumber="1" r:id="rId1"/>
  <headerFooter>
    <oddHeader>&amp;C&amp;"Times New Roman,обычный"&amp;10&amp;P</oddHeader>
  </headerFooter>
  <rowBreaks count="2" manualBreakCount="2">
    <brk id="26" max="51" man="1"/>
    <brk id="46" max="5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2"/>
  <sheetViews>
    <sheetView showGridLines="0" zoomScaleSheetLayoutView="120" workbookViewId="0">
      <selection activeCell="B93" sqref="B93"/>
    </sheetView>
  </sheetViews>
  <sheetFormatPr defaultRowHeight="15" x14ac:dyDescent="0.25"/>
  <cols>
    <col min="1" max="1" width="0.42578125" style="220" customWidth="1"/>
    <col min="2" max="9" width="1.85546875" style="220" customWidth="1"/>
    <col min="10" max="13" width="2.5703125" style="220" customWidth="1"/>
    <col min="14" max="14" width="5.140625" style="220" customWidth="1"/>
    <col min="15" max="15" width="2.5703125" style="220" customWidth="1"/>
    <col min="16" max="16" width="3.5703125" style="220" customWidth="1"/>
    <col min="17" max="24" width="2.5703125" style="220" customWidth="1"/>
    <col min="25" max="25" width="3.28515625" style="220" customWidth="1"/>
    <col min="26" max="31" width="2.5703125" style="220" customWidth="1"/>
    <col min="32" max="32" width="3.5703125" style="220" customWidth="1"/>
    <col min="33" max="42" width="2.5703125" style="220" customWidth="1"/>
    <col min="43" max="43" width="3.28515625" style="220" customWidth="1"/>
    <col min="44" max="44" width="3.7109375" style="220" customWidth="1"/>
    <col min="45" max="49" width="2.5703125" style="220" customWidth="1"/>
    <col min="50" max="50" width="3" style="220" customWidth="1"/>
    <col min="51" max="51" width="3.28515625" style="220" customWidth="1"/>
    <col min="52" max="52" width="2.5703125" style="220" customWidth="1"/>
    <col min="53" max="53" width="2.140625" style="203" customWidth="1"/>
  </cols>
  <sheetData>
    <row r="1" spans="1:53" ht="34.5" customHeight="1" x14ac:dyDescent="0.25">
      <c r="A1" s="993" t="s">
        <v>823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225"/>
    </row>
    <row r="2" spans="1:53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226"/>
    </row>
    <row r="3" spans="1:53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75"/>
    </row>
    <row r="4" spans="1:53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227"/>
    </row>
    <row r="5" spans="1:53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75"/>
    </row>
    <row r="6" spans="1:53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5"/>
    </row>
    <row r="7" spans="1:53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5"/>
    </row>
    <row r="8" spans="1:53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5"/>
    </row>
    <row r="9" spans="1:53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0"/>
      <c r="AR9" s="227"/>
      <c r="AS9" s="227"/>
      <c r="AT9" s="227"/>
      <c r="AU9" s="227"/>
      <c r="AV9" s="418"/>
      <c r="AW9" s="419"/>
      <c r="AX9" s="419"/>
      <c r="AY9" s="419"/>
      <c r="AZ9" s="420"/>
      <c r="BA9" s="75"/>
    </row>
    <row r="10" spans="1:53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5"/>
    </row>
    <row r="11" spans="1:53" x14ac:dyDescent="0.2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74"/>
    </row>
    <row r="12" spans="1:53" x14ac:dyDescent="0.25">
      <c r="A12" s="119"/>
      <c r="B12" s="1744" t="s">
        <v>822</v>
      </c>
      <c r="C12" s="1744"/>
      <c r="D12" s="1744"/>
      <c r="E12" s="1744"/>
      <c r="F12" s="1744"/>
      <c r="G12" s="1744"/>
      <c r="H12" s="1744"/>
      <c r="I12" s="1744"/>
      <c r="J12" s="1744"/>
      <c r="K12" s="1744"/>
      <c r="L12" s="1744"/>
      <c r="M12" s="1744"/>
      <c r="N12" s="1744"/>
      <c r="O12" s="1744"/>
      <c r="P12" s="1744"/>
      <c r="Q12" s="1744"/>
      <c r="R12" s="1744"/>
      <c r="S12" s="1744"/>
      <c r="T12" s="1744"/>
      <c r="U12" s="1744"/>
      <c r="V12" s="1744"/>
      <c r="W12" s="1744"/>
      <c r="X12" s="1744"/>
      <c r="Y12" s="1744"/>
      <c r="Z12" s="1744"/>
      <c r="AA12" s="1744"/>
      <c r="AB12" s="1744"/>
      <c r="AC12" s="1745"/>
      <c r="AD12" s="1745"/>
      <c r="AE12" s="1745"/>
      <c r="AF12" s="1745"/>
      <c r="AG12" s="1745"/>
      <c r="AH12" s="1745"/>
      <c r="AI12" s="1745"/>
      <c r="AJ12" s="1745"/>
      <c r="AK12" s="1745"/>
      <c r="AL12" s="1745"/>
      <c r="AM12" s="1745"/>
      <c r="AN12" s="1745"/>
      <c r="AO12" s="1745"/>
      <c r="AP12" s="1745"/>
      <c r="AQ12" s="1745"/>
      <c r="AR12" s="1745"/>
      <c r="AS12" s="1745"/>
      <c r="AT12" s="1745"/>
      <c r="AU12" s="1745"/>
      <c r="AV12" s="1745"/>
      <c r="AW12" s="1745"/>
      <c r="AX12" s="1745"/>
      <c r="AY12" s="1745"/>
      <c r="AZ12" s="1745"/>
      <c r="BA12" s="228"/>
    </row>
    <row r="13" spans="1:53" ht="11.2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228"/>
    </row>
    <row r="14" spans="1:53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228"/>
    </row>
    <row r="15" spans="1:53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228"/>
    </row>
    <row r="16" spans="1:53" ht="27.75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228"/>
    </row>
    <row r="17" spans="1:53" s="391" customFormat="1" ht="12" thickBot="1" x14ac:dyDescent="0.25">
      <c r="A17" s="354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363"/>
    </row>
    <row r="18" spans="1:53" x14ac:dyDescent="0.25">
      <c r="A18" s="119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  <c r="BA18" s="230"/>
    </row>
    <row r="19" spans="1:53" ht="17.25" customHeight="1" x14ac:dyDescent="0.25">
      <c r="A19" s="11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  <c r="BA19" s="230"/>
    </row>
    <row r="20" spans="1:53" x14ac:dyDescent="0.25">
      <c r="A20" s="119"/>
      <c r="B20" s="906" t="s">
        <v>597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"/>
      <c r="AD20" s="209"/>
      <c r="AE20" s="209"/>
      <c r="AF20" s="209"/>
      <c r="AG20" s="209"/>
      <c r="AH20" s="209"/>
      <c r="AI20" s="209"/>
      <c r="AJ20" s="208"/>
      <c r="AK20" s="207"/>
      <c r="AL20" s="209"/>
      <c r="AM20" s="209"/>
      <c r="AN20" s="209"/>
      <c r="AO20" s="209"/>
      <c r="AP20" s="209"/>
      <c r="AQ20" s="209"/>
      <c r="AR20" s="208"/>
      <c r="AS20" s="207"/>
      <c r="AT20" s="209"/>
      <c r="AU20" s="209"/>
      <c r="AV20" s="209"/>
      <c r="AW20" s="209"/>
      <c r="AX20" s="209"/>
      <c r="AY20" s="209"/>
      <c r="AZ20" s="231"/>
      <c r="BA20" s="230"/>
    </row>
    <row r="21" spans="1:53" x14ac:dyDescent="0.25">
      <c r="A21" s="119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  <c r="BA21" s="230"/>
    </row>
    <row r="22" spans="1:53" x14ac:dyDescent="0.25">
      <c r="A22" s="119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  <c r="BA22" s="230"/>
    </row>
    <row r="23" spans="1:53" ht="39.75" customHeight="1" thickBot="1" x14ac:dyDescent="0.3">
      <c r="A23" s="119"/>
      <c r="B23" s="906" t="s">
        <v>599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  <c r="BA23" s="230"/>
    </row>
    <row r="24" spans="1:53" x14ac:dyDescent="0.25">
      <c r="A24" s="150"/>
      <c r="B24" s="177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2"/>
      <c r="AA24" s="222"/>
      <c r="AB24" s="222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28"/>
    </row>
    <row r="25" spans="1:53" x14ac:dyDescent="0.25">
      <c r="A25" s="230"/>
      <c r="B25" s="1249" t="s">
        <v>698</v>
      </c>
      <c r="C25" s="1249"/>
      <c r="D25" s="1249"/>
      <c r="E25" s="1249"/>
      <c r="F25" s="1249"/>
      <c r="G25" s="1249"/>
      <c r="H25" s="1249"/>
      <c r="I25" s="1249"/>
      <c r="J25" s="1249"/>
      <c r="K25" s="1249"/>
      <c r="L25" s="1249"/>
      <c r="M25" s="1249"/>
      <c r="N25" s="1249"/>
      <c r="O25" s="1249"/>
      <c r="P25" s="1249"/>
      <c r="Q25" s="1249"/>
      <c r="R25" s="1249"/>
      <c r="S25" s="1249"/>
      <c r="T25" s="1249"/>
      <c r="U25" s="1249"/>
      <c r="V25" s="1249"/>
      <c r="W25" s="1249"/>
      <c r="X25" s="1249"/>
      <c r="Y25" s="1249"/>
      <c r="Z25" s="1249"/>
      <c r="AA25" s="1249"/>
      <c r="AB25" s="1249"/>
      <c r="AC25" s="1249"/>
      <c r="AD25" s="1249"/>
      <c r="AE25" s="1249"/>
      <c r="AF25" s="1249"/>
      <c r="AG25" s="1249"/>
      <c r="AH25" s="1249"/>
      <c r="AI25" s="1249"/>
      <c r="AJ25" s="1249"/>
      <c r="AK25" s="1249"/>
      <c r="AL25" s="1249"/>
      <c r="AM25" s="1249"/>
      <c r="AN25" s="1249"/>
      <c r="AO25" s="1249"/>
      <c r="AP25" s="1249"/>
      <c r="AQ25" s="1249"/>
      <c r="AR25" s="1249"/>
      <c r="AS25" s="1249"/>
      <c r="AT25" s="1249"/>
      <c r="AU25" s="1249"/>
      <c r="AV25" s="1249"/>
      <c r="AW25" s="1249"/>
      <c r="AX25" s="1249"/>
      <c r="AY25" s="1249"/>
      <c r="AZ25" s="1249"/>
      <c r="BA25" s="1249"/>
    </row>
    <row r="26" spans="1:53" x14ac:dyDescent="0.25">
      <c r="A26" s="223"/>
      <c r="B26" s="973" t="s">
        <v>598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  <c r="BA26" s="232"/>
    </row>
    <row r="27" spans="1:53" x14ac:dyDescent="0.25">
      <c r="A27" s="22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2"/>
    </row>
    <row r="28" spans="1:53" x14ac:dyDescent="0.25">
      <c r="A28" s="223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1746" t="s">
        <v>33</v>
      </c>
      <c r="AA28" s="1747"/>
      <c r="AB28" s="1748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  <c r="BA28" s="232"/>
    </row>
    <row r="29" spans="1:53" x14ac:dyDescent="0.25">
      <c r="A29" s="223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1749"/>
      <c r="AA29" s="1750"/>
      <c r="AB29" s="1751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  <c r="BA29" s="232"/>
    </row>
    <row r="30" spans="1:53" ht="27.75" customHeight="1" x14ac:dyDescent="0.25">
      <c r="A30" s="223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1568"/>
      <c r="AA30" s="1569"/>
      <c r="AB30" s="1570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  <c r="BA30" s="232"/>
    </row>
    <row r="31" spans="1:53" s="391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  <c r="BA31" s="585"/>
    </row>
    <row r="32" spans="1:53" x14ac:dyDescent="0.25">
      <c r="A32" s="223"/>
      <c r="B32" s="839" t="s">
        <v>365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  <c r="BA32" s="232"/>
    </row>
    <row r="33" spans="1:53" x14ac:dyDescent="0.25">
      <c r="A33" s="223"/>
      <c r="B33" s="839" t="s">
        <v>366</v>
      </c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  <c r="BA33" s="232"/>
    </row>
    <row r="34" spans="1:53" x14ac:dyDescent="0.25">
      <c r="A34" s="223"/>
      <c r="B34" s="839" t="s">
        <v>367</v>
      </c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 t="s">
        <v>135</v>
      </c>
      <c r="AA34" s="842"/>
      <c r="AB34" s="843"/>
      <c r="AC34" s="234"/>
      <c r="AD34" s="235"/>
      <c r="AE34" s="235"/>
      <c r="AF34" s="235"/>
      <c r="AG34" s="235"/>
      <c r="AH34" s="235"/>
      <c r="AI34" s="235"/>
      <c r="AJ34" s="236"/>
      <c r="AK34" s="234"/>
      <c r="AL34" s="235"/>
      <c r="AM34" s="235"/>
      <c r="AN34" s="235"/>
      <c r="AO34" s="235"/>
      <c r="AP34" s="235"/>
      <c r="AQ34" s="235"/>
      <c r="AR34" s="236"/>
      <c r="AS34" s="234"/>
      <c r="AT34" s="235"/>
      <c r="AU34" s="235"/>
      <c r="AV34" s="235"/>
      <c r="AW34" s="235"/>
      <c r="AX34" s="235"/>
      <c r="AY34" s="235"/>
      <c r="AZ34" s="237"/>
      <c r="BA34" s="232"/>
    </row>
    <row r="35" spans="1:53" ht="15.75" thickBot="1" x14ac:dyDescent="0.3">
      <c r="A35" s="223"/>
      <c r="B35" s="792" t="s">
        <v>756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  <c r="BA35" s="232"/>
    </row>
    <row r="36" spans="1:53" ht="9" customHeight="1" x14ac:dyDescent="0.25">
      <c r="A36" s="179"/>
      <c r="B36" s="238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239"/>
    </row>
    <row r="37" spans="1:53" x14ac:dyDescent="0.25">
      <c r="A37" s="240"/>
      <c r="B37" s="973" t="s">
        <v>404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  <c r="BA37" s="241"/>
    </row>
    <row r="38" spans="1:53" x14ac:dyDescent="0.25">
      <c r="A38" s="179"/>
      <c r="B38" s="973" t="s">
        <v>368</v>
      </c>
      <c r="C38" s="973"/>
      <c r="D38" s="973"/>
      <c r="E38" s="973"/>
      <c r="F38" s="973"/>
      <c r="G38" s="973"/>
      <c r="H38" s="973"/>
      <c r="I38" s="973"/>
      <c r="J38" s="973"/>
      <c r="K38" s="973"/>
      <c r="L38" s="973"/>
      <c r="M38" s="973"/>
      <c r="N38" s="973"/>
      <c r="O38" s="973"/>
      <c r="P38" s="973"/>
      <c r="Q38" s="973"/>
      <c r="R38" s="973"/>
      <c r="S38" s="973"/>
      <c r="T38" s="973"/>
      <c r="U38" s="973"/>
      <c r="V38" s="973"/>
      <c r="W38" s="973"/>
      <c r="X38" s="973"/>
      <c r="Y38" s="973"/>
      <c r="Z38" s="973"/>
      <c r="AA38" s="973"/>
      <c r="AB38" s="973"/>
      <c r="AC38" s="973"/>
      <c r="AD38" s="973"/>
      <c r="AE38" s="973"/>
      <c r="AF38" s="973"/>
      <c r="AG38" s="973"/>
      <c r="AH38" s="973"/>
      <c r="AI38" s="973"/>
      <c r="AJ38" s="973"/>
      <c r="AK38" s="973"/>
      <c r="AL38" s="973"/>
      <c r="AM38" s="973"/>
      <c r="AN38" s="973"/>
      <c r="AO38" s="973"/>
      <c r="AP38" s="973"/>
      <c r="AQ38" s="973"/>
      <c r="AR38" s="973"/>
      <c r="AS38" s="973"/>
      <c r="AT38" s="973"/>
      <c r="AU38" s="973"/>
      <c r="AV38" s="973"/>
      <c r="AW38" s="973"/>
      <c r="AX38" s="973"/>
      <c r="AY38" s="973"/>
      <c r="AZ38" s="973"/>
      <c r="BA38" s="239"/>
    </row>
    <row r="39" spans="1:53" x14ac:dyDescent="0.25">
      <c r="A39" s="238"/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238"/>
      <c r="Q39" s="238"/>
      <c r="R39" s="238"/>
      <c r="S39" s="238"/>
      <c r="T39" s="238"/>
      <c r="U39" s="238"/>
      <c r="V39" s="238"/>
      <c r="W39" s="238"/>
      <c r="X39" s="238"/>
      <c r="Y39" s="238"/>
      <c r="Z39" s="238"/>
      <c r="AA39" s="238"/>
      <c r="AB39" s="238"/>
      <c r="AC39" s="238"/>
      <c r="AD39" s="238"/>
      <c r="AE39" s="238"/>
      <c r="AF39" s="238"/>
      <c r="AG39" s="238"/>
      <c r="AH39" s="238"/>
      <c r="AI39" s="238"/>
      <c r="AJ39" s="238"/>
      <c r="AK39" s="238"/>
      <c r="AL39" s="238"/>
      <c r="AM39" s="238"/>
      <c r="AN39" s="238"/>
      <c r="AO39" s="238"/>
      <c r="AP39" s="238"/>
      <c r="AQ39" s="238"/>
      <c r="AR39" s="238"/>
      <c r="AS39" s="238"/>
      <c r="AT39" s="238"/>
      <c r="AU39" s="238"/>
      <c r="AV39" s="238"/>
      <c r="AW39" s="238"/>
      <c r="AX39" s="238"/>
      <c r="AY39" s="238"/>
      <c r="AZ39" s="238"/>
      <c r="BA39" s="242"/>
    </row>
    <row r="40" spans="1:53" ht="28.5" customHeight="1" x14ac:dyDescent="0.25">
      <c r="A40" s="150"/>
      <c r="B40" s="870" t="s">
        <v>86</v>
      </c>
      <c r="C40" s="870"/>
      <c r="D40" s="870"/>
      <c r="E40" s="870"/>
      <c r="F40" s="870"/>
      <c r="G40" s="870"/>
      <c r="H40" s="870"/>
      <c r="I40" s="870"/>
      <c r="J40" s="895" t="s">
        <v>87</v>
      </c>
      <c r="K40" s="870"/>
      <c r="L40" s="870"/>
      <c r="M40" s="870"/>
      <c r="N40" s="871"/>
      <c r="O40" s="895" t="s">
        <v>3</v>
      </c>
      <c r="P40" s="871"/>
      <c r="Q40" s="865" t="s">
        <v>34</v>
      </c>
      <c r="R40" s="866"/>
      <c r="S40" s="866"/>
      <c r="T40" s="866"/>
      <c r="U40" s="866"/>
      <c r="V40" s="866"/>
      <c r="W40" s="866"/>
      <c r="X40" s="866"/>
      <c r="Y40" s="866"/>
      <c r="Z40" s="866"/>
      <c r="AA40" s="866"/>
      <c r="AB40" s="867"/>
      <c r="AC40" s="865" t="s">
        <v>65</v>
      </c>
      <c r="AD40" s="866"/>
      <c r="AE40" s="866"/>
      <c r="AF40" s="866"/>
      <c r="AG40" s="866"/>
      <c r="AH40" s="866"/>
      <c r="AI40" s="866"/>
      <c r="AJ40" s="866"/>
      <c r="AK40" s="866"/>
      <c r="AL40" s="866"/>
      <c r="AM40" s="866"/>
      <c r="AN40" s="867"/>
      <c r="AO40" s="865" t="s">
        <v>66</v>
      </c>
      <c r="AP40" s="866"/>
      <c r="AQ40" s="866"/>
      <c r="AR40" s="866"/>
      <c r="AS40" s="866"/>
      <c r="AT40" s="866"/>
      <c r="AU40" s="866"/>
      <c r="AV40" s="866"/>
      <c r="AW40" s="866"/>
      <c r="AX40" s="866"/>
      <c r="AY40" s="866"/>
      <c r="AZ40" s="866"/>
      <c r="BA40" s="243"/>
    </row>
    <row r="41" spans="1:53" ht="42" customHeight="1" x14ac:dyDescent="0.25">
      <c r="A41" s="150"/>
      <c r="B41" s="872"/>
      <c r="C41" s="872"/>
      <c r="D41" s="872"/>
      <c r="E41" s="872"/>
      <c r="F41" s="872"/>
      <c r="G41" s="872"/>
      <c r="H41" s="872"/>
      <c r="I41" s="872"/>
      <c r="J41" s="896"/>
      <c r="K41" s="872"/>
      <c r="L41" s="872"/>
      <c r="M41" s="872"/>
      <c r="N41" s="873"/>
      <c r="O41" s="897"/>
      <c r="P41" s="875"/>
      <c r="Q41" s="865" t="s">
        <v>227</v>
      </c>
      <c r="R41" s="866"/>
      <c r="S41" s="866"/>
      <c r="T41" s="867"/>
      <c r="U41" s="865" t="s">
        <v>226</v>
      </c>
      <c r="V41" s="866"/>
      <c r="W41" s="866"/>
      <c r="X41" s="867"/>
      <c r="Y41" s="865" t="s">
        <v>218</v>
      </c>
      <c r="Z41" s="866"/>
      <c r="AA41" s="866"/>
      <c r="AB41" s="867"/>
      <c r="AC41" s="865" t="s">
        <v>227</v>
      </c>
      <c r="AD41" s="866"/>
      <c r="AE41" s="866"/>
      <c r="AF41" s="867"/>
      <c r="AG41" s="865" t="s">
        <v>226</v>
      </c>
      <c r="AH41" s="866"/>
      <c r="AI41" s="866"/>
      <c r="AJ41" s="867"/>
      <c r="AK41" s="865" t="s">
        <v>218</v>
      </c>
      <c r="AL41" s="866"/>
      <c r="AM41" s="866"/>
      <c r="AN41" s="867"/>
      <c r="AO41" s="865" t="s">
        <v>227</v>
      </c>
      <c r="AP41" s="866"/>
      <c r="AQ41" s="866"/>
      <c r="AR41" s="867"/>
      <c r="AS41" s="865" t="s">
        <v>226</v>
      </c>
      <c r="AT41" s="866"/>
      <c r="AU41" s="866"/>
      <c r="AV41" s="867"/>
      <c r="AW41" s="865" t="s">
        <v>218</v>
      </c>
      <c r="AX41" s="866"/>
      <c r="AY41" s="866"/>
      <c r="AZ41" s="866"/>
      <c r="BA41" s="244"/>
    </row>
    <row r="42" spans="1:53" s="391" customFormat="1" ht="12" thickBot="1" x14ac:dyDescent="0.25">
      <c r="A42" s="477"/>
      <c r="B42" s="959">
        <v>1</v>
      </c>
      <c r="C42" s="1756"/>
      <c r="D42" s="1756"/>
      <c r="E42" s="1756"/>
      <c r="F42" s="1756"/>
      <c r="G42" s="1756"/>
      <c r="H42" s="1756"/>
      <c r="I42" s="1756"/>
      <c r="J42" s="1756">
        <v>2</v>
      </c>
      <c r="K42" s="1756"/>
      <c r="L42" s="1756"/>
      <c r="M42" s="1756"/>
      <c r="N42" s="1756"/>
      <c r="O42" s="1757">
        <v>3</v>
      </c>
      <c r="P42" s="961"/>
      <c r="Q42" s="962">
        <v>4</v>
      </c>
      <c r="R42" s="963"/>
      <c r="S42" s="963"/>
      <c r="T42" s="964"/>
      <c r="U42" s="962">
        <v>5</v>
      </c>
      <c r="V42" s="963"/>
      <c r="W42" s="963"/>
      <c r="X42" s="964"/>
      <c r="Y42" s="962">
        <v>6</v>
      </c>
      <c r="Z42" s="963"/>
      <c r="AA42" s="963"/>
      <c r="AB42" s="964"/>
      <c r="AC42" s="962">
        <v>7</v>
      </c>
      <c r="AD42" s="963"/>
      <c r="AE42" s="963"/>
      <c r="AF42" s="964"/>
      <c r="AG42" s="962">
        <v>8</v>
      </c>
      <c r="AH42" s="963"/>
      <c r="AI42" s="963"/>
      <c r="AJ42" s="964"/>
      <c r="AK42" s="962">
        <v>9</v>
      </c>
      <c r="AL42" s="963"/>
      <c r="AM42" s="963"/>
      <c r="AN42" s="964"/>
      <c r="AO42" s="962">
        <v>10</v>
      </c>
      <c r="AP42" s="963"/>
      <c r="AQ42" s="963"/>
      <c r="AR42" s="964"/>
      <c r="AS42" s="962">
        <v>11</v>
      </c>
      <c r="AT42" s="963"/>
      <c r="AU42" s="963"/>
      <c r="AV42" s="964"/>
      <c r="AW42" s="962">
        <v>12</v>
      </c>
      <c r="AX42" s="963"/>
      <c r="AY42" s="963"/>
      <c r="AZ42" s="963"/>
      <c r="BA42" s="363"/>
    </row>
    <row r="43" spans="1:53" x14ac:dyDescent="0.25">
      <c r="A43" s="150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93" t="s">
        <v>21</v>
      </c>
      <c r="P43" s="1194"/>
      <c r="Q43" s="989"/>
      <c r="R43" s="989"/>
      <c r="S43" s="989"/>
      <c r="T43" s="990"/>
      <c r="U43" s="988"/>
      <c r="V43" s="989"/>
      <c r="W43" s="989"/>
      <c r="X43" s="990"/>
      <c r="Y43" s="988"/>
      <c r="Z43" s="989"/>
      <c r="AA43" s="989"/>
      <c r="AB43" s="990"/>
      <c r="AC43" s="988"/>
      <c r="AD43" s="989"/>
      <c r="AE43" s="989"/>
      <c r="AF43" s="990"/>
      <c r="AG43" s="988"/>
      <c r="AH43" s="989"/>
      <c r="AI43" s="989"/>
      <c r="AJ43" s="990"/>
      <c r="AK43" s="988"/>
      <c r="AL43" s="989"/>
      <c r="AM43" s="989"/>
      <c r="AN43" s="990"/>
      <c r="AO43" s="988"/>
      <c r="AP43" s="989"/>
      <c r="AQ43" s="989"/>
      <c r="AR43" s="990"/>
      <c r="AS43" s="988"/>
      <c r="AT43" s="989"/>
      <c r="AU43" s="989"/>
      <c r="AV43" s="990"/>
      <c r="AW43" s="858"/>
      <c r="AX43" s="859"/>
      <c r="AY43" s="859"/>
      <c r="AZ43" s="861"/>
      <c r="BA43" s="229"/>
    </row>
    <row r="44" spans="1:53" x14ac:dyDescent="0.25">
      <c r="A44" s="150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 t="s">
        <v>22</v>
      </c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229"/>
    </row>
    <row r="45" spans="1:53" x14ac:dyDescent="0.25">
      <c r="A45" s="150"/>
      <c r="B45" s="867"/>
      <c r="C45" s="892"/>
      <c r="D45" s="892"/>
      <c r="E45" s="892"/>
      <c r="F45" s="892"/>
      <c r="G45" s="892"/>
      <c r="H45" s="892"/>
      <c r="I45" s="892"/>
      <c r="J45" s="892"/>
      <c r="K45" s="892"/>
      <c r="L45" s="892"/>
      <c r="M45" s="892"/>
      <c r="N45" s="865"/>
      <c r="O45" s="1102"/>
      <c r="P45" s="1103"/>
      <c r="Q45" s="1204"/>
      <c r="R45" s="1204"/>
      <c r="S45" s="1204"/>
      <c r="T45" s="1212"/>
      <c r="U45" s="1203"/>
      <c r="V45" s="1204"/>
      <c r="W45" s="1204"/>
      <c r="X45" s="1212"/>
      <c r="Y45" s="1203"/>
      <c r="Z45" s="1204"/>
      <c r="AA45" s="1204"/>
      <c r="AB45" s="1212"/>
      <c r="AC45" s="1203"/>
      <c r="AD45" s="1204"/>
      <c r="AE45" s="1204"/>
      <c r="AF45" s="1212"/>
      <c r="AG45" s="1203"/>
      <c r="AH45" s="1204"/>
      <c r="AI45" s="1204"/>
      <c r="AJ45" s="1212"/>
      <c r="AK45" s="1203"/>
      <c r="AL45" s="1204"/>
      <c r="AM45" s="1204"/>
      <c r="AN45" s="1212"/>
      <c r="AO45" s="1203"/>
      <c r="AP45" s="1204"/>
      <c r="AQ45" s="1204"/>
      <c r="AR45" s="1212"/>
      <c r="AS45" s="1203"/>
      <c r="AT45" s="1204"/>
      <c r="AU45" s="1204"/>
      <c r="AV45" s="1212"/>
      <c r="AW45" s="865"/>
      <c r="AX45" s="866"/>
      <c r="AY45" s="866"/>
      <c r="AZ45" s="868"/>
      <c r="BA45" s="229"/>
    </row>
    <row r="46" spans="1:53" ht="15.75" thickBot="1" x14ac:dyDescent="0.3">
      <c r="A46" s="150"/>
      <c r="B46" s="1525" t="s">
        <v>756</v>
      </c>
      <c r="C46" s="1525"/>
      <c r="D46" s="1525"/>
      <c r="E46" s="1525"/>
      <c r="F46" s="1525"/>
      <c r="G46" s="1525"/>
      <c r="H46" s="1525"/>
      <c r="I46" s="1525"/>
      <c r="J46" s="1525"/>
      <c r="K46" s="1525"/>
      <c r="L46" s="1525"/>
      <c r="M46" s="1525"/>
      <c r="N46" s="1525"/>
      <c r="O46" s="1567">
        <v>9000</v>
      </c>
      <c r="P46" s="1057"/>
      <c r="Q46" s="890" t="s">
        <v>24</v>
      </c>
      <c r="R46" s="890"/>
      <c r="S46" s="890"/>
      <c r="T46" s="891"/>
      <c r="U46" s="889" t="s">
        <v>24</v>
      </c>
      <c r="V46" s="890"/>
      <c r="W46" s="890"/>
      <c r="X46" s="891"/>
      <c r="Y46" s="889"/>
      <c r="Z46" s="890"/>
      <c r="AA46" s="890"/>
      <c r="AB46" s="891"/>
      <c r="AC46" s="889" t="s">
        <v>24</v>
      </c>
      <c r="AD46" s="890"/>
      <c r="AE46" s="890"/>
      <c r="AF46" s="891"/>
      <c r="AG46" s="889" t="s">
        <v>24</v>
      </c>
      <c r="AH46" s="890"/>
      <c r="AI46" s="890"/>
      <c r="AJ46" s="891"/>
      <c r="AK46" s="889"/>
      <c r="AL46" s="890"/>
      <c r="AM46" s="890"/>
      <c r="AN46" s="891"/>
      <c r="AO46" s="889" t="s">
        <v>24</v>
      </c>
      <c r="AP46" s="890"/>
      <c r="AQ46" s="890"/>
      <c r="AR46" s="891"/>
      <c r="AS46" s="889" t="s">
        <v>24</v>
      </c>
      <c r="AT46" s="890"/>
      <c r="AU46" s="890"/>
      <c r="AV46" s="891"/>
      <c r="AW46" s="850"/>
      <c r="AX46" s="851"/>
      <c r="AY46" s="851"/>
      <c r="AZ46" s="853"/>
      <c r="BA46" s="245"/>
    </row>
    <row r="47" spans="1:53" x14ac:dyDescent="0.25">
      <c r="A47" s="85"/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74"/>
    </row>
    <row r="48" spans="1:53" x14ac:dyDescent="0.25">
      <c r="A48" s="119"/>
      <c r="B48" s="992" t="s">
        <v>405</v>
      </c>
      <c r="C48" s="992"/>
      <c r="D48" s="992"/>
      <c r="E48" s="992"/>
      <c r="F48" s="992"/>
      <c r="G48" s="992"/>
      <c r="H48" s="992"/>
      <c r="I48" s="992"/>
      <c r="J48" s="992"/>
      <c r="K48" s="992"/>
      <c r="L48" s="992"/>
      <c r="M48" s="992"/>
      <c r="N48" s="992"/>
      <c r="O48" s="992"/>
      <c r="P48" s="992"/>
      <c r="Q48" s="992"/>
      <c r="R48" s="992"/>
      <c r="S48" s="992"/>
      <c r="T48" s="992"/>
      <c r="U48" s="992"/>
      <c r="V48" s="992"/>
      <c r="W48" s="992"/>
      <c r="X48" s="992"/>
      <c r="Y48" s="992"/>
      <c r="Z48" s="992"/>
      <c r="AA48" s="992"/>
      <c r="AB48" s="992"/>
      <c r="AC48" s="992"/>
      <c r="AD48" s="992"/>
      <c r="AE48" s="992"/>
      <c r="AF48" s="992"/>
      <c r="AG48" s="992"/>
      <c r="AH48" s="992"/>
      <c r="AI48" s="992"/>
      <c r="AJ48" s="992"/>
      <c r="AK48" s="992"/>
      <c r="AL48" s="992"/>
      <c r="AM48" s="992"/>
      <c r="AN48" s="992"/>
      <c r="AO48" s="992"/>
      <c r="AP48" s="992"/>
      <c r="AQ48" s="992"/>
      <c r="AR48" s="992"/>
      <c r="AS48" s="992"/>
      <c r="AT48" s="992"/>
      <c r="AU48" s="992"/>
      <c r="AV48" s="992"/>
      <c r="AW48" s="992"/>
      <c r="AX48" s="992"/>
      <c r="AY48" s="992"/>
      <c r="AZ48" s="992"/>
      <c r="BA48" s="230"/>
    </row>
    <row r="49" spans="1:53" ht="8.25" customHeight="1" x14ac:dyDescent="0.25">
      <c r="A49" s="238"/>
      <c r="B49" s="238"/>
      <c r="C49" s="238"/>
      <c r="D49" s="238"/>
      <c r="E49" s="238"/>
      <c r="F49" s="238"/>
      <c r="G49" s="238"/>
      <c r="H49" s="238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 s="238"/>
      <c r="AN49" s="238"/>
      <c r="AO49" s="238"/>
      <c r="AP49" s="238"/>
      <c r="AQ49" s="238"/>
      <c r="AR49" s="238"/>
      <c r="AS49" s="238"/>
      <c r="AT49" s="238"/>
      <c r="AU49" s="238"/>
      <c r="AV49" s="238"/>
      <c r="AW49" s="238"/>
      <c r="AX49" s="238"/>
      <c r="AY49" s="238"/>
      <c r="AZ49" s="238"/>
      <c r="BA49" s="242"/>
    </row>
    <row r="50" spans="1:53" ht="24.75" customHeight="1" x14ac:dyDescent="0.25">
      <c r="A50" s="150"/>
      <c r="B50" s="870" t="s">
        <v>86</v>
      </c>
      <c r="C50" s="870"/>
      <c r="D50" s="870"/>
      <c r="E50" s="870"/>
      <c r="F50" s="870"/>
      <c r="G50" s="870"/>
      <c r="H50" s="870"/>
      <c r="I50" s="870"/>
      <c r="J50" s="895" t="s">
        <v>87</v>
      </c>
      <c r="K50" s="870"/>
      <c r="L50" s="870"/>
      <c r="M50" s="870"/>
      <c r="N50" s="871"/>
      <c r="O50" s="895" t="s">
        <v>3</v>
      </c>
      <c r="P50" s="871"/>
      <c r="Q50" s="865" t="s">
        <v>34</v>
      </c>
      <c r="R50" s="866"/>
      <c r="S50" s="866"/>
      <c r="T50" s="866"/>
      <c r="U50" s="866"/>
      <c r="V50" s="866"/>
      <c r="W50" s="866"/>
      <c r="X50" s="866"/>
      <c r="Y50" s="866"/>
      <c r="Z50" s="866"/>
      <c r="AA50" s="866"/>
      <c r="AB50" s="867"/>
      <c r="AC50" s="865" t="s">
        <v>65</v>
      </c>
      <c r="AD50" s="866"/>
      <c r="AE50" s="866"/>
      <c r="AF50" s="866"/>
      <c r="AG50" s="866"/>
      <c r="AH50" s="866"/>
      <c r="AI50" s="866"/>
      <c r="AJ50" s="866"/>
      <c r="AK50" s="866"/>
      <c r="AL50" s="866"/>
      <c r="AM50" s="866"/>
      <c r="AN50" s="867"/>
      <c r="AO50" s="865" t="s">
        <v>66</v>
      </c>
      <c r="AP50" s="866"/>
      <c r="AQ50" s="866"/>
      <c r="AR50" s="866"/>
      <c r="AS50" s="866"/>
      <c r="AT50" s="866"/>
      <c r="AU50" s="866"/>
      <c r="AV50" s="866"/>
      <c r="AW50" s="866"/>
      <c r="AX50" s="866"/>
      <c r="AY50" s="866"/>
      <c r="AZ50" s="866"/>
      <c r="BA50" s="243"/>
    </row>
    <row r="51" spans="1:53" ht="45" customHeight="1" x14ac:dyDescent="0.25">
      <c r="A51" s="150"/>
      <c r="B51" s="872"/>
      <c r="C51" s="872"/>
      <c r="D51" s="872"/>
      <c r="E51" s="872"/>
      <c r="F51" s="872"/>
      <c r="G51" s="872"/>
      <c r="H51" s="872"/>
      <c r="I51" s="872"/>
      <c r="J51" s="896"/>
      <c r="K51" s="872"/>
      <c r="L51" s="872"/>
      <c r="M51" s="872"/>
      <c r="N51" s="873"/>
      <c r="O51" s="897"/>
      <c r="P51" s="875"/>
      <c r="Q51" s="865" t="s">
        <v>227</v>
      </c>
      <c r="R51" s="866"/>
      <c r="S51" s="866"/>
      <c r="T51" s="867"/>
      <c r="U51" s="865" t="s">
        <v>226</v>
      </c>
      <c r="V51" s="866"/>
      <c r="W51" s="866"/>
      <c r="X51" s="867"/>
      <c r="Y51" s="865" t="s">
        <v>218</v>
      </c>
      <c r="Z51" s="866"/>
      <c r="AA51" s="866"/>
      <c r="AB51" s="867"/>
      <c r="AC51" s="865" t="s">
        <v>227</v>
      </c>
      <c r="AD51" s="866"/>
      <c r="AE51" s="866"/>
      <c r="AF51" s="867"/>
      <c r="AG51" s="865" t="s">
        <v>226</v>
      </c>
      <c r="AH51" s="866"/>
      <c r="AI51" s="866"/>
      <c r="AJ51" s="867"/>
      <c r="AK51" s="865" t="s">
        <v>218</v>
      </c>
      <c r="AL51" s="866"/>
      <c r="AM51" s="866"/>
      <c r="AN51" s="867"/>
      <c r="AO51" s="865" t="s">
        <v>227</v>
      </c>
      <c r="AP51" s="866"/>
      <c r="AQ51" s="866"/>
      <c r="AR51" s="867"/>
      <c r="AS51" s="865" t="s">
        <v>226</v>
      </c>
      <c r="AT51" s="866"/>
      <c r="AU51" s="866"/>
      <c r="AV51" s="867"/>
      <c r="AW51" s="865" t="s">
        <v>218</v>
      </c>
      <c r="AX51" s="866"/>
      <c r="AY51" s="866"/>
      <c r="AZ51" s="866"/>
      <c r="BA51" s="244"/>
    </row>
    <row r="52" spans="1:53" s="391" customFormat="1" ht="12" thickBot="1" x14ac:dyDescent="0.25">
      <c r="A52" s="533"/>
      <c r="B52" s="959">
        <v>1</v>
      </c>
      <c r="C52" s="1756"/>
      <c r="D52" s="1756"/>
      <c r="E52" s="1756"/>
      <c r="F52" s="1756"/>
      <c r="G52" s="1756"/>
      <c r="H52" s="1756"/>
      <c r="I52" s="1756"/>
      <c r="J52" s="1756">
        <v>2</v>
      </c>
      <c r="K52" s="1756"/>
      <c r="L52" s="1756"/>
      <c r="M52" s="1756"/>
      <c r="N52" s="1756"/>
      <c r="O52" s="1757">
        <v>3</v>
      </c>
      <c r="P52" s="961"/>
      <c r="Q52" s="962">
        <v>4</v>
      </c>
      <c r="R52" s="963"/>
      <c r="S52" s="963"/>
      <c r="T52" s="964"/>
      <c r="U52" s="962">
        <v>5</v>
      </c>
      <c r="V52" s="963"/>
      <c r="W52" s="963"/>
      <c r="X52" s="964"/>
      <c r="Y52" s="962">
        <v>6</v>
      </c>
      <c r="Z52" s="963"/>
      <c r="AA52" s="963"/>
      <c r="AB52" s="964"/>
      <c r="AC52" s="962">
        <v>7</v>
      </c>
      <c r="AD52" s="963"/>
      <c r="AE52" s="963"/>
      <c r="AF52" s="964"/>
      <c r="AG52" s="962">
        <v>8</v>
      </c>
      <c r="AH52" s="963"/>
      <c r="AI52" s="963"/>
      <c r="AJ52" s="964"/>
      <c r="AK52" s="962">
        <v>9</v>
      </c>
      <c r="AL52" s="963"/>
      <c r="AM52" s="963"/>
      <c r="AN52" s="964"/>
      <c r="AO52" s="962">
        <v>10</v>
      </c>
      <c r="AP52" s="963"/>
      <c r="AQ52" s="963"/>
      <c r="AR52" s="964"/>
      <c r="AS52" s="962">
        <v>11</v>
      </c>
      <c r="AT52" s="963"/>
      <c r="AU52" s="963"/>
      <c r="AV52" s="964"/>
      <c r="AW52" s="962">
        <v>12</v>
      </c>
      <c r="AX52" s="963"/>
      <c r="AY52" s="963"/>
      <c r="AZ52" s="963"/>
      <c r="BA52" s="363"/>
    </row>
    <row r="53" spans="1:53" x14ac:dyDescent="0.25">
      <c r="A53" s="150"/>
      <c r="B53" s="867"/>
      <c r="C53" s="892"/>
      <c r="D53" s="892"/>
      <c r="E53" s="892"/>
      <c r="F53" s="892"/>
      <c r="G53" s="892"/>
      <c r="H53" s="892"/>
      <c r="I53" s="892"/>
      <c r="J53" s="892"/>
      <c r="K53" s="892"/>
      <c r="L53" s="892"/>
      <c r="M53" s="892"/>
      <c r="N53" s="865"/>
      <c r="O53" s="1193" t="s">
        <v>21</v>
      </c>
      <c r="P53" s="1194"/>
      <c r="Q53" s="989"/>
      <c r="R53" s="989"/>
      <c r="S53" s="989"/>
      <c r="T53" s="990"/>
      <c r="U53" s="988"/>
      <c r="V53" s="989"/>
      <c r="W53" s="989"/>
      <c r="X53" s="990"/>
      <c r="Y53" s="988"/>
      <c r="Z53" s="989"/>
      <c r="AA53" s="989"/>
      <c r="AB53" s="990"/>
      <c r="AC53" s="988"/>
      <c r="AD53" s="989"/>
      <c r="AE53" s="989"/>
      <c r="AF53" s="990"/>
      <c r="AG53" s="988"/>
      <c r="AH53" s="989"/>
      <c r="AI53" s="989"/>
      <c r="AJ53" s="990"/>
      <c r="AK53" s="988"/>
      <c r="AL53" s="989"/>
      <c r="AM53" s="989"/>
      <c r="AN53" s="990"/>
      <c r="AO53" s="988"/>
      <c r="AP53" s="989"/>
      <c r="AQ53" s="989"/>
      <c r="AR53" s="990"/>
      <c r="AS53" s="988"/>
      <c r="AT53" s="989"/>
      <c r="AU53" s="989"/>
      <c r="AV53" s="990"/>
      <c r="AW53" s="858"/>
      <c r="AX53" s="859"/>
      <c r="AY53" s="859"/>
      <c r="AZ53" s="861"/>
      <c r="BA53" s="229"/>
    </row>
    <row r="54" spans="1:53" x14ac:dyDescent="0.25">
      <c r="A54" s="150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65"/>
      <c r="O54" s="1102" t="s">
        <v>22</v>
      </c>
      <c r="P54" s="1103"/>
      <c r="Q54" s="1204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865"/>
      <c r="AX54" s="866"/>
      <c r="AY54" s="866"/>
      <c r="AZ54" s="868"/>
      <c r="BA54" s="229"/>
    </row>
    <row r="55" spans="1:53" x14ac:dyDescent="0.25">
      <c r="A55" s="150"/>
      <c r="B55" s="867"/>
      <c r="C55" s="892"/>
      <c r="D55" s="892"/>
      <c r="E55" s="892"/>
      <c r="F55" s="892"/>
      <c r="G55" s="892"/>
      <c r="H55" s="892"/>
      <c r="I55" s="892"/>
      <c r="J55" s="892"/>
      <c r="K55" s="892"/>
      <c r="L55" s="892"/>
      <c r="M55" s="892"/>
      <c r="N55" s="865"/>
      <c r="O55" s="1102"/>
      <c r="P55" s="1103"/>
      <c r="Q55" s="1204"/>
      <c r="R55" s="1204"/>
      <c r="S55" s="1204"/>
      <c r="T55" s="1212"/>
      <c r="U55" s="1203"/>
      <c r="V55" s="1204"/>
      <c r="W55" s="1204"/>
      <c r="X55" s="1212"/>
      <c r="Y55" s="1203"/>
      <c r="Z55" s="1204"/>
      <c r="AA55" s="1204"/>
      <c r="AB55" s="1212"/>
      <c r="AC55" s="1203"/>
      <c r="AD55" s="1204"/>
      <c r="AE55" s="1204"/>
      <c r="AF55" s="1212"/>
      <c r="AG55" s="1203"/>
      <c r="AH55" s="1204"/>
      <c r="AI55" s="1204"/>
      <c r="AJ55" s="1212"/>
      <c r="AK55" s="1203"/>
      <c r="AL55" s="1204"/>
      <c r="AM55" s="1204"/>
      <c r="AN55" s="1212"/>
      <c r="AO55" s="1203"/>
      <c r="AP55" s="1204"/>
      <c r="AQ55" s="1204"/>
      <c r="AR55" s="1212"/>
      <c r="AS55" s="1203"/>
      <c r="AT55" s="1204"/>
      <c r="AU55" s="1204"/>
      <c r="AV55" s="1212"/>
      <c r="AW55" s="865"/>
      <c r="AX55" s="866"/>
      <c r="AY55" s="866"/>
      <c r="AZ55" s="868"/>
      <c r="BA55" s="229"/>
    </row>
    <row r="56" spans="1:53" ht="15.75" thickBot="1" x14ac:dyDescent="0.3">
      <c r="A56" s="150"/>
      <c r="B56" s="1525" t="s">
        <v>756</v>
      </c>
      <c r="C56" s="1525"/>
      <c r="D56" s="1525"/>
      <c r="E56" s="1525"/>
      <c r="F56" s="1525"/>
      <c r="G56" s="1525"/>
      <c r="H56" s="1525"/>
      <c r="I56" s="1525"/>
      <c r="J56" s="1525"/>
      <c r="K56" s="1525"/>
      <c r="L56" s="1525"/>
      <c r="M56" s="1525"/>
      <c r="N56" s="1525"/>
      <c r="O56" s="1567">
        <v>9000</v>
      </c>
      <c r="P56" s="1057"/>
      <c r="Q56" s="890" t="s">
        <v>24</v>
      </c>
      <c r="R56" s="890"/>
      <c r="S56" s="890"/>
      <c r="T56" s="891"/>
      <c r="U56" s="889" t="s">
        <v>24</v>
      </c>
      <c r="V56" s="890"/>
      <c r="W56" s="890"/>
      <c r="X56" s="891"/>
      <c r="Y56" s="889"/>
      <c r="Z56" s="890"/>
      <c r="AA56" s="890"/>
      <c r="AB56" s="891"/>
      <c r="AC56" s="889" t="s">
        <v>24</v>
      </c>
      <c r="AD56" s="890"/>
      <c r="AE56" s="890"/>
      <c r="AF56" s="891"/>
      <c r="AG56" s="889" t="s">
        <v>24</v>
      </c>
      <c r="AH56" s="890"/>
      <c r="AI56" s="890"/>
      <c r="AJ56" s="891"/>
      <c r="AK56" s="889"/>
      <c r="AL56" s="890"/>
      <c r="AM56" s="890"/>
      <c r="AN56" s="891"/>
      <c r="AO56" s="889" t="s">
        <v>24</v>
      </c>
      <c r="AP56" s="890"/>
      <c r="AQ56" s="890"/>
      <c r="AR56" s="891"/>
      <c r="AS56" s="889" t="s">
        <v>24</v>
      </c>
      <c r="AT56" s="890"/>
      <c r="AU56" s="890"/>
      <c r="AV56" s="891"/>
      <c r="AW56" s="850"/>
      <c r="AX56" s="851"/>
      <c r="AY56" s="851"/>
      <c r="AZ56" s="853"/>
      <c r="BA56" s="245"/>
    </row>
    <row r="57" spans="1:53" ht="6.75" customHeight="1" x14ac:dyDescent="0.25">
      <c r="A57" s="150"/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7"/>
      <c r="AA57" s="247"/>
      <c r="AB57" s="247"/>
      <c r="AC57" s="248"/>
      <c r="AD57" s="248"/>
      <c r="AE57" s="248"/>
      <c r="AF57" s="248"/>
      <c r="AG57" s="248"/>
      <c r="AH57" s="248"/>
      <c r="AI57" s="248"/>
      <c r="AJ57" s="248"/>
      <c r="AK57" s="248"/>
      <c r="AL57" s="248"/>
      <c r="AM57" s="248"/>
      <c r="AN57" s="248"/>
      <c r="AO57" s="248"/>
      <c r="AP57" s="248"/>
      <c r="AQ57" s="248"/>
      <c r="AR57" s="248"/>
      <c r="AS57" s="248"/>
      <c r="AT57" s="248"/>
      <c r="AU57" s="248"/>
      <c r="AV57" s="248"/>
      <c r="AW57" s="248"/>
      <c r="AX57" s="248"/>
      <c r="AY57" s="248"/>
      <c r="AZ57" s="248"/>
      <c r="BA57" s="249"/>
    </row>
    <row r="58" spans="1:53" x14ac:dyDescent="0.25">
      <c r="A58" s="119"/>
      <c r="B58" s="992" t="s">
        <v>369</v>
      </c>
      <c r="C58" s="992"/>
      <c r="D58" s="992"/>
      <c r="E58" s="992"/>
      <c r="F58" s="992"/>
      <c r="G58" s="992"/>
      <c r="H58" s="992"/>
      <c r="I58" s="992"/>
      <c r="J58" s="992"/>
      <c r="K58" s="992"/>
      <c r="L58" s="992"/>
      <c r="M58" s="992"/>
      <c r="N58" s="992"/>
      <c r="O58" s="992"/>
      <c r="P58" s="992"/>
      <c r="Q58" s="992"/>
      <c r="R58" s="992"/>
      <c r="S58" s="992"/>
      <c r="T58" s="992"/>
      <c r="U58" s="992"/>
      <c r="V58" s="992"/>
      <c r="W58" s="992"/>
      <c r="X58" s="992"/>
      <c r="Y58" s="992"/>
      <c r="Z58" s="992"/>
      <c r="AA58" s="992"/>
      <c r="AB58" s="992"/>
      <c r="AC58" s="992"/>
      <c r="AD58" s="992"/>
      <c r="AE58" s="992"/>
      <c r="AF58" s="992"/>
      <c r="AG58" s="992"/>
      <c r="AH58" s="992"/>
      <c r="AI58" s="992"/>
      <c r="AJ58" s="992"/>
      <c r="AK58" s="992"/>
      <c r="AL58" s="992"/>
      <c r="AM58" s="992"/>
      <c r="AN58" s="992"/>
      <c r="AO58" s="992"/>
      <c r="AP58" s="992"/>
      <c r="AQ58" s="992"/>
      <c r="AR58" s="992"/>
      <c r="AS58" s="992"/>
      <c r="AT58" s="992"/>
      <c r="AU58" s="992"/>
      <c r="AV58" s="992"/>
      <c r="AW58" s="992"/>
      <c r="AX58" s="992"/>
      <c r="AY58" s="992"/>
      <c r="AZ58" s="992"/>
      <c r="BA58" s="230"/>
    </row>
    <row r="59" spans="1:53" ht="7.5" customHeight="1" x14ac:dyDescent="0.25">
      <c r="A59" s="238"/>
      <c r="B59" s="238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38"/>
      <c r="P59" s="238"/>
      <c r="Q59" s="238"/>
      <c r="R59" s="238"/>
      <c r="S59" s="238"/>
      <c r="T59" s="238"/>
      <c r="U59" s="238"/>
      <c r="V59" s="238"/>
      <c r="W59" s="238"/>
      <c r="X59" s="238"/>
      <c r="Y59" s="238"/>
      <c r="Z59" s="238"/>
      <c r="AA59" s="238"/>
      <c r="AB59" s="238"/>
      <c r="AC59" s="238"/>
      <c r="AD59" s="238"/>
      <c r="AE59" s="238"/>
      <c r="AF59" s="238"/>
      <c r="AG59" s="238"/>
      <c r="AH59" s="238"/>
      <c r="AI59" s="238"/>
      <c r="AJ59" s="238"/>
      <c r="AK59" s="238"/>
      <c r="AL59" s="238"/>
      <c r="AM59" s="238"/>
      <c r="AN59" s="238"/>
      <c r="AO59" s="238"/>
      <c r="AP59" s="238"/>
      <c r="AQ59" s="238"/>
      <c r="AR59" s="238"/>
      <c r="AS59" s="238"/>
      <c r="AT59" s="238"/>
      <c r="AU59" s="238"/>
      <c r="AV59" s="238"/>
      <c r="AW59" s="238"/>
      <c r="AX59" s="238"/>
      <c r="AY59" s="238"/>
      <c r="AZ59" s="238"/>
      <c r="BA59" s="242"/>
    </row>
    <row r="60" spans="1:53" ht="24.75" customHeight="1" x14ac:dyDescent="0.25">
      <c r="A60" s="150"/>
      <c r="B60" s="870" t="s">
        <v>86</v>
      </c>
      <c r="C60" s="870"/>
      <c r="D60" s="870"/>
      <c r="E60" s="870"/>
      <c r="F60" s="870"/>
      <c r="G60" s="870"/>
      <c r="H60" s="870"/>
      <c r="I60" s="870"/>
      <c r="J60" s="895" t="s">
        <v>87</v>
      </c>
      <c r="K60" s="870"/>
      <c r="L60" s="870"/>
      <c r="M60" s="870"/>
      <c r="N60" s="871"/>
      <c r="O60" s="895" t="s">
        <v>3</v>
      </c>
      <c r="P60" s="871"/>
      <c r="Q60" s="865" t="s">
        <v>34</v>
      </c>
      <c r="R60" s="866"/>
      <c r="S60" s="866"/>
      <c r="T60" s="866"/>
      <c r="U60" s="866"/>
      <c r="V60" s="866"/>
      <c r="W60" s="866"/>
      <c r="X60" s="866"/>
      <c r="Y60" s="866"/>
      <c r="Z60" s="866"/>
      <c r="AA60" s="866"/>
      <c r="AB60" s="867"/>
      <c r="AC60" s="865" t="s">
        <v>65</v>
      </c>
      <c r="AD60" s="866"/>
      <c r="AE60" s="866"/>
      <c r="AF60" s="866"/>
      <c r="AG60" s="866"/>
      <c r="AH60" s="866"/>
      <c r="AI60" s="866"/>
      <c r="AJ60" s="866"/>
      <c r="AK60" s="866"/>
      <c r="AL60" s="866"/>
      <c r="AM60" s="866"/>
      <c r="AN60" s="867"/>
      <c r="AO60" s="865" t="s">
        <v>66</v>
      </c>
      <c r="AP60" s="866"/>
      <c r="AQ60" s="866"/>
      <c r="AR60" s="866"/>
      <c r="AS60" s="866"/>
      <c r="AT60" s="866"/>
      <c r="AU60" s="866"/>
      <c r="AV60" s="866"/>
      <c r="AW60" s="866"/>
      <c r="AX60" s="866"/>
      <c r="AY60" s="866"/>
      <c r="AZ60" s="866"/>
      <c r="BA60" s="243"/>
    </row>
    <row r="61" spans="1:53" ht="38.25" customHeight="1" x14ac:dyDescent="0.25">
      <c r="A61" s="150"/>
      <c r="B61" s="872"/>
      <c r="C61" s="872"/>
      <c r="D61" s="872"/>
      <c r="E61" s="872"/>
      <c r="F61" s="872"/>
      <c r="G61" s="872"/>
      <c r="H61" s="872"/>
      <c r="I61" s="872"/>
      <c r="J61" s="896"/>
      <c r="K61" s="872"/>
      <c r="L61" s="872"/>
      <c r="M61" s="872"/>
      <c r="N61" s="873"/>
      <c r="O61" s="897"/>
      <c r="P61" s="875"/>
      <c r="Q61" s="865" t="s">
        <v>227</v>
      </c>
      <c r="R61" s="866"/>
      <c r="S61" s="866"/>
      <c r="T61" s="867"/>
      <c r="U61" s="865" t="s">
        <v>226</v>
      </c>
      <c r="V61" s="866"/>
      <c r="W61" s="866"/>
      <c r="X61" s="867"/>
      <c r="Y61" s="865" t="s">
        <v>218</v>
      </c>
      <c r="Z61" s="866"/>
      <c r="AA61" s="866"/>
      <c r="AB61" s="867"/>
      <c r="AC61" s="865" t="s">
        <v>227</v>
      </c>
      <c r="AD61" s="866"/>
      <c r="AE61" s="866"/>
      <c r="AF61" s="867"/>
      <c r="AG61" s="865" t="s">
        <v>226</v>
      </c>
      <c r="AH61" s="866"/>
      <c r="AI61" s="866"/>
      <c r="AJ61" s="867"/>
      <c r="AK61" s="865" t="s">
        <v>218</v>
      </c>
      <c r="AL61" s="866"/>
      <c r="AM61" s="866"/>
      <c r="AN61" s="867"/>
      <c r="AO61" s="865" t="s">
        <v>227</v>
      </c>
      <c r="AP61" s="866"/>
      <c r="AQ61" s="866"/>
      <c r="AR61" s="867"/>
      <c r="AS61" s="865" t="s">
        <v>226</v>
      </c>
      <c r="AT61" s="866"/>
      <c r="AU61" s="866"/>
      <c r="AV61" s="867"/>
      <c r="AW61" s="865" t="s">
        <v>218</v>
      </c>
      <c r="AX61" s="866"/>
      <c r="AY61" s="866"/>
      <c r="AZ61" s="866"/>
      <c r="BA61" s="244"/>
    </row>
    <row r="62" spans="1:53" s="391" customFormat="1" ht="12" thickBot="1" x14ac:dyDescent="0.25">
      <c r="A62" s="533"/>
      <c r="B62" s="959">
        <v>1</v>
      </c>
      <c r="C62" s="1756"/>
      <c r="D62" s="1756"/>
      <c r="E62" s="1756"/>
      <c r="F62" s="1756"/>
      <c r="G62" s="1756"/>
      <c r="H62" s="1756"/>
      <c r="I62" s="1756"/>
      <c r="J62" s="1756">
        <v>2</v>
      </c>
      <c r="K62" s="1756"/>
      <c r="L62" s="1756"/>
      <c r="M62" s="1756"/>
      <c r="N62" s="1756"/>
      <c r="O62" s="1757">
        <v>3</v>
      </c>
      <c r="P62" s="961"/>
      <c r="Q62" s="962">
        <v>4</v>
      </c>
      <c r="R62" s="963"/>
      <c r="S62" s="963"/>
      <c r="T62" s="964"/>
      <c r="U62" s="962">
        <v>5</v>
      </c>
      <c r="V62" s="963"/>
      <c r="W62" s="963"/>
      <c r="X62" s="964"/>
      <c r="Y62" s="962">
        <v>6</v>
      </c>
      <c r="Z62" s="963"/>
      <c r="AA62" s="963"/>
      <c r="AB62" s="964"/>
      <c r="AC62" s="962">
        <v>7</v>
      </c>
      <c r="AD62" s="963"/>
      <c r="AE62" s="963"/>
      <c r="AF62" s="964"/>
      <c r="AG62" s="962">
        <v>8</v>
      </c>
      <c r="AH62" s="963"/>
      <c r="AI62" s="963"/>
      <c r="AJ62" s="964"/>
      <c r="AK62" s="962">
        <v>9</v>
      </c>
      <c r="AL62" s="963"/>
      <c r="AM62" s="963"/>
      <c r="AN62" s="964"/>
      <c r="AO62" s="962">
        <v>10</v>
      </c>
      <c r="AP62" s="963"/>
      <c r="AQ62" s="963"/>
      <c r="AR62" s="964"/>
      <c r="AS62" s="962">
        <v>11</v>
      </c>
      <c r="AT62" s="963"/>
      <c r="AU62" s="963"/>
      <c r="AV62" s="964"/>
      <c r="AW62" s="962">
        <v>12</v>
      </c>
      <c r="AX62" s="963"/>
      <c r="AY62" s="963"/>
      <c r="AZ62" s="963"/>
      <c r="BA62" s="363"/>
    </row>
    <row r="63" spans="1:53" x14ac:dyDescent="0.25">
      <c r="A63" s="150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65"/>
      <c r="O63" s="1193" t="s">
        <v>21</v>
      </c>
      <c r="P63" s="1194"/>
      <c r="Q63" s="989"/>
      <c r="R63" s="989"/>
      <c r="S63" s="989"/>
      <c r="T63" s="990"/>
      <c r="U63" s="988"/>
      <c r="V63" s="989"/>
      <c r="W63" s="989"/>
      <c r="X63" s="990"/>
      <c r="Y63" s="988"/>
      <c r="Z63" s="989"/>
      <c r="AA63" s="989"/>
      <c r="AB63" s="990"/>
      <c r="AC63" s="988"/>
      <c r="AD63" s="989"/>
      <c r="AE63" s="989"/>
      <c r="AF63" s="990"/>
      <c r="AG63" s="988"/>
      <c r="AH63" s="989"/>
      <c r="AI63" s="989"/>
      <c r="AJ63" s="990"/>
      <c r="AK63" s="988"/>
      <c r="AL63" s="989"/>
      <c r="AM63" s="989"/>
      <c r="AN63" s="990"/>
      <c r="AO63" s="988"/>
      <c r="AP63" s="989"/>
      <c r="AQ63" s="989"/>
      <c r="AR63" s="990"/>
      <c r="AS63" s="988"/>
      <c r="AT63" s="989"/>
      <c r="AU63" s="989"/>
      <c r="AV63" s="990"/>
      <c r="AW63" s="858"/>
      <c r="AX63" s="859"/>
      <c r="AY63" s="859"/>
      <c r="AZ63" s="861"/>
      <c r="BA63" s="229"/>
    </row>
    <row r="64" spans="1:53" x14ac:dyDescent="0.25">
      <c r="A64" s="150"/>
      <c r="B64" s="867"/>
      <c r="C64" s="892"/>
      <c r="D64" s="892"/>
      <c r="E64" s="892"/>
      <c r="F64" s="892"/>
      <c r="G64" s="892"/>
      <c r="H64" s="892"/>
      <c r="I64" s="892"/>
      <c r="J64" s="892"/>
      <c r="K64" s="892"/>
      <c r="L64" s="892"/>
      <c r="M64" s="892"/>
      <c r="N64" s="865"/>
      <c r="O64" s="1102" t="s">
        <v>22</v>
      </c>
      <c r="P64" s="1103"/>
      <c r="Q64" s="1204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865"/>
      <c r="AX64" s="866"/>
      <c r="AY64" s="866"/>
      <c r="AZ64" s="868"/>
      <c r="BA64" s="229"/>
    </row>
    <row r="65" spans="1:53" x14ac:dyDescent="0.25">
      <c r="A65" s="150"/>
      <c r="B65" s="867"/>
      <c r="C65" s="892"/>
      <c r="D65" s="892"/>
      <c r="E65" s="892"/>
      <c r="F65" s="892"/>
      <c r="G65" s="892"/>
      <c r="H65" s="892"/>
      <c r="I65" s="892"/>
      <c r="J65" s="892"/>
      <c r="K65" s="892"/>
      <c r="L65" s="892"/>
      <c r="M65" s="892"/>
      <c r="N65" s="865"/>
      <c r="O65" s="1102"/>
      <c r="P65" s="1103"/>
      <c r="Q65" s="1204"/>
      <c r="R65" s="1204"/>
      <c r="S65" s="1204"/>
      <c r="T65" s="1212"/>
      <c r="U65" s="1203"/>
      <c r="V65" s="1204"/>
      <c r="W65" s="1204"/>
      <c r="X65" s="1212"/>
      <c r="Y65" s="1203"/>
      <c r="Z65" s="1204"/>
      <c r="AA65" s="1204"/>
      <c r="AB65" s="1212"/>
      <c r="AC65" s="1203"/>
      <c r="AD65" s="1204"/>
      <c r="AE65" s="1204"/>
      <c r="AF65" s="1212"/>
      <c r="AG65" s="1203"/>
      <c r="AH65" s="1204"/>
      <c r="AI65" s="1204"/>
      <c r="AJ65" s="1212"/>
      <c r="AK65" s="1203"/>
      <c r="AL65" s="1204"/>
      <c r="AM65" s="1204"/>
      <c r="AN65" s="1212"/>
      <c r="AO65" s="1203"/>
      <c r="AP65" s="1204"/>
      <c r="AQ65" s="1204"/>
      <c r="AR65" s="1212"/>
      <c r="AS65" s="1203"/>
      <c r="AT65" s="1204"/>
      <c r="AU65" s="1204"/>
      <c r="AV65" s="1212"/>
      <c r="AW65" s="865"/>
      <c r="AX65" s="866"/>
      <c r="AY65" s="866"/>
      <c r="AZ65" s="868"/>
      <c r="BA65" s="229"/>
    </row>
    <row r="66" spans="1:53" ht="15.75" thickBot="1" x14ac:dyDescent="0.3">
      <c r="A66" s="150"/>
      <c r="B66" s="1525" t="s">
        <v>756</v>
      </c>
      <c r="C66" s="1525"/>
      <c r="D66" s="1525"/>
      <c r="E66" s="1525"/>
      <c r="F66" s="1525"/>
      <c r="G66" s="1525"/>
      <c r="H66" s="1525"/>
      <c r="I66" s="1525"/>
      <c r="J66" s="1525"/>
      <c r="K66" s="1525"/>
      <c r="L66" s="1525"/>
      <c r="M66" s="1525"/>
      <c r="N66" s="1525"/>
      <c r="O66" s="1567">
        <v>9000</v>
      </c>
      <c r="P66" s="1057"/>
      <c r="Q66" s="890" t="s">
        <v>24</v>
      </c>
      <c r="R66" s="890"/>
      <c r="S66" s="890"/>
      <c r="T66" s="891"/>
      <c r="U66" s="889" t="s">
        <v>24</v>
      </c>
      <c r="V66" s="890"/>
      <c r="W66" s="890"/>
      <c r="X66" s="891"/>
      <c r="Y66" s="889"/>
      <c r="Z66" s="890"/>
      <c r="AA66" s="890"/>
      <c r="AB66" s="891"/>
      <c r="AC66" s="889" t="s">
        <v>24</v>
      </c>
      <c r="AD66" s="890"/>
      <c r="AE66" s="890"/>
      <c r="AF66" s="891"/>
      <c r="AG66" s="889" t="s">
        <v>24</v>
      </c>
      <c r="AH66" s="890"/>
      <c r="AI66" s="890"/>
      <c r="AJ66" s="891"/>
      <c r="AK66" s="889"/>
      <c r="AL66" s="890"/>
      <c r="AM66" s="890"/>
      <c r="AN66" s="891"/>
      <c r="AO66" s="889" t="s">
        <v>24</v>
      </c>
      <c r="AP66" s="890"/>
      <c r="AQ66" s="890"/>
      <c r="AR66" s="891"/>
      <c r="AS66" s="889" t="s">
        <v>24</v>
      </c>
      <c r="AT66" s="890"/>
      <c r="AU66" s="890"/>
      <c r="AV66" s="891"/>
      <c r="AW66" s="850"/>
      <c r="AX66" s="851"/>
      <c r="AY66" s="851"/>
      <c r="AZ66" s="853"/>
      <c r="BA66" s="245"/>
    </row>
    <row r="67" spans="1:53" ht="6" customHeight="1" x14ac:dyDescent="0.25"/>
    <row r="68" spans="1:53" ht="15" customHeight="1" x14ac:dyDescent="0.25">
      <c r="A68" s="85"/>
      <c r="B68" s="869" t="s">
        <v>699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</row>
    <row r="69" spans="1:53" ht="8.25" customHeight="1" x14ac:dyDescent="0.25">
      <c r="A69" s="8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53" ht="12.75" customHeight="1" x14ac:dyDescent="0.25">
      <c r="A70" s="85"/>
      <c r="B70" s="867" t="s">
        <v>2</v>
      </c>
      <c r="C70" s="892"/>
      <c r="D70" s="892"/>
      <c r="E70" s="892"/>
      <c r="F70" s="892"/>
      <c r="G70" s="892"/>
      <c r="H70" s="892"/>
      <c r="I70" s="892"/>
      <c r="J70" s="892"/>
      <c r="K70" s="892"/>
      <c r="L70" s="892"/>
      <c r="M70" s="892"/>
      <c r="N70" s="892"/>
      <c r="O70" s="892"/>
      <c r="P70" s="892"/>
      <c r="Q70" s="892"/>
      <c r="R70" s="892"/>
      <c r="S70" s="892"/>
      <c r="T70" s="892"/>
      <c r="U70" s="892"/>
      <c r="V70" s="892"/>
      <c r="W70" s="895" t="s">
        <v>502</v>
      </c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53" ht="15" customHeight="1" x14ac:dyDescent="0.25">
      <c r="A71" s="85"/>
      <c r="B71" s="867"/>
      <c r="C71" s="892"/>
      <c r="D71" s="892"/>
      <c r="E71" s="892"/>
      <c r="F71" s="892"/>
      <c r="G71" s="892"/>
      <c r="H71" s="892"/>
      <c r="I71" s="892"/>
      <c r="J71" s="892"/>
      <c r="K71" s="892"/>
      <c r="L71" s="892"/>
      <c r="M71" s="892"/>
      <c r="N71" s="892"/>
      <c r="O71" s="892"/>
      <c r="P71" s="892"/>
      <c r="Q71" s="892"/>
      <c r="R71" s="892"/>
      <c r="S71" s="892"/>
      <c r="T71" s="892"/>
      <c r="U71" s="892"/>
      <c r="V71" s="892"/>
      <c r="W71" s="896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53" ht="23.25" customHeight="1" x14ac:dyDescent="0.25">
      <c r="A72" s="85"/>
      <c r="B72" s="867"/>
      <c r="C72" s="892"/>
      <c r="D72" s="892"/>
      <c r="E72" s="892"/>
      <c r="F72" s="892"/>
      <c r="G72" s="892"/>
      <c r="H72" s="892"/>
      <c r="I72" s="892"/>
      <c r="J72" s="892"/>
      <c r="K72" s="892"/>
      <c r="L72" s="892"/>
      <c r="M72" s="892"/>
      <c r="N72" s="892"/>
      <c r="O72" s="892"/>
      <c r="P72" s="892"/>
      <c r="Q72" s="892"/>
      <c r="R72" s="892"/>
      <c r="S72" s="892"/>
      <c r="T72" s="892"/>
      <c r="U72" s="892"/>
      <c r="V72" s="892"/>
      <c r="W72" s="897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53" s="391" customFormat="1" ht="12" thickBot="1" x14ac:dyDescent="0.25">
      <c r="A73" s="348"/>
      <c r="B73" s="883">
        <v>1</v>
      </c>
      <c r="C73" s="898"/>
      <c r="D73" s="898"/>
      <c r="E73" s="898"/>
      <c r="F73" s="898"/>
      <c r="G73" s="898"/>
      <c r="H73" s="898"/>
      <c r="I73" s="898"/>
      <c r="J73" s="898"/>
      <c r="K73" s="898"/>
      <c r="L73" s="898"/>
      <c r="M73" s="898"/>
      <c r="N73" s="898"/>
      <c r="O73" s="898"/>
      <c r="P73" s="898"/>
      <c r="Q73" s="898"/>
      <c r="R73" s="898"/>
      <c r="S73" s="898"/>
      <c r="T73" s="898"/>
      <c r="U73" s="898"/>
      <c r="V73" s="898"/>
      <c r="W73" s="953" t="s">
        <v>36</v>
      </c>
      <c r="X73" s="884"/>
      <c r="Y73" s="885"/>
      <c r="Z73" s="884" t="s">
        <v>7</v>
      </c>
      <c r="AA73" s="884"/>
      <c r="AB73" s="885"/>
      <c r="AC73" s="953" t="s">
        <v>8</v>
      </c>
      <c r="AD73" s="884"/>
      <c r="AE73" s="884"/>
      <c r="AF73" s="884"/>
      <c r="AG73" s="884"/>
      <c r="AH73" s="884"/>
      <c r="AI73" s="884"/>
      <c r="AJ73" s="885"/>
      <c r="AK73" s="953" t="s">
        <v>9</v>
      </c>
      <c r="AL73" s="884"/>
      <c r="AM73" s="884"/>
      <c r="AN73" s="884"/>
      <c r="AO73" s="884"/>
      <c r="AP73" s="884"/>
      <c r="AQ73" s="884"/>
      <c r="AR73" s="885"/>
      <c r="AS73" s="953" t="s">
        <v>10</v>
      </c>
      <c r="AT73" s="884"/>
      <c r="AU73" s="884"/>
      <c r="AV73" s="884"/>
      <c r="AW73" s="884"/>
      <c r="AX73" s="884"/>
      <c r="AY73" s="884"/>
      <c r="AZ73" s="884"/>
      <c r="BA73" s="346"/>
    </row>
    <row r="74" spans="1:53" ht="15" customHeight="1" x14ac:dyDescent="0.25">
      <c r="A74" s="85"/>
      <c r="B74" s="968"/>
      <c r="C74" s="969"/>
      <c r="D74" s="969"/>
      <c r="E74" s="969"/>
      <c r="F74" s="969"/>
      <c r="G74" s="969"/>
      <c r="H74" s="969"/>
      <c r="I74" s="969"/>
      <c r="J74" s="969"/>
      <c r="K74" s="969"/>
      <c r="L74" s="969"/>
      <c r="M74" s="969"/>
      <c r="N74" s="969"/>
      <c r="O74" s="969"/>
      <c r="P74" s="969"/>
      <c r="Q74" s="969"/>
      <c r="R74" s="969"/>
      <c r="S74" s="969"/>
      <c r="T74" s="969"/>
      <c r="U74" s="969"/>
      <c r="V74" s="970"/>
      <c r="W74" s="856"/>
      <c r="X74" s="857"/>
      <c r="Y74" s="857"/>
      <c r="Z74" s="971" t="s">
        <v>21</v>
      </c>
      <c r="AA74" s="857"/>
      <c r="AB74" s="972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53" ht="15" customHeight="1" x14ac:dyDescent="0.25">
      <c r="A75" s="85"/>
      <c r="B75" s="867"/>
      <c r="C75" s="892"/>
      <c r="D75" s="892"/>
      <c r="E75" s="892"/>
      <c r="F75" s="892"/>
      <c r="G75" s="892"/>
      <c r="H75" s="892"/>
      <c r="I75" s="892"/>
      <c r="J75" s="892"/>
      <c r="K75" s="892"/>
      <c r="L75" s="892"/>
      <c r="M75" s="892"/>
      <c r="N75" s="892"/>
      <c r="O75" s="892"/>
      <c r="P75" s="892"/>
      <c r="Q75" s="892"/>
      <c r="R75" s="892"/>
      <c r="S75" s="892"/>
      <c r="T75" s="892"/>
      <c r="U75" s="892"/>
      <c r="V75" s="865"/>
      <c r="W75" s="893"/>
      <c r="X75" s="866"/>
      <c r="Y75" s="866"/>
      <c r="Z75" s="894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53" ht="15" customHeight="1" thickBot="1" x14ac:dyDescent="0.3">
      <c r="A76" s="85"/>
      <c r="B76" s="968"/>
      <c r="C76" s="969"/>
      <c r="D76" s="969"/>
      <c r="E76" s="969"/>
      <c r="F76" s="969"/>
      <c r="G76" s="969"/>
      <c r="H76" s="969"/>
      <c r="I76" s="969"/>
      <c r="J76" s="969"/>
      <c r="K76" s="969"/>
      <c r="L76" s="969"/>
      <c r="M76" s="969"/>
      <c r="N76" s="969"/>
      <c r="O76" s="969"/>
      <c r="P76" s="969"/>
      <c r="Q76" s="969"/>
      <c r="R76" s="969"/>
      <c r="S76" s="969"/>
      <c r="T76" s="969"/>
      <c r="U76" s="969"/>
      <c r="V76" s="970"/>
      <c r="W76" s="974"/>
      <c r="X76" s="975"/>
      <c r="Y76" s="975"/>
      <c r="Z76" s="976"/>
      <c r="AA76" s="848"/>
      <c r="AB76" s="849"/>
      <c r="AC76" s="850"/>
      <c r="AD76" s="851"/>
      <c r="AE76" s="851"/>
      <c r="AF76" s="851"/>
      <c r="AG76" s="851"/>
      <c r="AH76" s="851"/>
      <c r="AI76" s="851"/>
      <c r="AJ76" s="852"/>
      <c r="AK76" s="850"/>
      <c r="AL76" s="851"/>
      <c r="AM76" s="851"/>
      <c r="AN76" s="851"/>
      <c r="AO76" s="851"/>
      <c r="AP76" s="851"/>
      <c r="AQ76" s="851"/>
      <c r="AR76" s="852"/>
      <c r="AS76" s="850"/>
      <c r="AT76" s="851"/>
      <c r="AU76" s="851"/>
      <c r="AV76" s="851"/>
      <c r="AW76" s="851"/>
      <c r="AX76" s="851"/>
      <c r="AY76" s="851"/>
      <c r="AZ76" s="853"/>
    </row>
    <row r="77" spans="1:53" ht="9" customHeight="1" x14ac:dyDescent="0.25">
      <c r="A77" s="85"/>
      <c r="B77" s="248"/>
      <c r="C77" s="248"/>
      <c r="D77" s="248"/>
      <c r="E77" s="248"/>
      <c r="F77" s="248"/>
      <c r="G77" s="248"/>
      <c r="H77" s="248"/>
      <c r="I77" s="248"/>
      <c r="J77" s="248"/>
      <c r="K77" s="248"/>
      <c r="L77" s="248"/>
      <c r="M77" s="248"/>
      <c r="N77" s="248"/>
      <c r="O77" s="471"/>
      <c r="P77" s="471"/>
      <c r="Q77" s="248"/>
      <c r="R77" s="248"/>
      <c r="S77" s="248"/>
      <c r="T77" s="248"/>
      <c r="U77" s="248"/>
      <c r="V77" s="472"/>
      <c r="W77" s="472"/>
      <c r="X77" s="472"/>
      <c r="Y77" s="472"/>
      <c r="Z77" s="472"/>
      <c r="AA77" s="472"/>
      <c r="AB77" s="472"/>
      <c r="AC77" s="472"/>
      <c r="AD77" s="472"/>
      <c r="AE77" s="472"/>
      <c r="AF77" s="472"/>
      <c r="AG77" s="472"/>
      <c r="AH77" s="238"/>
      <c r="AI77" s="238"/>
      <c r="AJ77" s="238"/>
      <c r="AK77" s="238"/>
      <c r="AL77" s="238"/>
      <c r="AM77" s="238"/>
      <c r="AN77" s="248"/>
      <c r="AO77" s="248"/>
      <c r="AP77" s="248"/>
      <c r="AQ77" s="248"/>
      <c r="AR77" s="248"/>
      <c r="AS77" s="248"/>
      <c r="AT77" s="248"/>
      <c r="AU77" s="248"/>
      <c r="AV77" s="248"/>
      <c r="AW77" s="248"/>
      <c r="AX77" s="248"/>
      <c r="AY77" s="248"/>
      <c r="AZ77" s="248"/>
    </row>
    <row r="78" spans="1:53" ht="41.25" customHeight="1" x14ac:dyDescent="0.25">
      <c r="A78" s="85"/>
      <c r="B78" s="1313" t="s">
        <v>924</v>
      </c>
      <c r="C78" s="1313"/>
      <c r="D78" s="1313"/>
      <c r="E78" s="1313"/>
      <c r="F78" s="1313"/>
      <c r="G78" s="1313"/>
      <c r="H78" s="1313"/>
      <c r="I78" s="1313"/>
      <c r="J78" s="1313"/>
      <c r="K78" s="1313"/>
      <c r="L78" s="1313"/>
      <c r="M78" s="1313"/>
      <c r="N78" s="1313"/>
      <c r="O78" s="1313"/>
      <c r="P78" s="1313"/>
      <c r="Q78" s="1313"/>
      <c r="R78" s="1313"/>
      <c r="S78" s="1313"/>
      <c r="T78" s="1313"/>
      <c r="U78" s="1313"/>
      <c r="V78" s="1313"/>
      <c r="W78" s="1313"/>
      <c r="X78" s="1313"/>
      <c r="Y78" s="1313"/>
      <c r="Z78" s="1313"/>
      <c r="AA78" s="1313"/>
      <c r="AB78" s="1313"/>
      <c r="AC78" s="1313"/>
      <c r="AD78" s="1313"/>
      <c r="AE78" s="1313"/>
      <c r="AF78" s="1313"/>
      <c r="AG78" s="1313"/>
      <c r="AH78" s="1313"/>
      <c r="AI78" s="1313"/>
      <c r="AJ78" s="1313"/>
      <c r="AK78" s="1313"/>
      <c r="AL78" s="1313"/>
      <c r="AM78" s="1313"/>
      <c r="AN78" s="1313"/>
      <c r="AO78" s="1313"/>
      <c r="AP78" s="1313"/>
      <c r="AQ78" s="1313"/>
      <c r="AR78" s="1313"/>
      <c r="AS78" s="1313"/>
      <c r="AT78" s="1313"/>
      <c r="AU78" s="1313"/>
      <c r="AV78" s="1313"/>
      <c r="AW78" s="1313"/>
      <c r="AX78" s="1313"/>
      <c r="AY78" s="1313"/>
      <c r="AZ78" s="1313"/>
    </row>
    <row r="79" spans="1:53" ht="12.75" customHeight="1" x14ac:dyDescent="0.25">
      <c r="A79" s="91"/>
      <c r="B79" s="441"/>
      <c r="C79" s="441"/>
      <c r="D79" s="441"/>
      <c r="E79" s="441"/>
      <c r="F79" s="441"/>
      <c r="G79" s="441"/>
      <c r="H79" s="441"/>
      <c r="I79" s="441"/>
      <c r="J79" s="441"/>
      <c r="K79" s="441"/>
      <c r="L79" s="441"/>
      <c r="M79" s="441"/>
      <c r="N79" s="441"/>
      <c r="O79" s="441"/>
      <c r="P79" s="441"/>
      <c r="Q79" s="441"/>
      <c r="R79" s="441"/>
      <c r="S79" s="97"/>
      <c r="T79" s="97"/>
      <c r="U79" s="214"/>
      <c r="V79" s="214"/>
      <c r="W79" s="214"/>
      <c r="X79" s="214"/>
      <c r="Y79" s="214"/>
      <c r="Z79" s="214"/>
      <c r="AA79" s="214"/>
      <c r="AB79" s="214"/>
      <c r="AC79" s="99"/>
      <c r="AD79" s="99"/>
      <c r="AE79" s="99"/>
      <c r="AF79" s="99"/>
      <c r="AG79" s="99"/>
      <c r="AH79" s="99"/>
      <c r="AI79" s="99"/>
      <c r="AJ79" s="99"/>
      <c r="AK79" s="440"/>
      <c r="AL79" s="440"/>
      <c r="AM79" s="440"/>
      <c r="AN79" s="440"/>
      <c r="AO79" s="440"/>
      <c r="AP79" s="440"/>
      <c r="AQ79" s="440"/>
      <c r="AR79" s="440"/>
      <c r="AS79" s="440"/>
      <c r="AT79" s="440"/>
      <c r="AU79" s="440"/>
      <c r="AV79" s="440"/>
      <c r="AW79" s="440"/>
      <c r="AX79" s="440"/>
      <c r="AY79" s="440"/>
      <c r="AZ79" s="440"/>
    </row>
    <row r="80" spans="1:53" ht="18.75" customHeight="1" x14ac:dyDescent="0.25">
      <c r="A80" s="45"/>
      <c r="B80" s="869" t="s">
        <v>700</v>
      </c>
      <c r="C80" s="869"/>
      <c r="D80" s="869"/>
      <c r="E80" s="869"/>
      <c r="F80" s="869"/>
      <c r="G80" s="869"/>
      <c r="H80" s="869"/>
      <c r="I80" s="869"/>
      <c r="J80" s="869"/>
      <c r="K80" s="869"/>
      <c r="L80" s="869"/>
      <c r="M80" s="869"/>
      <c r="N80" s="869"/>
      <c r="O80" s="869"/>
      <c r="P80" s="869"/>
      <c r="Q80" s="869"/>
      <c r="R80" s="869"/>
      <c r="S80" s="869"/>
      <c r="T80" s="869"/>
      <c r="U80" s="869"/>
      <c r="V80" s="869"/>
      <c r="W80" s="869"/>
      <c r="X80" s="869"/>
      <c r="Y80" s="869"/>
      <c r="Z80" s="869"/>
      <c r="AA80" s="869"/>
      <c r="AB80" s="869"/>
      <c r="AC80" s="869"/>
      <c r="AD80" s="869"/>
      <c r="AE80" s="869"/>
      <c r="AF80" s="869"/>
      <c r="AG80" s="869"/>
      <c r="AH80" s="869"/>
      <c r="AI80" s="869"/>
      <c r="AJ80" s="869"/>
      <c r="AK80" s="869"/>
      <c r="AL80" s="869"/>
      <c r="AM80" s="869"/>
      <c r="AN80" s="869"/>
      <c r="AO80" s="869"/>
      <c r="AP80" s="869"/>
      <c r="AQ80" s="869"/>
      <c r="AR80" s="869"/>
      <c r="AS80" s="869"/>
      <c r="AT80" s="869"/>
      <c r="AU80" s="869"/>
      <c r="AV80" s="869"/>
      <c r="AW80" s="869"/>
      <c r="AX80" s="869"/>
      <c r="AY80" s="869"/>
      <c r="AZ80" s="869"/>
    </row>
    <row r="81" spans="1:52" x14ac:dyDescent="0.25">
      <c r="A81" s="45"/>
      <c r="B81" s="282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</row>
    <row r="82" spans="1:52" x14ac:dyDescent="0.25">
      <c r="A82" s="45"/>
      <c r="B82" s="870" t="s">
        <v>2</v>
      </c>
      <c r="C82" s="870"/>
      <c r="D82" s="870"/>
      <c r="E82" s="870"/>
      <c r="F82" s="870"/>
      <c r="G82" s="870"/>
      <c r="H82" s="870"/>
      <c r="I82" s="870"/>
      <c r="J82" s="870"/>
      <c r="K82" s="870"/>
      <c r="L82" s="870"/>
      <c r="M82" s="870"/>
      <c r="N82" s="870"/>
      <c r="O82" s="870"/>
      <c r="P82" s="870"/>
      <c r="Q82" s="870"/>
      <c r="R82" s="870"/>
      <c r="S82" s="870"/>
      <c r="T82" s="870"/>
      <c r="U82" s="870"/>
      <c r="V82" s="870"/>
      <c r="W82" s="870"/>
      <c r="X82" s="870"/>
      <c r="Y82" s="871"/>
      <c r="Z82" s="870" t="s">
        <v>33</v>
      </c>
      <c r="AA82" s="870"/>
      <c r="AB82" s="871"/>
      <c r="AC82" s="865" t="s">
        <v>99</v>
      </c>
      <c r="AD82" s="866"/>
      <c r="AE82" s="866"/>
      <c r="AF82" s="866"/>
      <c r="AG82" s="866"/>
      <c r="AH82" s="866"/>
      <c r="AI82" s="866"/>
      <c r="AJ82" s="866"/>
      <c r="AK82" s="866"/>
      <c r="AL82" s="866"/>
      <c r="AM82" s="866"/>
      <c r="AN82" s="866"/>
      <c r="AO82" s="866"/>
      <c r="AP82" s="866"/>
      <c r="AQ82" s="866"/>
      <c r="AR82" s="866"/>
      <c r="AS82" s="866"/>
      <c r="AT82" s="866"/>
      <c r="AU82" s="866"/>
      <c r="AV82" s="866"/>
      <c r="AW82" s="866"/>
      <c r="AX82" s="866"/>
      <c r="AY82" s="866"/>
      <c r="AZ82" s="866"/>
    </row>
    <row r="83" spans="1:52" x14ac:dyDescent="0.25">
      <c r="A83" s="45"/>
      <c r="B83" s="872"/>
      <c r="C83" s="872"/>
      <c r="D83" s="872"/>
      <c r="E83" s="872"/>
      <c r="F83" s="872"/>
      <c r="G83" s="872"/>
      <c r="H83" s="872"/>
      <c r="I83" s="872"/>
      <c r="J83" s="872"/>
      <c r="K83" s="872"/>
      <c r="L83" s="872"/>
      <c r="M83" s="872"/>
      <c r="N83" s="872"/>
      <c r="O83" s="872"/>
      <c r="P83" s="872"/>
      <c r="Q83" s="872"/>
      <c r="R83" s="872"/>
      <c r="S83" s="872"/>
      <c r="T83" s="872"/>
      <c r="U83" s="872"/>
      <c r="V83" s="872"/>
      <c r="W83" s="872"/>
      <c r="X83" s="872"/>
      <c r="Y83" s="873"/>
      <c r="Z83" s="872"/>
      <c r="AA83" s="872"/>
      <c r="AB83" s="873"/>
      <c r="AC83" s="895" t="s">
        <v>271</v>
      </c>
      <c r="AD83" s="870"/>
      <c r="AE83" s="870"/>
      <c r="AF83" s="870"/>
      <c r="AG83" s="870"/>
      <c r="AH83" s="870"/>
      <c r="AI83" s="870"/>
      <c r="AJ83" s="871"/>
      <c r="AK83" s="892" t="s">
        <v>6</v>
      </c>
      <c r="AL83" s="892"/>
      <c r="AM83" s="892"/>
      <c r="AN83" s="892"/>
      <c r="AO83" s="892"/>
      <c r="AP83" s="892"/>
      <c r="AQ83" s="892"/>
      <c r="AR83" s="892"/>
      <c r="AS83" s="870" t="s">
        <v>35</v>
      </c>
      <c r="AT83" s="870"/>
      <c r="AU83" s="870"/>
      <c r="AV83" s="870"/>
      <c r="AW83" s="870"/>
      <c r="AX83" s="870"/>
      <c r="AY83" s="870"/>
      <c r="AZ83" s="870"/>
    </row>
    <row r="84" spans="1:52" ht="25.5" customHeight="1" x14ac:dyDescent="0.25">
      <c r="A84" s="45"/>
      <c r="B84" s="874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5"/>
      <c r="Z84" s="874"/>
      <c r="AA84" s="874"/>
      <c r="AB84" s="875"/>
      <c r="AC84" s="897"/>
      <c r="AD84" s="874"/>
      <c r="AE84" s="874"/>
      <c r="AF84" s="874"/>
      <c r="AG84" s="874"/>
      <c r="AH84" s="874"/>
      <c r="AI84" s="874"/>
      <c r="AJ84" s="875"/>
      <c r="AK84" s="892"/>
      <c r="AL84" s="892"/>
      <c r="AM84" s="892"/>
      <c r="AN84" s="892"/>
      <c r="AO84" s="892"/>
      <c r="AP84" s="892"/>
      <c r="AQ84" s="892"/>
      <c r="AR84" s="892"/>
      <c r="AS84" s="874"/>
      <c r="AT84" s="874"/>
      <c r="AU84" s="874"/>
      <c r="AV84" s="874"/>
      <c r="AW84" s="874"/>
      <c r="AX84" s="874"/>
      <c r="AY84" s="874"/>
      <c r="AZ84" s="874"/>
    </row>
    <row r="85" spans="1:52" ht="15.75" thickBot="1" x14ac:dyDescent="0.3">
      <c r="A85" s="45"/>
      <c r="B85" s="882">
        <v>1</v>
      </c>
      <c r="C85" s="882"/>
      <c r="D85" s="882"/>
      <c r="E85" s="882"/>
      <c r="F85" s="882"/>
      <c r="G85" s="882"/>
      <c r="H85" s="882"/>
      <c r="I85" s="882"/>
      <c r="J85" s="882"/>
      <c r="K85" s="882"/>
      <c r="L85" s="882"/>
      <c r="M85" s="882"/>
      <c r="N85" s="882"/>
      <c r="O85" s="882"/>
      <c r="P85" s="882"/>
      <c r="Q85" s="882"/>
      <c r="R85" s="882"/>
      <c r="S85" s="882"/>
      <c r="T85" s="882"/>
      <c r="U85" s="882"/>
      <c r="V85" s="882"/>
      <c r="W85" s="882"/>
      <c r="X85" s="882"/>
      <c r="Y85" s="883"/>
      <c r="Z85" s="884" t="s">
        <v>7</v>
      </c>
      <c r="AA85" s="884"/>
      <c r="AB85" s="885"/>
      <c r="AC85" s="886" t="s">
        <v>8</v>
      </c>
      <c r="AD85" s="887"/>
      <c r="AE85" s="887"/>
      <c r="AF85" s="887"/>
      <c r="AG85" s="887"/>
      <c r="AH85" s="887"/>
      <c r="AI85" s="887"/>
      <c r="AJ85" s="888"/>
      <c r="AK85" s="886" t="s">
        <v>9</v>
      </c>
      <c r="AL85" s="887"/>
      <c r="AM85" s="887"/>
      <c r="AN85" s="887"/>
      <c r="AO85" s="887"/>
      <c r="AP85" s="887"/>
      <c r="AQ85" s="887"/>
      <c r="AR85" s="888"/>
      <c r="AS85" s="886" t="s">
        <v>10</v>
      </c>
      <c r="AT85" s="887"/>
      <c r="AU85" s="887"/>
      <c r="AV85" s="887"/>
      <c r="AW85" s="887"/>
      <c r="AX85" s="887"/>
      <c r="AY85" s="887"/>
      <c r="AZ85" s="887"/>
    </row>
    <row r="86" spans="1:52" ht="25.5" customHeight="1" x14ac:dyDescent="0.25">
      <c r="A86" s="45"/>
      <c r="B86" s="854" t="s">
        <v>771</v>
      </c>
      <c r="C86" s="854"/>
      <c r="D86" s="854"/>
      <c r="E86" s="854"/>
      <c r="F86" s="854"/>
      <c r="G86" s="854"/>
      <c r="H86" s="854"/>
      <c r="I86" s="854"/>
      <c r="J86" s="854"/>
      <c r="K86" s="854"/>
      <c r="L86" s="854"/>
      <c r="M86" s="854"/>
      <c r="N86" s="854"/>
      <c r="O86" s="854"/>
      <c r="P86" s="854"/>
      <c r="Q86" s="854"/>
      <c r="R86" s="854"/>
      <c r="S86" s="854"/>
      <c r="T86" s="854"/>
      <c r="U86" s="854"/>
      <c r="V86" s="854"/>
      <c r="W86" s="854"/>
      <c r="X86" s="854"/>
      <c r="Y86" s="855"/>
      <c r="Z86" s="856" t="s">
        <v>21</v>
      </c>
      <c r="AA86" s="857"/>
      <c r="AB86" s="857"/>
      <c r="AC86" s="858"/>
      <c r="AD86" s="859"/>
      <c r="AE86" s="859"/>
      <c r="AF86" s="859"/>
      <c r="AG86" s="859"/>
      <c r="AH86" s="859"/>
      <c r="AI86" s="859"/>
      <c r="AJ86" s="860"/>
      <c r="AK86" s="858"/>
      <c r="AL86" s="859"/>
      <c r="AM86" s="859"/>
      <c r="AN86" s="859"/>
      <c r="AO86" s="859"/>
      <c r="AP86" s="859"/>
      <c r="AQ86" s="859"/>
      <c r="AR86" s="860"/>
      <c r="AS86" s="858"/>
      <c r="AT86" s="859"/>
      <c r="AU86" s="859"/>
      <c r="AV86" s="859"/>
      <c r="AW86" s="859"/>
      <c r="AX86" s="859"/>
      <c r="AY86" s="859"/>
      <c r="AZ86" s="861"/>
    </row>
    <row r="87" spans="1:52" ht="15" customHeight="1" x14ac:dyDescent="0.25">
      <c r="A87" s="45"/>
      <c r="B87" s="839" t="s">
        <v>765</v>
      </c>
      <c r="C87" s="839"/>
      <c r="D87" s="839"/>
      <c r="E87" s="839"/>
      <c r="F87" s="839"/>
      <c r="G87" s="839"/>
      <c r="H87" s="839"/>
      <c r="I87" s="839"/>
      <c r="J87" s="839"/>
      <c r="K87" s="839"/>
      <c r="L87" s="839"/>
      <c r="M87" s="839"/>
      <c r="N87" s="839"/>
      <c r="O87" s="839"/>
      <c r="P87" s="839"/>
      <c r="Q87" s="839"/>
      <c r="R87" s="839"/>
      <c r="S87" s="839"/>
      <c r="T87" s="839"/>
      <c r="U87" s="839"/>
      <c r="V87" s="839"/>
      <c r="W87" s="839"/>
      <c r="X87" s="839"/>
      <c r="Y87" s="840"/>
      <c r="Z87" s="841" t="s">
        <v>22</v>
      </c>
      <c r="AA87" s="842"/>
      <c r="AB87" s="843"/>
      <c r="AC87" s="865"/>
      <c r="AD87" s="866"/>
      <c r="AE87" s="866"/>
      <c r="AF87" s="866"/>
      <c r="AG87" s="866"/>
      <c r="AH87" s="866"/>
      <c r="AI87" s="866"/>
      <c r="AJ87" s="867"/>
      <c r="AK87" s="865"/>
      <c r="AL87" s="866"/>
      <c r="AM87" s="866"/>
      <c r="AN87" s="866"/>
      <c r="AO87" s="866"/>
      <c r="AP87" s="866"/>
      <c r="AQ87" s="866"/>
      <c r="AR87" s="867"/>
      <c r="AS87" s="865"/>
      <c r="AT87" s="866"/>
      <c r="AU87" s="866"/>
      <c r="AV87" s="866"/>
      <c r="AW87" s="866"/>
      <c r="AX87" s="866"/>
      <c r="AY87" s="866"/>
      <c r="AZ87" s="868"/>
    </row>
    <row r="88" spans="1:52" ht="15" customHeight="1" x14ac:dyDescent="0.25">
      <c r="A88" s="45"/>
      <c r="B88" s="839" t="s">
        <v>766</v>
      </c>
      <c r="C88" s="839"/>
      <c r="D88" s="839"/>
      <c r="E88" s="839"/>
      <c r="F88" s="839"/>
      <c r="G88" s="839"/>
      <c r="H88" s="839"/>
      <c r="I88" s="839"/>
      <c r="J88" s="839"/>
      <c r="K88" s="839"/>
      <c r="L88" s="839"/>
      <c r="M88" s="839"/>
      <c r="N88" s="839"/>
      <c r="O88" s="839"/>
      <c r="P88" s="839"/>
      <c r="Q88" s="839"/>
      <c r="R88" s="839"/>
      <c r="S88" s="839"/>
      <c r="T88" s="839"/>
      <c r="U88" s="839"/>
      <c r="V88" s="839"/>
      <c r="W88" s="839"/>
      <c r="X88" s="839"/>
      <c r="Y88" s="840"/>
      <c r="Z88" s="841" t="s">
        <v>23</v>
      </c>
      <c r="AA88" s="842"/>
      <c r="AB88" s="843"/>
      <c r="AC88" s="662"/>
      <c r="AD88" s="658"/>
      <c r="AE88" s="658"/>
      <c r="AF88" s="658"/>
      <c r="AG88" s="658"/>
      <c r="AH88" s="658"/>
      <c r="AI88" s="658"/>
      <c r="AJ88" s="659"/>
      <c r="AK88" s="662"/>
      <c r="AL88" s="658"/>
      <c r="AM88" s="658"/>
      <c r="AN88" s="658"/>
      <c r="AO88" s="658"/>
      <c r="AP88" s="658"/>
      <c r="AQ88" s="658"/>
      <c r="AR88" s="659"/>
      <c r="AS88" s="662"/>
      <c r="AT88" s="658"/>
      <c r="AU88" s="658"/>
      <c r="AV88" s="658"/>
      <c r="AW88" s="658"/>
      <c r="AX88" s="658"/>
      <c r="AY88" s="658"/>
      <c r="AZ88" s="664"/>
    </row>
    <row r="89" spans="1:52" ht="16.5" customHeight="1" x14ac:dyDescent="0.25">
      <c r="A89" s="45"/>
      <c r="B89" s="839" t="s">
        <v>767</v>
      </c>
      <c r="C89" s="839"/>
      <c r="D89" s="839"/>
      <c r="E89" s="839"/>
      <c r="F89" s="839"/>
      <c r="G89" s="839"/>
      <c r="H89" s="839"/>
      <c r="I89" s="839"/>
      <c r="J89" s="839"/>
      <c r="K89" s="839"/>
      <c r="L89" s="839"/>
      <c r="M89" s="839"/>
      <c r="N89" s="839"/>
      <c r="O89" s="839"/>
      <c r="P89" s="839"/>
      <c r="Q89" s="839"/>
      <c r="R89" s="839"/>
      <c r="S89" s="839"/>
      <c r="T89" s="839"/>
      <c r="U89" s="839"/>
      <c r="V89" s="839"/>
      <c r="W89" s="839"/>
      <c r="X89" s="839"/>
      <c r="Y89" s="840"/>
      <c r="Z89" s="844" t="s">
        <v>460</v>
      </c>
      <c r="AA89" s="845"/>
      <c r="AB89" s="846"/>
      <c r="AC89" s="662"/>
      <c r="AD89" s="658"/>
      <c r="AE89" s="658"/>
      <c r="AF89" s="658"/>
      <c r="AG89" s="658"/>
      <c r="AH89" s="658"/>
      <c r="AI89" s="658"/>
      <c r="AJ89" s="659"/>
      <c r="AK89" s="662"/>
      <c r="AL89" s="658"/>
      <c r="AM89" s="658"/>
      <c r="AN89" s="658"/>
      <c r="AO89" s="658"/>
      <c r="AP89" s="658"/>
      <c r="AQ89" s="658"/>
      <c r="AR89" s="659"/>
      <c r="AS89" s="662"/>
      <c r="AT89" s="658"/>
      <c r="AU89" s="658"/>
      <c r="AV89" s="658"/>
      <c r="AW89" s="658"/>
      <c r="AX89" s="658"/>
      <c r="AY89" s="658"/>
      <c r="AZ89" s="664"/>
    </row>
    <row r="90" spans="1:52" ht="15.75" customHeight="1" thickBot="1" x14ac:dyDescent="0.3">
      <c r="A90" s="45"/>
      <c r="B90" s="839" t="s">
        <v>768</v>
      </c>
      <c r="C90" s="839"/>
      <c r="D90" s="839"/>
      <c r="E90" s="839"/>
      <c r="F90" s="839"/>
      <c r="G90" s="839"/>
      <c r="H90" s="839"/>
      <c r="I90" s="839"/>
      <c r="J90" s="839"/>
      <c r="K90" s="839"/>
      <c r="L90" s="839"/>
      <c r="M90" s="839"/>
      <c r="N90" s="839"/>
      <c r="O90" s="839"/>
      <c r="P90" s="839"/>
      <c r="Q90" s="839"/>
      <c r="R90" s="839"/>
      <c r="S90" s="839"/>
      <c r="T90" s="839"/>
      <c r="U90" s="839"/>
      <c r="V90" s="839"/>
      <c r="W90" s="839"/>
      <c r="X90" s="839"/>
      <c r="Y90" s="840"/>
      <c r="Z90" s="847" t="s">
        <v>461</v>
      </c>
      <c r="AA90" s="848"/>
      <c r="AB90" s="849"/>
      <c r="AC90" s="850"/>
      <c r="AD90" s="851"/>
      <c r="AE90" s="851"/>
      <c r="AF90" s="851"/>
      <c r="AG90" s="851"/>
      <c r="AH90" s="851"/>
      <c r="AI90" s="851"/>
      <c r="AJ90" s="852"/>
      <c r="AK90" s="850"/>
      <c r="AL90" s="851"/>
      <c r="AM90" s="851"/>
      <c r="AN90" s="851"/>
      <c r="AO90" s="851"/>
      <c r="AP90" s="851"/>
      <c r="AQ90" s="851"/>
      <c r="AR90" s="852"/>
      <c r="AS90" s="850"/>
      <c r="AT90" s="851"/>
      <c r="AU90" s="851"/>
      <c r="AV90" s="851"/>
      <c r="AW90" s="851"/>
      <c r="AX90" s="851"/>
      <c r="AY90" s="851"/>
      <c r="AZ90" s="853"/>
    </row>
    <row r="91" spans="1:52" ht="10.5" customHeight="1" x14ac:dyDescent="0.25">
      <c r="A91" s="45"/>
      <c r="B91" s="820"/>
      <c r="C91" s="821"/>
      <c r="D91" s="821"/>
      <c r="E91" s="821"/>
      <c r="F91" s="821"/>
      <c r="G91" s="821"/>
      <c r="H91" s="821"/>
      <c r="I91" s="821"/>
      <c r="J91" s="821"/>
      <c r="K91" s="821"/>
      <c r="L91" s="821"/>
      <c r="M91" s="821"/>
      <c r="N91" s="821"/>
      <c r="O91" s="821"/>
      <c r="P91" s="821"/>
      <c r="Q91" s="821"/>
      <c r="R91" s="821"/>
      <c r="S91" s="821"/>
      <c r="T91" s="821"/>
      <c r="U91" s="821"/>
      <c r="V91" s="821"/>
      <c r="W91" s="821"/>
      <c r="X91" s="821"/>
      <c r="Y91" s="821"/>
      <c r="Z91" s="821"/>
      <c r="AA91" s="821"/>
      <c r="AB91" s="821"/>
      <c r="AC91" s="821"/>
      <c r="AD91" s="821"/>
      <c r="AE91" s="821"/>
      <c r="AF91" s="821"/>
      <c r="AG91" s="821"/>
      <c r="AH91" s="821"/>
      <c r="AI91" s="821"/>
      <c r="AJ91" s="821"/>
      <c r="AK91" s="821"/>
      <c r="AL91" s="821"/>
      <c r="AM91" s="821"/>
      <c r="AN91" s="821"/>
      <c r="AO91" s="821"/>
      <c r="AP91" s="821"/>
      <c r="AQ91" s="821"/>
      <c r="AR91" s="821"/>
      <c r="AS91" s="821"/>
      <c r="AT91" s="821"/>
      <c r="AU91" s="821"/>
      <c r="AV91" s="821"/>
      <c r="AW91" s="821"/>
      <c r="AX91" s="821"/>
      <c r="AY91" s="821"/>
      <c r="AZ91" s="821"/>
    </row>
    <row r="92" spans="1:52" ht="28.5" customHeight="1" x14ac:dyDescent="0.25">
      <c r="A92" s="45"/>
      <c r="B92" s="822" t="s">
        <v>925</v>
      </c>
      <c r="C92" s="822"/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  <c r="AA92" s="822"/>
      <c r="AB92" s="822"/>
      <c r="AC92" s="822"/>
      <c r="AD92" s="822"/>
      <c r="AE92" s="822"/>
      <c r="AF92" s="822"/>
      <c r="AG92" s="822"/>
      <c r="AH92" s="822"/>
      <c r="AI92" s="822"/>
      <c r="AJ92" s="822"/>
      <c r="AK92" s="822"/>
      <c r="AL92" s="822"/>
      <c r="AM92" s="822"/>
      <c r="AN92" s="822"/>
      <c r="AO92" s="822"/>
      <c r="AP92" s="822"/>
      <c r="AQ92" s="822"/>
      <c r="AR92" s="822"/>
      <c r="AS92" s="822"/>
      <c r="AT92" s="822"/>
      <c r="AU92" s="822"/>
      <c r="AV92" s="822"/>
      <c r="AW92" s="822"/>
      <c r="AX92" s="822"/>
      <c r="AY92" s="822"/>
      <c r="AZ92" s="822"/>
    </row>
  </sheetData>
  <mergeCells count="379">
    <mergeCell ref="AG66:AJ66"/>
    <mergeCell ref="AK66:AN66"/>
    <mergeCell ref="AO66:AR66"/>
    <mergeCell ref="AS66:AV66"/>
    <mergeCell ref="AW66:AZ66"/>
    <mergeCell ref="B66:N66"/>
    <mergeCell ref="O66:P66"/>
    <mergeCell ref="Q66:T66"/>
    <mergeCell ref="U66:X66"/>
    <mergeCell ref="Y66:AB66"/>
    <mergeCell ref="AC66:AF66"/>
    <mergeCell ref="AO65:AR65"/>
    <mergeCell ref="AS65:AV65"/>
    <mergeCell ref="AW65:AZ65"/>
    <mergeCell ref="B65:I65"/>
    <mergeCell ref="J65:N65"/>
    <mergeCell ref="O65:P65"/>
    <mergeCell ref="Q65:T65"/>
    <mergeCell ref="U65:X65"/>
    <mergeCell ref="Y65:AB65"/>
    <mergeCell ref="B64:I64"/>
    <mergeCell ref="J64:N64"/>
    <mergeCell ref="O64:P64"/>
    <mergeCell ref="Q64:T64"/>
    <mergeCell ref="U64:X64"/>
    <mergeCell ref="Y64:AB64"/>
    <mergeCell ref="AC65:AF65"/>
    <mergeCell ref="AG65:AJ65"/>
    <mergeCell ref="AK65:AN65"/>
    <mergeCell ref="AS63:AV63"/>
    <mergeCell ref="AW63:AZ63"/>
    <mergeCell ref="AK62:AN62"/>
    <mergeCell ref="AO62:AR62"/>
    <mergeCell ref="AS62:AV62"/>
    <mergeCell ref="AW62:AZ62"/>
    <mergeCell ref="AC64:AF64"/>
    <mergeCell ref="AG64:AJ64"/>
    <mergeCell ref="AK64:AN64"/>
    <mergeCell ref="AO64:AR64"/>
    <mergeCell ref="AS64:AV64"/>
    <mergeCell ref="AW64:AZ64"/>
    <mergeCell ref="U61:X61"/>
    <mergeCell ref="Y61:AB61"/>
    <mergeCell ref="AC61:AF61"/>
    <mergeCell ref="AG61:AJ61"/>
    <mergeCell ref="AK61:AN61"/>
    <mergeCell ref="AO61:AR61"/>
    <mergeCell ref="AC63:AF63"/>
    <mergeCell ref="AG63:AJ63"/>
    <mergeCell ref="AK63:AN63"/>
    <mergeCell ref="AO63:AR63"/>
    <mergeCell ref="B58:AZ58"/>
    <mergeCell ref="B60:I61"/>
    <mergeCell ref="J60:N61"/>
    <mergeCell ref="O60:P61"/>
    <mergeCell ref="Q60:AB60"/>
    <mergeCell ref="AC60:AN60"/>
    <mergeCell ref="AO60:AZ60"/>
    <mergeCell ref="Q61:T61"/>
    <mergeCell ref="B63:I63"/>
    <mergeCell ref="J63:N63"/>
    <mergeCell ref="O63:P63"/>
    <mergeCell ref="Q63:T63"/>
    <mergeCell ref="U63:X63"/>
    <mergeCell ref="Y63:AB63"/>
    <mergeCell ref="AS61:AV61"/>
    <mergeCell ref="AW61:AZ61"/>
    <mergeCell ref="B62:I62"/>
    <mergeCell ref="J62:N62"/>
    <mergeCell ref="O62:P62"/>
    <mergeCell ref="Q62:T62"/>
    <mergeCell ref="U62:X62"/>
    <mergeCell ref="Y62:AB62"/>
    <mergeCell ref="AC62:AF62"/>
    <mergeCell ref="AG62:AJ62"/>
    <mergeCell ref="B55:I55"/>
    <mergeCell ref="J55:N55"/>
    <mergeCell ref="O55:P55"/>
    <mergeCell ref="Q55:T55"/>
    <mergeCell ref="U55:X55"/>
    <mergeCell ref="AW55:AZ55"/>
    <mergeCell ref="B56:N56"/>
    <mergeCell ref="O56:P56"/>
    <mergeCell ref="Q56:T56"/>
    <mergeCell ref="U56:X56"/>
    <mergeCell ref="Y56:AB56"/>
    <mergeCell ref="AC56:AF56"/>
    <mergeCell ref="AG56:AJ56"/>
    <mergeCell ref="AK56:AN56"/>
    <mergeCell ref="AO56:AR56"/>
    <mergeCell ref="Y55:AB55"/>
    <mergeCell ref="AC55:AF55"/>
    <mergeCell ref="AG55:AJ55"/>
    <mergeCell ref="AK55:AN55"/>
    <mergeCell ref="AO55:AR55"/>
    <mergeCell ref="AS55:AV55"/>
    <mergeCell ref="AS56:AV56"/>
    <mergeCell ref="AW56:AZ56"/>
    <mergeCell ref="AO54:AR54"/>
    <mergeCell ref="AS54:AV54"/>
    <mergeCell ref="AW54:AZ54"/>
    <mergeCell ref="B53:I53"/>
    <mergeCell ref="J53:N53"/>
    <mergeCell ref="O53:P53"/>
    <mergeCell ref="Q53:T53"/>
    <mergeCell ref="U53:X53"/>
    <mergeCell ref="Y53:AB53"/>
    <mergeCell ref="AC53:AF53"/>
    <mergeCell ref="AG53:AJ53"/>
    <mergeCell ref="AK53:AN53"/>
    <mergeCell ref="B54:I54"/>
    <mergeCell ref="J54:N54"/>
    <mergeCell ref="O54:P54"/>
    <mergeCell ref="Q54:T54"/>
    <mergeCell ref="U54:X54"/>
    <mergeCell ref="Y54:AB54"/>
    <mergeCell ref="AC54:AF54"/>
    <mergeCell ref="AG54:AJ54"/>
    <mergeCell ref="AK54:AN54"/>
    <mergeCell ref="AW52:AZ52"/>
    <mergeCell ref="Y52:AB52"/>
    <mergeCell ref="AC52:AF52"/>
    <mergeCell ref="AG52:AJ52"/>
    <mergeCell ref="AK52:AN52"/>
    <mergeCell ref="AO52:AR52"/>
    <mergeCell ref="AS52:AV52"/>
    <mergeCell ref="AO53:AR53"/>
    <mergeCell ref="AS53:AV53"/>
    <mergeCell ref="AW53:AZ53"/>
    <mergeCell ref="B52:I52"/>
    <mergeCell ref="J52:N52"/>
    <mergeCell ref="O52:P52"/>
    <mergeCell ref="Q52:T52"/>
    <mergeCell ref="U52:X52"/>
    <mergeCell ref="B50:I51"/>
    <mergeCell ref="J50:N51"/>
    <mergeCell ref="O50:P51"/>
    <mergeCell ref="Q50:AB50"/>
    <mergeCell ref="Q51:T51"/>
    <mergeCell ref="U51:X51"/>
    <mergeCell ref="Y51:AB51"/>
    <mergeCell ref="AO45:AR45"/>
    <mergeCell ref="AS45:AV45"/>
    <mergeCell ref="AW45:AZ45"/>
    <mergeCell ref="AG46:AJ46"/>
    <mergeCell ref="AK46:AN46"/>
    <mergeCell ref="AO46:AR46"/>
    <mergeCell ref="AS46:AV46"/>
    <mergeCell ref="AW46:AZ46"/>
    <mergeCell ref="AS51:AV51"/>
    <mergeCell ref="AW51:AZ51"/>
    <mergeCell ref="AC50:AN50"/>
    <mergeCell ref="AO50:AZ50"/>
    <mergeCell ref="AC51:AF51"/>
    <mergeCell ref="B48:AZ48"/>
    <mergeCell ref="B46:N46"/>
    <mergeCell ref="O46:P46"/>
    <mergeCell ref="Q46:T46"/>
    <mergeCell ref="U46:X46"/>
    <mergeCell ref="Y46:AB46"/>
    <mergeCell ref="AC46:AF46"/>
    <mergeCell ref="AG51:AJ51"/>
    <mergeCell ref="AK51:AN51"/>
    <mergeCell ref="AO51:AR51"/>
    <mergeCell ref="B45:I45"/>
    <mergeCell ref="J45:N45"/>
    <mergeCell ref="O45:P45"/>
    <mergeCell ref="Q45:T45"/>
    <mergeCell ref="U45:X45"/>
    <mergeCell ref="Y45:AB45"/>
    <mergeCell ref="AC44:AF44"/>
    <mergeCell ref="AG44:AJ44"/>
    <mergeCell ref="AK44:AN44"/>
    <mergeCell ref="AC45:AF45"/>
    <mergeCell ref="AG45:AJ45"/>
    <mergeCell ref="AK45:AN45"/>
    <mergeCell ref="AO44:AR44"/>
    <mergeCell ref="AS44:AV44"/>
    <mergeCell ref="AW44:AZ44"/>
    <mergeCell ref="B44:I44"/>
    <mergeCell ref="J44:N44"/>
    <mergeCell ref="O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I43"/>
    <mergeCell ref="J43:N43"/>
    <mergeCell ref="O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I42"/>
    <mergeCell ref="J42:N42"/>
    <mergeCell ref="O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38:AZ38"/>
    <mergeCell ref="B40:I41"/>
    <mergeCell ref="J40:N41"/>
    <mergeCell ref="O40:P41"/>
    <mergeCell ref="Q40:AB40"/>
    <mergeCell ref="AC40:AN40"/>
    <mergeCell ref="AO40:AZ40"/>
    <mergeCell ref="Q41:T41"/>
    <mergeCell ref="U41:X41"/>
    <mergeCell ref="Y41:AB41"/>
    <mergeCell ref="B35:Y35"/>
    <mergeCell ref="Z35:AB35"/>
    <mergeCell ref="AC35:AJ35"/>
    <mergeCell ref="AK35:AR35"/>
    <mergeCell ref="AS35:AZ35"/>
    <mergeCell ref="B37:AZ37"/>
    <mergeCell ref="B33:Y33"/>
    <mergeCell ref="Z33:AB33"/>
    <mergeCell ref="AC33:AJ33"/>
    <mergeCell ref="AK33:AR33"/>
    <mergeCell ref="AS33:AZ33"/>
    <mergeCell ref="B34:Y34"/>
    <mergeCell ref="Z34:AB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6:AZ26"/>
    <mergeCell ref="B28:Y30"/>
    <mergeCell ref="Z28:AB30"/>
    <mergeCell ref="AC28:AZ28"/>
    <mergeCell ref="AC29:AJ30"/>
    <mergeCell ref="AK29:AR30"/>
    <mergeCell ref="AS29:AZ30"/>
    <mergeCell ref="B23:Y23"/>
    <mergeCell ref="Z23:AB23"/>
    <mergeCell ref="AC23:AJ23"/>
    <mergeCell ref="AK23:AR23"/>
    <mergeCell ref="AS23:AZ23"/>
    <mergeCell ref="B25:BA25"/>
    <mergeCell ref="B21:Y21"/>
    <mergeCell ref="Z21:AB21"/>
    <mergeCell ref="AC21:AJ21"/>
    <mergeCell ref="AK21:AR21"/>
    <mergeCell ref="AS21:AZ21"/>
    <mergeCell ref="B22:Y22"/>
    <mergeCell ref="Z22:AB22"/>
    <mergeCell ref="AC22:AJ22"/>
    <mergeCell ref="AK22:AR22"/>
    <mergeCell ref="AS22:AZ22"/>
    <mergeCell ref="AS19:AZ19"/>
    <mergeCell ref="B20:Y20"/>
    <mergeCell ref="Z20:AB20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1:AZ1"/>
    <mergeCell ref="B12:AZ12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R10:AU10"/>
    <mergeCell ref="Z74:AB74"/>
    <mergeCell ref="AC74:AJ74"/>
    <mergeCell ref="AK74:AR74"/>
    <mergeCell ref="AS74:AZ74"/>
    <mergeCell ref="A9:K9"/>
    <mergeCell ref="L9:AQ9"/>
    <mergeCell ref="A10:K10"/>
    <mergeCell ref="AV10:AZ10"/>
    <mergeCell ref="B68:AZ68"/>
    <mergeCell ref="Z70:AB72"/>
    <mergeCell ref="AC70:AZ70"/>
    <mergeCell ref="AC71:AJ72"/>
    <mergeCell ref="AK71:AR72"/>
    <mergeCell ref="AS71:AZ72"/>
    <mergeCell ref="B14:Y16"/>
    <mergeCell ref="Z14:AB16"/>
    <mergeCell ref="AC14:AZ14"/>
    <mergeCell ref="AC15:AJ16"/>
    <mergeCell ref="AK15:AR16"/>
    <mergeCell ref="AS15:AZ16"/>
    <mergeCell ref="B19:Y19"/>
    <mergeCell ref="Z19:AB19"/>
    <mergeCell ref="AC19:AJ19"/>
    <mergeCell ref="AK19:AR19"/>
    <mergeCell ref="B80:AZ80"/>
    <mergeCell ref="B70:V72"/>
    <mergeCell ref="W70:Y72"/>
    <mergeCell ref="B73:V73"/>
    <mergeCell ref="W73:Y73"/>
    <mergeCell ref="B74:V74"/>
    <mergeCell ref="W74:Y74"/>
    <mergeCell ref="B75:V75"/>
    <mergeCell ref="W75:Y75"/>
    <mergeCell ref="B76:V76"/>
    <mergeCell ref="W76:Y76"/>
    <mergeCell ref="AC76:AJ76"/>
    <mergeCell ref="AK76:AR76"/>
    <mergeCell ref="AS76:AZ76"/>
    <mergeCell ref="B78:AZ78"/>
    <mergeCell ref="Z75:AB75"/>
    <mergeCell ref="AC75:AJ75"/>
    <mergeCell ref="AK75:AR75"/>
    <mergeCell ref="AS75:AZ75"/>
    <mergeCell ref="Z76:AB76"/>
    <mergeCell ref="Z73:AB73"/>
    <mergeCell ref="AC73:AJ73"/>
    <mergeCell ref="AK73:AR73"/>
    <mergeCell ref="AS73:AZ73"/>
    <mergeCell ref="B82:Y84"/>
    <mergeCell ref="Z82:AB84"/>
    <mergeCell ref="AC82:AZ82"/>
    <mergeCell ref="AC83:AJ84"/>
    <mergeCell ref="AK83:AR84"/>
    <mergeCell ref="AS83:AZ84"/>
    <mergeCell ref="B85:Y85"/>
    <mergeCell ref="Z85:AB85"/>
    <mergeCell ref="AC85:AJ85"/>
    <mergeCell ref="AK85:AR85"/>
    <mergeCell ref="AS85:AZ85"/>
    <mergeCell ref="B86:Y86"/>
    <mergeCell ref="Z86:AB86"/>
    <mergeCell ref="AC86:AJ86"/>
    <mergeCell ref="AK86:AR86"/>
    <mergeCell ref="AS86:AZ86"/>
    <mergeCell ref="B87:Y87"/>
    <mergeCell ref="Z87:AB87"/>
    <mergeCell ref="AC87:AJ87"/>
    <mergeCell ref="AK87:AR87"/>
    <mergeCell ref="AS87:AZ87"/>
    <mergeCell ref="B91:AZ91"/>
    <mergeCell ref="B92:AZ92"/>
    <mergeCell ref="B88:Y88"/>
    <mergeCell ref="Z88:AB88"/>
    <mergeCell ref="B89:Y89"/>
    <mergeCell ref="Z89:AB89"/>
    <mergeCell ref="B90:Y90"/>
    <mergeCell ref="Z90:AB90"/>
    <mergeCell ref="AC90:AJ90"/>
    <mergeCell ref="AK90:AR90"/>
    <mergeCell ref="AS90:AZ90"/>
  </mergeCells>
  <pageMargins left="0.70866141732283472" right="0.39370078740157483" top="0.74803149606299213" bottom="0.39370078740157483" header="0.31496062992125984" footer="0"/>
  <pageSetup paperSize="9" firstPageNumber="186" orientation="landscape" useFirstPageNumber="1" r:id="rId1"/>
  <headerFooter>
    <oddHeader>&amp;C&amp;"Times New Roman,обычный"&amp;10&amp;P</oddHeader>
  </headerFooter>
  <rowBreaks count="3" manualBreakCount="3">
    <brk id="25" max="16383" man="1"/>
    <brk id="47" max="16383" man="1"/>
    <brk id="78" max="5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71"/>
  <sheetViews>
    <sheetView showGridLines="0" zoomScaleSheetLayoutView="100" workbookViewId="0">
      <selection activeCell="B57" sqref="B57:AZ57"/>
    </sheetView>
  </sheetViews>
  <sheetFormatPr defaultColWidth="0.85546875" defaultRowHeight="15" x14ac:dyDescent="0.25"/>
  <cols>
    <col min="1" max="1" width="1.5703125" style="88" customWidth="1"/>
    <col min="2" max="14" width="2.5703125" style="88" customWidth="1"/>
    <col min="15" max="16" width="3.28515625" style="88" customWidth="1"/>
    <col min="17" max="24" width="2.5703125" style="88" customWidth="1"/>
    <col min="25" max="25" width="2.140625" style="88" customWidth="1"/>
    <col min="26" max="30" width="2.5703125" style="88" customWidth="1"/>
    <col min="31" max="31" width="3" style="88" customWidth="1"/>
    <col min="32" max="41" width="2.5703125" style="88" customWidth="1"/>
    <col min="42" max="42" width="3" style="88" customWidth="1"/>
    <col min="43" max="50" width="2.5703125" style="88" customWidth="1"/>
    <col min="51" max="51" width="3" style="88" customWidth="1"/>
    <col min="52" max="52" width="2.5703125" style="88" customWidth="1"/>
    <col min="53" max="16384" width="0.85546875" style="38"/>
  </cols>
  <sheetData>
    <row r="1" spans="1:52" ht="52.5" customHeight="1" x14ac:dyDescent="0.25">
      <c r="A1" s="993" t="s">
        <v>701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s="4" customFormat="1" ht="12" customHeight="1" x14ac:dyDescent="0.2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8.25" customHeight="1" x14ac:dyDescent="0.25"/>
    <row r="12" spans="1:52" s="8" customFormat="1" ht="12.75" customHeight="1" x14ac:dyDescent="0.25">
      <c r="A12" s="91"/>
      <c r="B12" s="469" t="s">
        <v>600</v>
      </c>
      <c r="C12" s="469"/>
      <c r="D12" s="469"/>
      <c r="E12" s="469"/>
      <c r="F12" s="469"/>
      <c r="G12" s="469"/>
      <c r="H12" s="469"/>
      <c r="I12" s="469"/>
      <c r="J12" s="469"/>
      <c r="K12" s="469"/>
      <c r="L12" s="469"/>
      <c r="M12" s="469"/>
      <c r="N12" s="469"/>
      <c r="O12" s="469"/>
      <c r="P12" s="469"/>
      <c r="Q12" s="469"/>
      <c r="R12" s="469"/>
      <c r="S12" s="469"/>
      <c r="T12" s="469"/>
      <c r="U12" s="469"/>
      <c r="V12" s="469"/>
      <c r="W12" s="469"/>
      <c r="X12" s="469"/>
      <c r="Y12" s="469"/>
      <c r="Z12" s="469"/>
      <c r="AA12" s="469"/>
      <c r="AB12" s="469"/>
      <c r="AC12" s="469"/>
      <c r="AD12" s="469"/>
      <c r="AE12" s="469"/>
      <c r="AF12" s="469"/>
      <c r="AG12" s="469"/>
      <c r="AH12" s="469"/>
      <c r="AI12" s="469"/>
      <c r="AJ12" s="469"/>
      <c r="AK12" s="469"/>
      <c r="AL12" s="469"/>
      <c r="AM12" s="469"/>
      <c r="AN12" s="469"/>
      <c r="AO12" s="469"/>
      <c r="AP12" s="469"/>
      <c r="AQ12" s="469"/>
      <c r="AR12" s="469"/>
      <c r="AS12" s="469"/>
      <c r="AT12" s="469"/>
      <c r="AU12" s="469"/>
      <c r="AV12" s="469"/>
      <c r="AW12" s="469"/>
      <c r="AX12" s="469"/>
      <c r="AY12" s="469"/>
      <c r="AZ12" s="469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4.9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s="587" customFormat="1" ht="15" customHeight="1" thickBot="1" x14ac:dyDescent="0.3">
      <c r="A17" s="586"/>
      <c r="B17" s="1758">
        <v>1</v>
      </c>
      <c r="C17" s="1758"/>
      <c r="D17" s="1758"/>
      <c r="E17" s="1758"/>
      <c r="F17" s="1758"/>
      <c r="G17" s="1758"/>
      <c r="H17" s="1758"/>
      <c r="I17" s="1758"/>
      <c r="J17" s="1758"/>
      <c r="K17" s="1758"/>
      <c r="L17" s="1758"/>
      <c r="M17" s="1758"/>
      <c r="N17" s="1758"/>
      <c r="O17" s="1758"/>
      <c r="P17" s="1758"/>
      <c r="Q17" s="1758"/>
      <c r="R17" s="1758"/>
      <c r="S17" s="1758"/>
      <c r="T17" s="1758"/>
      <c r="U17" s="1758"/>
      <c r="V17" s="1758"/>
      <c r="W17" s="1758"/>
      <c r="X17" s="1758"/>
      <c r="Y17" s="1759"/>
      <c r="Z17" s="1760" t="s">
        <v>36</v>
      </c>
      <c r="AA17" s="1761"/>
      <c r="AB17" s="1762"/>
      <c r="AC17" s="1760" t="s">
        <v>7</v>
      </c>
      <c r="AD17" s="1761"/>
      <c r="AE17" s="1761"/>
      <c r="AF17" s="1761"/>
      <c r="AG17" s="1761"/>
      <c r="AH17" s="1761"/>
      <c r="AI17" s="1761"/>
      <c r="AJ17" s="1762"/>
      <c r="AK17" s="1760" t="s">
        <v>8</v>
      </c>
      <c r="AL17" s="1761"/>
      <c r="AM17" s="1761"/>
      <c r="AN17" s="1761"/>
      <c r="AO17" s="1761"/>
      <c r="AP17" s="1761"/>
      <c r="AQ17" s="1761"/>
      <c r="AR17" s="1762"/>
      <c r="AS17" s="1760" t="s">
        <v>9</v>
      </c>
      <c r="AT17" s="1761"/>
      <c r="AU17" s="1761"/>
      <c r="AV17" s="1761"/>
      <c r="AW17" s="1761"/>
      <c r="AX17" s="1761"/>
      <c r="AY17" s="1761"/>
      <c r="AZ17" s="1761"/>
    </row>
    <row r="18" spans="1:52" s="11" customFormat="1" ht="18" customHeight="1" x14ac:dyDescent="0.25">
      <c r="A18" s="91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s="11" customFormat="1" ht="18" customHeight="1" x14ac:dyDescent="0.25">
      <c r="A19" s="91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s="11" customFormat="1" ht="26.25" customHeight="1" x14ac:dyDescent="0.25">
      <c r="A20" s="91"/>
      <c r="B20" s="906" t="s">
        <v>601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577"/>
      <c r="AD20" s="575"/>
      <c r="AE20" s="575"/>
      <c r="AF20" s="575"/>
      <c r="AG20" s="575"/>
      <c r="AH20" s="575"/>
      <c r="AI20" s="575"/>
      <c r="AJ20" s="576"/>
      <c r="AK20" s="577"/>
      <c r="AL20" s="575"/>
      <c r="AM20" s="575"/>
      <c r="AN20" s="575"/>
      <c r="AO20" s="575"/>
      <c r="AP20" s="575"/>
      <c r="AQ20" s="575"/>
      <c r="AR20" s="576"/>
      <c r="AS20" s="577"/>
      <c r="AT20" s="575"/>
      <c r="AU20" s="575"/>
      <c r="AV20" s="575"/>
      <c r="AW20" s="575"/>
      <c r="AX20" s="575"/>
      <c r="AY20" s="575"/>
      <c r="AZ20" s="579"/>
    </row>
    <row r="21" spans="1:52" s="11" customFormat="1" ht="18" customHeight="1" x14ac:dyDescent="0.25">
      <c r="A21" s="91"/>
      <c r="B21" s="1159" t="s">
        <v>280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0"/>
      <c r="R21" s="1160"/>
      <c r="S21" s="1160"/>
      <c r="T21" s="1160"/>
      <c r="U21" s="1160"/>
      <c r="V21" s="1160"/>
      <c r="W21" s="1160"/>
      <c r="X21" s="1160"/>
      <c r="Y21" s="1161"/>
      <c r="Z21" s="841" t="s">
        <v>139</v>
      </c>
      <c r="AA21" s="842"/>
      <c r="AB21" s="842"/>
      <c r="AC21" s="897"/>
      <c r="AD21" s="874"/>
      <c r="AE21" s="874"/>
      <c r="AF21" s="874"/>
      <c r="AG21" s="874"/>
      <c r="AH21" s="874"/>
      <c r="AI21" s="874"/>
      <c r="AJ21" s="875"/>
      <c r="AK21" s="897"/>
      <c r="AL21" s="874"/>
      <c r="AM21" s="874"/>
      <c r="AN21" s="874"/>
      <c r="AO21" s="874"/>
      <c r="AP21" s="874"/>
      <c r="AQ21" s="874"/>
      <c r="AR21" s="875"/>
      <c r="AS21" s="897"/>
      <c r="AT21" s="874"/>
      <c r="AU21" s="874"/>
      <c r="AV21" s="874"/>
      <c r="AW21" s="874"/>
      <c r="AX21" s="874"/>
      <c r="AY21" s="874"/>
      <c r="AZ21" s="1732"/>
    </row>
    <row r="22" spans="1:52" s="11" customFormat="1" ht="18" customHeight="1" x14ac:dyDescent="0.25">
      <c r="A22" s="91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1" t="s">
        <v>153</v>
      </c>
      <c r="AA22" s="842"/>
      <c r="AB22" s="842"/>
      <c r="AC22" s="897"/>
      <c r="AD22" s="874"/>
      <c r="AE22" s="874"/>
      <c r="AF22" s="874"/>
      <c r="AG22" s="874"/>
      <c r="AH22" s="874"/>
      <c r="AI22" s="874"/>
      <c r="AJ22" s="875"/>
      <c r="AK22" s="897"/>
      <c r="AL22" s="874"/>
      <c r="AM22" s="874"/>
      <c r="AN22" s="874"/>
      <c r="AO22" s="874"/>
      <c r="AP22" s="874"/>
      <c r="AQ22" s="874"/>
      <c r="AR22" s="875"/>
      <c r="AS22" s="897"/>
      <c r="AT22" s="874"/>
      <c r="AU22" s="874"/>
      <c r="AV22" s="874"/>
      <c r="AW22" s="874"/>
      <c r="AX22" s="874"/>
      <c r="AY22" s="874"/>
      <c r="AZ22" s="1732"/>
    </row>
    <row r="23" spans="1:52" s="11" customFormat="1" ht="43.5" customHeight="1" thickBot="1" x14ac:dyDescent="0.3">
      <c r="A23" s="91"/>
      <c r="B23" s="906" t="s">
        <v>602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6"/>
      <c r="R23" s="906"/>
      <c r="S23" s="906"/>
      <c r="T23" s="906"/>
      <c r="U23" s="906"/>
      <c r="V23" s="906"/>
      <c r="W23" s="906"/>
      <c r="X23" s="906"/>
      <c r="Y23" s="907"/>
      <c r="Z23" s="1355" t="s">
        <v>142</v>
      </c>
      <c r="AA23" s="1356"/>
      <c r="AB23" s="1356"/>
      <c r="AC23" s="950"/>
      <c r="AD23" s="951"/>
      <c r="AE23" s="951"/>
      <c r="AF23" s="951"/>
      <c r="AG23" s="951"/>
      <c r="AH23" s="951"/>
      <c r="AI23" s="951"/>
      <c r="AJ23" s="952"/>
      <c r="AK23" s="950"/>
      <c r="AL23" s="951"/>
      <c r="AM23" s="951"/>
      <c r="AN23" s="951"/>
      <c r="AO23" s="951"/>
      <c r="AP23" s="951"/>
      <c r="AQ23" s="951"/>
      <c r="AR23" s="952"/>
      <c r="AS23" s="950"/>
      <c r="AT23" s="951"/>
      <c r="AU23" s="951"/>
      <c r="AV23" s="951"/>
      <c r="AW23" s="951"/>
      <c r="AX23" s="951"/>
      <c r="AY23" s="951"/>
      <c r="AZ23" s="1165"/>
    </row>
    <row r="24" spans="1:52" s="8" customFormat="1" ht="6.75" customHeight="1" x14ac:dyDescent="0.25">
      <c r="A24" s="92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</row>
    <row r="25" spans="1:52" s="11" customFormat="1" ht="24" customHeight="1" x14ac:dyDescent="0.25">
      <c r="B25" s="1480" t="s">
        <v>702</v>
      </c>
      <c r="C25" s="1480"/>
      <c r="D25" s="1480"/>
      <c r="E25" s="1480"/>
      <c r="F25" s="1480"/>
      <c r="G25" s="1480"/>
      <c r="H25" s="1480"/>
      <c r="I25" s="1480"/>
      <c r="J25" s="1480"/>
      <c r="K25" s="1480"/>
      <c r="L25" s="1480"/>
      <c r="M25" s="1480"/>
      <c r="N25" s="1480"/>
      <c r="O25" s="1480"/>
      <c r="P25" s="1480"/>
      <c r="Q25" s="1480"/>
      <c r="R25" s="1480"/>
      <c r="S25" s="1480"/>
      <c r="T25" s="1480"/>
      <c r="U25" s="1480"/>
      <c r="V25" s="1480"/>
      <c r="W25" s="1480"/>
      <c r="X25" s="1480"/>
      <c r="Y25" s="1480"/>
      <c r="Z25" s="1480"/>
      <c r="AA25" s="1480"/>
      <c r="AB25" s="1480"/>
      <c r="AC25" s="1480"/>
      <c r="AD25" s="1480"/>
      <c r="AE25" s="1480"/>
      <c r="AF25" s="1480"/>
      <c r="AG25" s="1480"/>
      <c r="AH25" s="1480"/>
      <c r="AI25" s="1480"/>
      <c r="AJ25" s="1480"/>
      <c r="AK25" s="1480"/>
      <c r="AL25" s="1480"/>
      <c r="AM25" s="1480"/>
      <c r="AN25" s="1480"/>
      <c r="AO25" s="1480"/>
      <c r="AP25" s="1480"/>
      <c r="AQ25" s="1480"/>
      <c r="AR25" s="1480"/>
      <c r="AS25" s="1480"/>
      <c r="AT25" s="1480"/>
      <c r="AU25" s="1480"/>
      <c r="AV25" s="1480"/>
      <c r="AW25" s="1480"/>
      <c r="AX25" s="1480"/>
      <c r="AY25" s="1480"/>
      <c r="AZ25" s="1480"/>
    </row>
    <row r="26" spans="1:52" s="20" customFormat="1" ht="30" customHeight="1" x14ac:dyDescent="0.2">
      <c r="A26" s="114"/>
      <c r="B26" s="973" t="s">
        <v>824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2" s="20" customFormat="1" ht="13.5" customHeight="1" x14ac:dyDescent="0.2">
      <c r="A27" s="114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8"/>
      <c r="M27" s="578"/>
      <c r="N27" s="578"/>
      <c r="O27" s="578"/>
      <c r="P27" s="578"/>
      <c r="Q27" s="578"/>
      <c r="R27" s="578"/>
      <c r="S27" s="578"/>
      <c r="T27" s="578"/>
      <c r="U27" s="578"/>
      <c r="V27" s="578"/>
      <c r="W27" s="578"/>
      <c r="X27" s="578"/>
      <c r="Y27" s="578"/>
      <c r="Z27" s="578"/>
      <c r="AA27" s="578"/>
      <c r="AB27" s="578"/>
      <c r="AC27" s="578"/>
      <c r="AD27" s="578"/>
      <c r="AE27" s="578"/>
      <c r="AF27" s="578"/>
      <c r="AG27" s="578"/>
      <c r="AH27" s="578"/>
      <c r="AI27" s="578"/>
      <c r="AJ27" s="578"/>
      <c r="AK27" s="578"/>
      <c r="AL27" s="578"/>
      <c r="AM27" s="578"/>
      <c r="AN27" s="578"/>
      <c r="AO27" s="578"/>
      <c r="AP27" s="578"/>
      <c r="AQ27" s="578"/>
      <c r="AR27" s="578"/>
      <c r="AS27" s="578"/>
      <c r="AT27" s="578"/>
      <c r="AU27" s="578"/>
      <c r="AV27" s="578"/>
      <c r="AW27" s="578"/>
      <c r="AX27" s="578"/>
      <c r="AY27" s="578"/>
      <c r="AZ27" s="578"/>
    </row>
    <row r="28" spans="1:52" s="20" customFormat="1" ht="19.5" customHeight="1" x14ac:dyDescent="0.2">
      <c r="A28" s="11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1203" t="s">
        <v>99</v>
      </c>
      <c r="AD28" s="1204"/>
      <c r="AE28" s="1204"/>
      <c r="AF28" s="1204"/>
      <c r="AG28" s="1204"/>
      <c r="AH28" s="1204"/>
      <c r="AI28" s="1204"/>
      <c r="AJ28" s="1204"/>
      <c r="AK28" s="1204"/>
      <c r="AL28" s="1204"/>
      <c r="AM28" s="1204"/>
      <c r="AN28" s="1204"/>
      <c r="AO28" s="1204"/>
      <c r="AP28" s="1204"/>
      <c r="AQ28" s="1204"/>
      <c r="AR28" s="1204"/>
      <c r="AS28" s="1204"/>
      <c r="AT28" s="1204"/>
      <c r="AU28" s="1204"/>
      <c r="AV28" s="1204"/>
      <c r="AW28" s="1204"/>
      <c r="AX28" s="1204"/>
      <c r="AY28" s="1204"/>
      <c r="AZ28" s="1204"/>
    </row>
    <row r="29" spans="1:52" s="20" customFormat="1" ht="30" customHeight="1" x14ac:dyDescent="0.2">
      <c r="A29" s="11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1746" t="s">
        <v>271</v>
      </c>
      <c r="AD29" s="1747"/>
      <c r="AE29" s="1747"/>
      <c r="AF29" s="1747"/>
      <c r="AG29" s="1747"/>
      <c r="AH29" s="1747"/>
      <c r="AI29" s="1747"/>
      <c r="AJ29" s="1748"/>
      <c r="AK29" s="1209" t="s">
        <v>6</v>
      </c>
      <c r="AL29" s="1209"/>
      <c r="AM29" s="1209"/>
      <c r="AN29" s="1209"/>
      <c r="AO29" s="1209"/>
      <c r="AP29" s="1209"/>
      <c r="AQ29" s="1209"/>
      <c r="AR29" s="1209"/>
      <c r="AS29" s="1747" t="s">
        <v>35</v>
      </c>
      <c r="AT29" s="1747"/>
      <c r="AU29" s="1747"/>
      <c r="AV29" s="1747"/>
      <c r="AW29" s="1747"/>
      <c r="AX29" s="1747"/>
      <c r="AY29" s="1747"/>
      <c r="AZ29" s="1747"/>
    </row>
    <row r="30" spans="1:52" s="20" customFormat="1" ht="14.25" x14ac:dyDescent="0.2">
      <c r="A30" s="11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1568"/>
      <c r="AD30" s="1569"/>
      <c r="AE30" s="1569"/>
      <c r="AF30" s="1569"/>
      <c r="AG30" s="1569"/>
      <c r="AH30" s="1569"/>
      <c r="AI30" s="1569"/>
      <c r="AJ30" s="1570"/>
      <c r="AK30" s="1209"/>
      <c r="AL30" s="1209"/>
      <c r="AM30" s="1209"/>
      <c r="AN30" s="1209"/>
      <c r="AO30" s="1209"/>
      <c r="AP30" s="1209"/>
      <c r="AQ30" s="1209"/>
      <c r="AR30" s="1209"/>
      <c r="AS30" s="1569"/>
      <c r="AT30" s="1569"/>
      <c r="AU30" s="1569"/>
      <c r="AV30" s="1569"/>
      <c r="AW30" s="1569"/>
      <c r="AX30" s="1569"/>
      <c r="AY30" s="1569"/>
      <c r="AZ30" s="1569"/>
    </row>
    <row r="31" spans="1:52" s="588" customFormat="1" ht="12" thickBot="1" x14ac:dyDescent="0.25">
      <c r="A31" s="584"/>
      <c r="B31" s="1752">
        <v>1</v>
      </c>
      <c r="C31" s="1752"/>
      <c r="D31" s="1752"/>
      <c r="E31" s="1752"/>
      <c r="F31" s="1752"/>
      <c r="G31" s="1752"/>
      <c r="H31" s="1752"/>
      <c r="I31" s="1752"/>
      <c r="J31" s="1752"/>
      <c r="K31" s="1752"/>
      <c r="L31" s="1752"/>
      <c r="M31" s="1752"/>
      <c r="N31" s="1752"/>
      <c r="O31" s="1752"/>
      <c r="P31" s="1752"/>
      <c r="Q31" s="1752"/>
      <c r="R31" s="1752"/>
      <c r="S31" s="1752"/>
      <c r="T31" s="1752"/>
      <c r="U31" s="1752"/>
      <c r="V31" s="1752"/>
      <c r="W31" s="1752"/>
      <c r="X31" s="1752"/>
      <c r="Y31" s="1753"/>
      <c r="Z31" s="1754" t="s">
        <v>36</v>
      </c>
      <c r="AA31" s="1752"/>
      <c r="AB31" s="1753"/>
      <c r="AC31" s="1754" t="s">
        <v>7</v>
      </c>
      <c r="AD31" s="1752"/>
      <c r="AE31" s="1752"/>
      <c r="AF31" s="1752"/>
      <c r="AG31" s="1752"/>
      <c r="AH31" s="1752"/>
      <c r="AI31" s="1752"/>
      <c r="AJ31" s="1753"/>
      <c r="AK31" s="1754" t="s">
        <v>8</v>
      </c>
      <c r="AL31" s="1752"/>
      <c r="AM31" s="1752"/>
      <c r="AN31" s="1752"/>
      <c r="AO31" s="1752"/>
      <c r="AP31" s="1752"/>
      <c r="AQ31" s="1752"/>
      <c r="AR31" s="1753"/>
      <c r="AS31" s="1754" t="s">
        <v>9</v>
      </c>
      <c r="AT31" s="1752"/>
      <c r="AU31" s="1752"/>
      <c r="AV31" s="1752"/>
      <c r="AW31" s="1752"/>
      <c r="AX31" s="1752"/>
      <c r="AY31" s="1752"/>
      <c r="AZ31" s="1752"/>
    </row>
    <row r="32" spans="1:52" s="20" customFormat="1" ht="18" customHeight="1" x14ac:dyDescent="0.2">
      <c r="A32" s="114"/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18" customHeight="1" x14ac:dyDescent="0.2">
      <c r="A33" s="114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39"/>
      <c r="P33" s="839"/>
      <c r="Q33" s="839"/>
      <c r="R33" s="839"/>
      <c r="S33" s="839"/>
      <c r="T33" s="839"/>
      <c r="U33" s="839"/>
      <c r="V33" s="839"/>
      <c r="W33" s="839"/>
      <c r="X33" s="839"/>
      <c r="Y33" s="840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x14ac:dyDescent="0.2">
      <c r="A34" s="114"/>
      <c r="B34" s="839"/>
      <c r="C34" s="839"/>
      <c r="D34" s="839"/>
      <c r="E34" s="839"/>
      <c r="F34" s="839"/>
      <c r="G34" s="839"/>
      <c r="H34" s="839"/>
      <c r="I34" s="839"/>
      <c r="J34" s="839"/>
      <c r="K34" s="839"/>
      <c r="L34" s="839"/>
      <c r="M34" s="839"/>
      <c r="N34" s="839"/>
      <c r="O34" s="839"/>
      <c r="P34" s="839"/>
      <c r="Q34" s="839"/>
      <c r="R34" s="839"/>
      <c r="S34" s="839"/>
      <c r="T34" s="839"/>
      <c r="U34" s="839"/>
      <c r="V34" s="839"/>
      <c r="W34" s="839"/>
      <c r="X34" s="839"/>
      <c r="Y34" s="840"/>
      <c r="Z34" s="841"/>
      <c r="AA34" s="842"/>
      <c r="AB34" s="843"/>
      <c r="AC34" s="580"/>
      <c r="AD34" s="581"/>
      <c r="AE34" s="581"/>
      <c r="AF34" s="581"/>
      <c r="AG34" s="581"/>
      <c r="AH34" s="581"/>
      <c r="AI34" s="581"/>
      <c r="AJ34" s="582"/>
      <c r="AK34" s="580"/>
      <c r="AL34" s="581"/>
      <c r="AM34" s="581"/>
      <c r="AN34" s="581"/>
      <c r="AO34" s="581"/>
      <c r="AP34" s="581"/>
      <c r="AQ34" s="581"/>
      <c r="AR34" s="582"/>
      <c r="AS34" s="580"/>
      <c r="AT34" s="581"/>
      <c r="AU34" s="581"/>
      <c r="AV34" s="581"/>
      <c r="AW34" s="581"/>
      <c r="AX34" s="581"/>
      <c r="AY34" s="581"/>
      <c r="AZ34" s="237"/>
    </row>
    <row r="35" spans="1:59" s="20" customFormat="1" ht="18" customHeight="1" thickBot="1" x14ac:dyDescent="0.25">
      <c r="A35" s="114"/>
      <c r="B35" s="792" t="s">
        <v>64</v>
      </c>
      <c r="C35" s="793"/>
      <c r="D35" s="793"/>
      <c r="E35" s="793"/>
      <c r="F35" s="793"/>
      <c r="G35" s="793"/>
      <c r="H35" s="793"/>
      <c r="I35" s="793"/>
      <c r="J35" s="793"/>
      <c r="K35" s="793"/>
      <c r="L35" s="793"/>
      <c r="M35" s="793"/>
      <c r="N35" s="793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4"/>
      <c r="Z35" s="847" t="s">
        <v>142</v>
      </c>
      <c r="AA35" s="848"/>
      <c r="AB35" s="849"/>
      <c r="AC35" s="889"/>
      <c r="AD35" s="890"/>
      <c r="AE35" s="890"/>
      <c r="AF35" s="890"/>
      <c r="AG35" s="890"/>
      <c r="AH35" s="890"/>
      <c r="AI35" s="890"/>
      <c r="AJ35" s="891"/>
      <c r="AK35" s="889"/>
      <c r="AL35" s="890"/>
      <c r="AM35" s="890"/>
      <c r="AN35" s="890"/>
      <c r="AO35" s="890"/>
      <c r="AP35" s="890"/>
      <c r="AQ35" s="890"/>
      <c r="AR35" s="891"/>
      <c r="AS35" s="889"/>
      <c r="AT35" s="890"/>
      <c r="AU35" s="890"/>
      <c r="AV35" s="890"/>
      <c r="AW35" s="890"/>
      <c r="AX35" s="890"/>
      <c r="AY35" s="890"/>
      <c r="AZ35" s="1755"/>
    </row>
    <row r="36" spans="1:59" s="162" customFormat="1" ht="15" customHeight="1" x14ac:dyDescent="0.25">
      <c r="A36" s="104"/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</row>
    <row r="37" spans="1:59" s="164" customFormat="1" ht="28.5" customHeight="1" x14ac:dyDescent="0.2">
      <c r="A37" s="163"/>
      <c r="B37" s="973" t="s">
        <v>407</v>
      </c>
      <c r="C37" s="973"/>
      <c r="D37" s="973"/>
      <c r="E37" s="973"/>
      <c r="F37" s="973"/>
      <c r="G37" s="973"/>
      <c r="H37" s="973"/>
      <c r="I37" s="973"/>
      <c r="J37" s="973"/>
      <c r="K37" s="973"/>
      <c r="L37" s="973"/>
      <c r="M37" s="973"/>
      <c r="N37" s="973"/>
      <c r="O37" s="973"/>
      <c r="P37" s="973"/>
      <c r="Q37" s="973"/>
      <c r="R37" s="973"/>
      <c r="S37" s="973"/>
      <c r="T37" s="973"/>
      <c r="U37" s="973"/>
      <c r="V37" s="973"/>
      <c r="W37" s="973"/>
      <c r="X37" s="973"/>
      <c r="Y37" s="973"/>
      <c r="Z37" s="973"/>
      <c r="AA37" s="973"/>
      <c r="AB37" s="973"/>
      <c r="AC37" s="973"/>
      <c r="AD37" s="973"/>
      <c r="AE37" s="973"/>
      <c r="AF37" s="973"/>
      <c r="AG37" s="973"/>
      <c r="AH37" s="973"/>
      <c r="AI37" s="973"/>
      <c r="AJ37" s="973"/>
      <c r="AK37" s="973"/>
      <c r="AL37" s="973"/>
      <c r="AM37" s="973"/>
      <c r="AN37" s="973"/>
      <c r="AO37" s="973"/>
      <c r="AP37" s="973"/>
      <c r="AQ37" s="973"/>
      <c r="AR37" s="973"/>
      <c r="AS37" s="973"/>
      <c r="AT37" s="973"/>
      <c r="AU37" s="973"/>
      <c r="AV37" s="973"/>
      <c r="AW37" s="973"/>
      <c r="AX37" s="973"/>
      <c r="AY37" s="973"/>
      <c r="AZ37" s="973"/>
    </row>
    <row r="38" spans="1:59" s="39" customFormat="1" ht="8.1" customHeight="1" x14ac:dyDescent="0.25">
      <c r="A38" s="103"/>
      <c r="B38" s="238"/>
      <c r="C38" s="238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238"/>
      <c r="O38" s="238"/>
      <c r="P38" s="238"/>
      <c r="Q38" s="238"/>
      <c r="R38" s="238"/>
      <c r="S38" s="238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</row>
    <row r="39" spans="1:59" s="18" customFormat="1" ht="50.1" customHeight="1" x14ac:dyDescent="0.25">
      <c r="A39" s="92"/>
      <c r="B39" s="870" t="s">
        <v>86</v>
      </c>
      <c r="C39" s="870"/>
      <c r="D39" s="870"/>
      <c r="E39" s="870"/>
      <c r="F39" s="870"/>
      <c r="G39" s="870"/>
      <c r="H39" s="870"/>
      <c r="I39" s="870"/>
      <c r="J39" s="895" t="s">
        <v>408</v>
      </c>
      <c r="K39" s="870"/>
      <c r="L39" s="870"/>
      <c r="M39" s="870"/>
      <c r="N39" s="871"/>
      <c r="O39" s="895" t="s">
        <v>3</v>
      </c>
      <c r="P39" s="871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14"/>
      <c r="BB39" s="14"/>
      <c r="BC39" s="14"/>
      <c r="BD39" s="14"/>
      <c r="BE39" s="14"/>
      <c r="BF39" s="33"/>
      <c r="BG39" s="33"/>
    </row>
    <row r="40" spans="1:59" s="18" customFormat="1" ht="42" customHeight="1" x14ac:dyDescent="0.25">
      <c r="A40" s="92"/>
      <c r="B40" s="872"/>
      <c r="C40" s="872"/>
      <c r="D40" s="872"/>
      <c r="E40" s="872"/>
      <c r="F40" s="872"/>
      <c r="G40" s="872"/>
      <c r="H40" s="872"/>
      <c r="I40" s="872"/>
      <c r="J40" s="896"/>
      <c r="K40" s="872"/>
      <c r="L40" s="872"/>
      <c r="M40" s="872"/>
      <c r="N40" s="873"/>
      <c r="O40" s="897"/>
      <c r="P40" s="875"/>
      <c r="Q40" s="865" t="s">
        <v>227</v>
      </c>
      <c r="R40" s="866"/>
      <c r="S40" s="866"/>
      <c r="T40" s="867"/>
      <c r="U40" s="865" t="s">
        <v>226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227</v>
      </c>
      <c r="AD40" s="866"/>
      <c r="AE40" s="866"/>
      <c r="AF40" s="867"/>
      <c r="AG40" s="865" t="s">
        <v>226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227</v>
      </c>
      <c r="AP40" s="866"/>
      <c r="AQ40" s="866"/>
      <c r="AR40" s="867"/>
      <c r="AS40" s="865" t="s">
        <v>226</v>
      </c>
      <c r="AT40" s="866"/>
      <c r="AU40" s="866"/>
      <c r="AV40" s="867"/>
      <c r="AW40" s="865" t="s">
        <v>218</v>
      </c>
      <c r="AX40" s="866"/>
      <c r="AY40" s="866"/>
      <c r="AZ40" s="866"/>
      <c r="BA40" s="29"/>
      <c r="BB40" s="29"/>
      <c r="BC40" s="14"/>
      <c r="BD40" s="14"/>
      <c r="BE40" s="14"/>
      <c r="BF40" s="33"/>
      <c r="BG40" s="33"/>
    </row>
    <row r="41" spans="1:59" s="353" customFormat="1" ht="12" thickBot="1" x14ac:dyDescent="0.25">
      <c r="A41" s="477"/>
      <c r="B41" s="959">
        <v>1</v>
      </c>
      <c r="C41" s="1756"/>
      <c r="D41" s="1756"/>
      <c r="E41" s="1756"/>
      <c r="F41" s="1756"/>
      <c r="G41" s="1756"/>
      <c r="H41" s="1756"/>
      <c r="I41" s="1756"/>
      <c r="J41" s="1756">
        <v>2</v>
      </c>
      <c r="K41" s="1756"/>
      <c r="L41" s="1756"/>
      <c r="M41" s="1756"/>
      <c r="N41" s="1756"/>
      <c r="O41" s="1757">
        <v>3</v>
      </c>
      <c r="P41" s="961"/>
      <c r="Q41" s="962">
        <v>4</v>
      </c>
      <c r="R41" s="963"/>
      <c r="S41" s="963"/>
      <c r="T41" s="964"/>
      <c r="U41" s="962">
        <v>5</v>
      </c>
      <c r="V41" s="963"/>
      <c r="W41" s="963"/>
      <c r="X41" s="964"/>
      <c r="Y41" s="962">
        <v>6</v>
      </c>
      <c r="Z41" s="963"/>
      <c r="AA41" s="963"/>
      <c r="AB41" s="964"/>
      <c r="AC41" s="962">
        <v>7</v>
      </c>
      <c r="AD41" s="963"/>
      <c r="AE41" s="963"/>
      <c r="AF41" s="964"/>
      <c r="AG41" s="962">
        <v>8</v>
      </c>
      <c r="AH41" s="963"/>
      <c r="AI41" s="963"/>
      <c r="AJ41" s="964"/>
      <c r="AK41" s="962">
        <v>9</v>
      </c>
      <c r="AL41" s="963"/>
      <c r="AM41" s="963"/>
      <c r="AN41" s="964"/>
      <c r="AO41" s="962">
        <v>10</v>
      </c>
      <c r="AP41" s="963"/>
      <c r="AQ41" s="963"/>
      <c r="AR41" s="964"/>
      <c r="AS41" s="962">
        <v>11</v>
      </c>
      <c r="AT41" s="963"/>
      <c r="AU41" s="963"/>
      <c r="AV41" s="964"/>
      <c r="AW41" s="962">
        <v>12</v>
      </c>
      <c r="AX41" s="963"/>
      <c r="AY41" s="963"/>
      <c r="AZ41" s="963"/>
      <c r="BA41" s="351"/>
      <c r="BB41" s="351"/>
      <c r="BC41" s="351"/>
      <c r="BD41" s="351"/>
      <c r="BE41" s="351"/>
      <c r="BF41" s="352"/>
      <c r="BG41" s="352"/>
    </row>
    <row r="42" spans="1:59" s="18" customFormat="1" ht="18" customHeight="1" x14ac:dyDescent="0.25">
      <c r="A42" s="92"/>
      <c r="B42" s="867"/>
      <c r="C42" s="892"/>
      <c r="D42" s="892"/>
      <c r="E42" s="892"/>
      <c r="F42" s="892"/>
      <c r="G42" s="892"/>
      <c r="H42" s="892"/>
      <c r="I42" s="892"/>
      <c r="J42" s="892"/>
      <c r="K42" s="892"/>
      <c r="L42" s="892"/>
      <c r="M42" s="892"/>
      <c r="N42" s="865"/>
      <c r="O42" s="1193" t="s">
        <v>21</v>
      </c>
      <c r="P42" s="1194"/>
      <c r="Q42" s="989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858"/>
      <c r="AX42" s="859"/>
      <c r="AY42" s="859"/>
      <c r="AZ42" s="861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x14ac:dyDescent="0.25">
      <c r="A43" s="92"/>
      <c r="B43" s="867"/>
      <c r="C43" s="892"/>
      <c r="D43" s="892"/>
      <c r="E43" s="892"/>
      <c r="F43" s="892"/>
      <c r="G43" s="892"/>
      <c r="H43" s="892"/>
      <c r="I43" s="892"/>
      <c r="J43" s="892"/>
      <c r="K43" s="892"/>
      <c r="L43" s="892"/>
      <c r="M43" s="892"/>
      <c r="N43" s="865"/>
      <c r="O43" s="1102" t="s">
        <v>22</v>
      </c>
      <c r="P43" s="1103"/>
      <c r="Q43" s="1204"/>
      <c r="R43" s="1204"/>
      <c r="S43" s="1204"/>
      <c r="T43" s="1212"/>
      <c r="U43" s="1203"/>
      <c r="V43" s="1204"/>
      <c r="W43" s="1204"/>
      <c r="X43" s="1212"/>
      <c r="Y43" s="1203"/>
      <c r="Z43" s="1204"/>
      <c r="AA43" s="1204"/>
      <c r="AB43" s="1212"/>
      <c r="AC43" s="1203"/>
      <c r="AD43" s="1204"/>
      <c r="AE43" s="1204"/>
      <c r="AF43" s="1212"/>
      <c r="AG43" s="1203"/>
      <c r="AH43" s="1204"/>
      <c r="AI43" s="1204"/>
      <c r="AJ43" s="1212"/>
      <c r="AK43" s="1203"/>
      <c r="AL43" s="1204"/>
      <c r="AM43" s="1204"/>
      <c r="AN43" s="1212"/>
      <c r="AO43" s="1203"/>
      <c r="AP43" s="1204"/>
      <c r="AQ43" s="1204"/>
      <c r="AR43" s="1212"/>
      <c r="AS43" s="1203"/>
      <c r="AT43" s="1204"/>
      <c r="AU43" s="1204"/>
      <c r="AV43" s="1212"/>
      <c r="AW43" s="865"/>
      <c r="AX43" s="866"/>
      <c r="AY43" s="866"/>
      <c r="AZ43" s="868"/>
      <c r="BA43" s="32"/>
      <c r="BB43" s="32"/>
      <c r="BC43" s="32"/>
      <c r="BD43" s="32"/>
      <c r="BE43" s="32"/>
      <c r="BF43" s="33"/>
      <c r="BG43" s="33"/>
    </row>
    <row r="44" spans="1:59" s="18" customFormat="1" ht="18" customHeight="1" x14ac:dyDescent="0.25">
      <c r="A44" s="92"/>
      <c r="B44" s="867"/>
      <c r="C44" s="892"/>
      <c r="D44" s="892"/>
      <c r="E44" s="892"/>
      <c r="F44" s="892"/>
      <c r="G44" s="892"/>
      <c r="H44" s="892"/>
      <c r="I44" s="892"/>
      <c r="J44" s="892"/>
      <c r="K44" s="892"/>
      <c r="L44" s="892"/>
      <c r="M44" s="892"/>
      <c r="N44" s="865"/>
      <c r="O44" s="1102"/>
      <c r="P44" s="1103"/>
      <c r="Q44" s="1204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865"/>
      <c r="AX44" s="866"/>
      <c r="AY44" s="866"/>
      <c r="AZ44" s="868"/>
      <c r="BA44" s="32"/>
      <c r="BB44" s="32"/>
      <c r="BC44" s="32"/>
      <c r="BD44" s="32"/>
      <c r="BE44" s="32"/>
      <c r="BF44" s="33"/>
      <c r="BG44" s="33"/>
    </row>
    <row r="45" spans="1:59" s="18" customFormat="1" ht="18" customHeight="1" thickBot="1" x14ac:dyDescent="0.3">
      <c r="A45" s="92"/>
      <c r="B45" s="1525" t="s">
        <v>64</v>
      </c>
      <c r="C45" s="1525"/>
      <c r="D45" s="1525"/>
      <c r="E45" s="1525"/>
      <c r="F45" s="1525"/>
      <c r="G45" s="1525"/>
      <c r="H45" s="1525"/>
      <c r="I45" s="1525"/>
      <c r="J45" s="1525"/>
      <c r="K45" s="1525"/>
      <c r="L45" s="1525"/>
      <c r="M45" s="1525"/>
      <c r="N45" s="1525"/>
      <c r="O45" s="1567">
        <v>9000</v>
      </c>
      <c r="P45" s="1057"/>
      <c r="Q45" s="890" t="s">
        <v>24</v>
      </c>
      <c r="R45" s="890"/>
      <c r="S45" s="890"/>
      <c r="T45" s="891"/>
      <c r="U45" s="889" t="s">
        <v>24</v>
      </c>
      <c r="V45" s="890"/>
      <c r="W45" s="890"/>
      <c r="X45" s="891"/>
      <c r="Y45" s="889"/>
      <c r="Z45" s="890"/>
      <c r="AA45" s="890"/>
      <c r="AB45" s="891"/>
      <c r="AC45" s="889" t="s">
        <v>24</v>
      </c>
      <c r="AD45" s="890"/>
      <c r="AE45" s="890"/>
      <c r="AF45" s="891"/>
      <c r="AG45" s="889" t="s">
        <v>24</v>
      </c>
      <c r="AH45" s="890"/>
      <c r="AI45" s="890"/>
      <c r="AJ45" s="891"/>
      <c r="AK45" s="889"/>
      <c r="AL45" s="890"/>
      <c r="AM45" s="890"/>
      <c r="AN45" s="891"/>
      <c r="AO45" s="889" t="s">
        <v>24</v>
      </c>
      <c r="AP45" s="890"/>
      <c r="AQ45" s="890"/>
      <c r="AR45" s="891"/>
      <c r="AS45" s="889" t="s">
        <v>24</v>
      </c>
      <c r="AT45" s="890"/>
      <c r="AU45" s="890"/>
      <c r="AV45" s="891"/>
      <c r="AW45" s="850"/>
      <c r="AX45" s="851"/>
      <c r="AY45" s="851"/>
      <c r="AZ45" s="853"/>
      <c r="BA45" s="21"/>
      <c r="BB45" s="21"/>
      <c r="BC45" s="21"/>
      <c r="BD45" s="21"/>
      <c r="BE45" s="21"/>
      <c r="BF45" s="33"/>
      <c r="BG45" s="33"/>
    </row>
    <row r="46" spans="1:59" ht="15" customHeight="1" x14ac:dyDescent="0.25"/>
    <row r="47" spans="1:59" ht="15" customHeight="1" x14ac:dyDescent="0.25">
      <c r="A47" s="85"/>
      <c r="B47" s="869" t="s">
        <v>703</v>
      </c>
      <c r="C47" s="869"/>
      <c r="D47" s="869"/>
      <c r="E47" s="869"/>
      <c r="F47" s="869"/>
      <c r="G47" s="869"/>
      <c r="H47" s="869"/>
      <c r="I47" s="869"/>
      <c r="J47" s="869"/>
      <c r="K47" s="869"/>
      <c r="L47" s="869"/>
      <c r="M47" s="869"/>
      <c r="N47" s="869"/>
      <c r="O47" s="869"/>
      <c r="P47" s="869"/>
      <c r="Q47" s="869"/>
      <c r="R47" s="869"/>
      <c r="S47" s="869"/>
      <c r="T47" s="869"/>
      <c r="U47" s="869"/>
      <c r="V47" s="869"/>
      <c r="W47" s="869"/>
      <c r="X47" s="869"/>
      <c r="Y47" s="869"/>
      <c r="Z47" s="869"/>
      <c r="AA47" s="869"/>
      <c r="AB47" s="869"/>
      <c r="AC47" s="869"/>
      <c r="AD47" s="869"/>
      <c r="AE47" s="869"/>
      <c r="AF47" s="869"/>
      <c r="AG47" s="869"/>
      <c r="AH47" s="869"/>
      <c r="AI47" s="869"/>
      <c r="AJ47" s="869"/>
      <c r="AK47" s="869"/>
      <c r="AL47" s="869"/>
      <c r="AM47" s="869"/>
      <c r="AN47" s="869"/>
      <c r="AO47" s="869"/>
      <c r="AP47" s="869"/>
      <c r="AQ47" s="869"/>
      <c r="AR47" s="869"/>
      <c r="AS47" s="869"/>
      <c r="AT47" s="869"/>
      <c r="AU47" s="869"/>
      <c r="AV47" s="869"/>
      <c r="AW47" s="869"/>
      <c r="AX47" s="869"/>
      <c r="AY47" s="869"/>
      <c r="AZ47" s="869"/>
    </row>
    <row r="48" spans="1:59" ht="9.75" customHeight="1" x14ac:dyDescent="0.25">
      <c r="A48" s="85"/>
      <c r="B48" s="282"/>
      <c r="C48" s="282"/>
      <c r="D48" s="282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2"/>
      <c r="P48" s="282"/>
      <c r="Q48" s="282"/>
      <c r="R48" s="282"/>
      <c r="S48" s="282"/>
      <c r="T48" s="282"/>
      <c r="U48" s="282"/>
      <c r="V48" s="282"/>
      <c r="W48" s="282"/>
      <c r="X48" s="282"/>
      <c r="Y48" s="282"/>
      <c r="Z48" s="282"/>
      <c r="AA48" s="282"/>
      <c r="AB48" s="282"/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282"/>
      <c r="AP48" s="282"/>
      <c r="AQ48" s="282"/>
      <c r="AR48" s="282"/>
      <c r="AS48" s="282"/>
      <c r="AT48" s="282"/>
      <c r="AU48" s="282"/>
      <c r="AV48" s="282"/>
      <c r="AW48" s="282"/>
      <c r="AX48" s="282"/>
      <c r="AY48" s="282"/>
      <c r="AZ48" s="282"/>
    </row>
    <row r="49" spans="1:52" ht="15" customHeight="1" x14ac:dyDescent="0.25">
      <c r="A49" s="85"/>
      <c r="B49" s="867" t="s">
        <v>2</v>
      </c>
      <c r="C49" s="892"/>
      <c r="D49" s="892"/>
      <c r="E49" s="892"/>
      <c r="F49" s="892"/>
      <c r="G49" s="892"/>
      <c r="H49" s="892"/>
      <c r="I49" s="892"/>
      <c r="J49" s="892"/>
      <c r="K49" s="892"/>
      <c r="L49" s="892"/>
      <c r="M49" s="892"/>
      <c r="N49" s="892"/>
      <c r="O49" s="892"/>
      <c r="P49" s="892"/>
      <c r="Q49" s="892"/>
      <c r="R49" s="892"/>
      <c r="S49" s="892"/>
      <c r="T49" s="892"/>
      <c r="U49" s="892"/>
      <c r="V49" s="892"/>
      <c r="W49" s="895" t="s">
        <v>502</v>
      </c>
      <c r="X49" s="870"/>
      <c r="Y49" s="871"/>
      <c r="Z49" s="870" t="s">
        <v>33</v>
      </c>
      <c r="AA49" s="870"/>
      <c r="AB49" s="871"/>
      <c r="AC49" s="865" t="s">
        <v>99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6"/>
      <c r="AO49" s="866"/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15" customHeight="1" x14ac:dyDescent="0.25">
      <c r="A50" s="85"/>
      <c r="B50" s="867"/>
      <c r="C50" s="892"/>
      <c r="D50" s="892"/>
      <c r="E50" s="892"/>
      <c r="F50" s="892"/>
      <c r="G50" s="892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6"/>
      <c r="X50" s="872"/>
      <c r="Y50" s="873"/>
      <c r="Z50" s="872"/>
      <c r="AA50" s="872"/>
      <c r="AB50" s="873"/>
      <c r="AC50" s="895" t="s">
        <v>271</v>
      </c>
      <c r="AD50" s="870"/>
      <c r="AE50" s="870"/>
      <c r="AF50" s="870"/>
      <c r="AG50" s="870"/>
      <c r="AH50" s="870"/>
      <c r="AI50" s="870"/>
      <c r="AJ50" s="871"/>
      <c r="AK50" s="892" t="s">
        <v>6</v>
      </c>
      <c r="AL50" s="892"/>
      <c r="AM50" s="892"/>
      <c r="AN50" s="892"/>
      <c r="AO50" s="892"/>
      <c r="AP50" s="892"/>
      <c r="AQ50" s="892"/>
      <c r="AR50" s="892"/>
      <c r="AS50" s="870" t="s">
        <v>35</v>
      </c>
      <c r="AT50" s="870"/>
      <c r="AU50" s="870"/>
      <c r="AV50" s="870"/>
      <c r="AW50" s="870"/>
      <c r="AX50" s="870"/>
      <c r="AY50" s="870"/>
      <c r="AZ50" s="870"/>
    </row>
    <row r="51" spans="1:52" ht="23.25" customHeight="1" x14ac:dyDescent="0.25">
      <c r="A51" s="85"/>
      <c r="B51" s="867"/>
      <c r="C51" s="892"/>
      <c r="D51" s="892"/>
      <c r="E51" s="892"/>
      <c r="F51" s="892"/>
      <c r="G51" s="892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7"/>
      <c r="X51" s="874"/>
      <c r="Y51" s="875"/>
      <c r="Z51" s="874"/>
      <c r="AA51" s="874"/>
      <c r="AB51" s="875"/>
      <c r="AC51" s="897"/>
      <c r="AD51" s="874"/>
      <c r="AE51" s="874"/>
      <c r="AF51" s="874"/>
      <c r="AG51" s="874"/>
      <c r="AH51" s="874"/>
      <c r="AI51" s="874"/>
      <c r="AJ51" s="875"/>
      <c r="AK51" s="892"/>
      <c r="AL51" s="892"/>
      <c r="AM51" s="892"/>
      <c r="AN51" s="892"/>
      <c r="AO51" s="892"/>
      <c r="AP51" s="892"/>
      <c r="AQ51" s="892"/>
      <c r="AR51" s="892"/>
      <c r="AS51" s="874"/>
      <c r="AT51" s="874"/>
      <c r="AU51" s="874"/>
      <c r="AV51" s="874"/>
      <c r="AW51" s="874"/>
      <c r="AX51" s="874"/>
      <c r="AY51" s="874"/>
      <c r="AZ51" s="874"/>
    </row>
    <row r="52" spans="1:52" ht="15.75" thickBot="1" x14ac:dyDescent="0.3">
      <c r="A52" s="85"/>
      <c r="B52" s="883">
        <v>1</v>
      </c>
      <c r="C52" s="898"/>
      <c r="D52" s="898"/>
      <c r="E52" s="898"/>
      <c r="F52" s="898"/>
      <c r="G52" s="898"/>
      <c r="H52" s="898"/>
      <c r="I52" s="898"/>
      <c r="J52" s="898"/>
      <c r="K52" s="898"/>
      <c r="L52" s="898"/>
      <c r="M52" s="898"/>
      <c r="N52" s="898"/>
      <c r="O52" s="898"/>
      <c r="P52" s="898"/>
      <c r="Q52" s="898"/>
      <c r="R52" s="898"/>
      <c r="S52" s="898"/>
      <c r="T52" s="898"/>
      <c r="U52" s="898"/>
      <c r="V52" s="898"/>
      <c r="W52" s="953" t="s">
        <v>36</v>
      </c>
      <c r="X52" s="884"/>
      <c r="Y52" s="885"/>
      <c r="Z52" s="884" t="s">
        <v>7</v>
      </c>
      <c r="AA52" s="884"/>
      <c r="AB52" s="885"/>
      <c r="AC52" s="953" t="s">
        <v>8</v>
      </c>
      <c r="AD52" s="884"/>
      <c r="AE52" s="884"/>
      <c r="AF52" s="884"/>
      <c r="AG52" s="884"/>
      <c r="AH52" s="884"/>
      <c r="AI52" s="884"/>
      <c r="AJ52" s="885"/>
      <c r="AK52" s="953" t="s">
        <v>9</v>
      </c>
      <c r="AL52" s="884"/>
      <c r="AM52" s="884"/>
      <c r="AN52" s="884"/>
      <c r="AO52" s="884"/>
      <c r="AP52" s="884"/>
      <c r="AQ52" s="884"/>
      <c r="AR52" s="885"/>
      <c r="AS52" s="953" t="s">
        <v>10</v>
      </c>
      <c r="AT52" s="884"/>
      <c r="AU52" s="884"/>
      <c r="AV52" s="884"/>
      <c r="AW52" s="884"/>
      <c r="AX52" s="884"/>
      <c r="AY52" s="884"/>
      <c r="AZ52" s="884"/>
    </row>
    <row r="53" spans="1:52" ht="15" customHeight="1" x14ac:dyDescent="0.25">
      <c r="A53" s="85"/>
      <c r="B53" s="968"/>
      <c r="C53" s="969"/>
      <c r="D53" s="969"/>
      <c r="E53" s="969"/>
      <c r="F53" s="969"/>
      <c r="G53" s="969"/>
      <c r="H53" s="969"/>
      <c r="I53" s="969"/>
      <c r="J53" s="969"/>
      <c r="K53" s="969"/>
      <c r="L53" s="969"/>
      <c r="M53" s="969"/>
      <c r="N53" s="969"/>
      <c r="O53" s="969"/>
      <c r="P53" s="969"/>
      <c r="Q53" s="969"/>
      <c r="R53" s="969"/>
      <c r="S53" s="969"/>
      <c r="T53" s="969"/>
      <c r="U53" s="969"/>
      <c r="V53" s="970"/>
      <c r="W53" s="856"/>
      <c r="X53" s="857"/>
      <c r="Y53" s="857"/>
      <c r="Z53" s="971" t="s">
        <v>21</v>
      </c>
      <c r="AA53" s="857"/>
      <c r="AB53" s="972"/>
      <c r="AC53" s="858"/>
      <c r="AD53" s="859"/>
      <c r="AE53" s="859"/>
      <c r="AF53" s="859"/>
      <c r="AG53" s="859"/>
      <c r="AH53" s="859"/>
      <c r="AI53" s="859"/>
      <c r="AJ53" s="860"/>
      <c r="AK53" s="858"/>
      <c r="AL53" s="859"/>
      <c r="AM53" s="859"/>
      <c r="AN53" s="859"/>
      <c r="AO53" s="859"/>
      <c r="AP53" s="859"/>
      <c r="AQ53" s="859"/>
      <c r="AR53" s="860"/>
      <c r="AS53" s="858"/>
      <c r="AT53" s="859"/>
      <c r="AU53" s="859"/>
      <c r="AV53" s="859"/>
      <c r="AW53" s="859"/>
      <c r="AX53" s="859"/>
      <c r="AY53" s="859"/>
      <c r="AZ53" s="861"/>
    </row>
    <row r="54" spans="1:52" ht="15" customHeight="1" x14ac:dyDescent="0.25">
      <c r="A54" s="85"/>
      <c r="B54" s="867"/>
      <c r="C54" s="892"/>
      <c r="D54" s="892"/>
      <c r="E54" s="892"/>
      <c r="F54" s="892"/>
      <c r="G54" s="892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65"/>
      <c r="W54" s="893"/>
      <c r="X54" s="866"/>
      <c r="Y54" s="866"/>
      <c r="Z54" s="894" t="s">
        <v>22</v>
      </c>
      <c r="AA54" s="842"/>
      <c r="AB54" s="843"/>
      <c r="AC54" s="865"/>
      <c r="AD54" s="866"/>
      <c r="AE54" s="866"/>
      <c r="AF54" s="866"/>
      <c r="AG54" s="866"/>
      <c r="AH54" s="866"/>
      <c r="AI54" s="866"/>
      <c r="AJ54" s="867"/>
      <c r="AK54" s="865"/>
      <c r="AL54" s="866"/>
      <c r="AM54" s="866"/>
      <c r="AN54" s="866"/>
      <c r="AO54" s="866"/>
      <c r="AP54" s="866"/>
      <c r="AQ54" s="866"/>
      <c r="AR54" s="867"/>
      <c r="AS54" s="865"/>
      <c r="AT54" s="866"/>
      <c r="AU54" s="866"/>
      <c r="AV54" s="866"/>
      <c r="AW54" s="866"/>
      <c r="AX54" s="866"/>
      <c r="AY54" s="866"/>
      <c r="AZ54" s="868"/>
    </row>
    <row r="55" spans="1:52" ht="15" customHeight="1" thickBot="1" x14ac:dyDescent="0.3">
      <c r="A55" s="85"/>
      <c r="B55" s="968"/>
      <c r="C55" s="969"/>
      <c r="D55" s="969"/>
      <c r="E55" s="969"/>
      <c r="F55" s="969"/>
      <c r="G55" s="969"/>
      <c r="H55" s="969"/>
      <c r="I55" s="969"/>
      <c r="J55" s="969"/>
      <c r="K55" s="969"/>
      <c r="L55" s="969"/>
      <c r="M55" s="969"/>
      <c r="N55" s="969"/>
      <c r="O55" s="969"/>
      <c r="P55" s="969"/>
      <c r="Q55" s="969"/>
      <c r="R55" s="969"/>
      <c r="S55" s="969"/>
      <c r="T55" s="969"/>
      <c r="U55" s="969"/>
      <c r="V55" s="970"/>
      <c r="W55" s="974"/>
      <c r="X55" s="975"/>
      <c r="Y55" s="975"/>
      <c r="Z55" s="976"/>
      <c r="AA55" s="848"/>
      <c r="AB55" s="849"/>
      <c r="AC55" s="850"/>
      <c r="AD55" s="851"/>
      <c r="AE55" s="851"/>
      <c r="AF55" s="851"/>
      <c r="AG55" s="851"/>
      <c r="AH55" s="851"/>
      <c r="AI55" s="851"/>
      <c r="AJ55" s="852"/>
      <c r="AK55" s="850"/>
      <c r="AL55" s="851"/>
      <c r="AM55" s="851"/>
      <c r="AN55" s="851"/>
      <c r="AO55" s="851"/>
      <c r="AP55" s="851"/>
      <c r="AQ55" s="851"/>
      <c r="AR55" s="852"/>
      <c r="AS55" s="850"/>
      <c r="AT55" s="851"/>
      <c r="AU55" s="851"/>
      <c r="AV55" s="851"/>
      <c r="AW55" s="851"/>
      <c r="AX55" s="851"/>
      <c r="AY55" s="851"/>
      <c r="AZ55" s="853"/>
    </row>
    <row r="56" spans="1:52" ht="15" customHeight="1" x14ac:dyDescent="0.25">
      <c r="A56" s="85"/>
      <c r="B56" s="612"/>
      <c r="C56" s="612"/>
      <c r="D56" s="612"/>
      <c r="E56" s="612"/>
      <c r="F56" s="612"/>
      <c r="G56" s="612"/>
      <c r="H56" s="612"/>
      <c r="I56" s="612"/>
      <c r="J56" s="612"/>
      <c r="K56" s="612"/>
      <c r="L56" s="612"/>
      <c r="M56" s="612"/>
      <c r="N56" s="612"/>
      <c r="O56" s="613"/>
      <c r="P56" s="613"/>
      <c r="Q56" s="612"/>
      <c r="R56" s="612"/>
      <c r="S56" s="612"/>
      <c r="T56" s="612"/>
      <c r="U56" s="612"/>
      <c r="V56" s="614"/>
      <c r="W56" s="614"/>
      <c r="X56" s="614"/>
      <c r="Y56" s="614"/>
      <c r="Z56" s="614"/>
      <c r="AA56" s="614"/>
      <c r="AB56" s="614"/>
      <c r="AC56" s="614"/>
      <c r="AD56" s="614"/>
      <c r="AE56" s="614"/>
      <c r="AF56" s="614"/>
      <c r="AG56" s="614"/>
      <c r="AH56" s="615"/>
      <c r="AI56" s="615"/>
      <c r="AJ56" s="615"/>
      <c r="AK56" s="615"/>
      <c r="AL56" s="615"/>
      <c r="AM56" s="615"/>
      <c r="AN56" s="612"/>
      <c r="AO56" s="612"/>
      <c r="AP56" s="612"/>
      <c r="AQ56" s="612"/>
      <c r="AR56" s="612"/>
      <c r="AS56" s="612"/>
      <c r="AT56" s="612"/>
      <c r="AU56" s="612"/>
      <c r="AV56" s="612"/>
      <c r="AW56" s="612"/>
      <c r="AX56" s="612"/>
      <c r="AY56" s="612"/>
      <c r="AZ56" s="612"/>
    </row>
    <row r="57" spans="1:52" ht="39.75" customHeight="1" x14ac:dyDescent="0.25">
      <c r="A57" s="85"/>
      <c r="B57" s="1058" t="s">
        <v>926</v>
      </c>
      <c r="C57" s="1058"/>
      <c r="D57" s="1058"/>
      <c r="E57" s="1058"/>
      <c r="F57" s="1058"/>
      <c r="G57" s="1058"/>
      <c r="H57" s="1058"/>
      <c r="I57" s="1058"/>
      <c r="J57" s="1058"/>
      <c r="K57" s="1058"/>
      <c r="L57" s="1058"/>
      <c r="M57" s="1058"/>
      <c r="N57" s="1058"/>
      <c r="O57" s="1058"/>
      <c r="P57" s="1058"/>
      <c r="Q57" s="1058"/>
      <c r="R57" s="1058"/>
      <c r="S57" s="1058"/>
      <c r="T57" s="1058"/>
      <c r="U57" s="1058"/>
      <c r="V57" s="1058"/>
      <c r="W57" s="1058"/>
      <c r="X57" s="1058"/>
      <c r="Y57" s="1058"/>
      <c r="Z57" s="1058"/>
      <c r="AA57" s="1058"/>
      <c r="AB57" s="1058"/>
      <c r="AC57" s="1058"/>
      <c r="AD57" s="1058"/>
      <c r="AE57" s="1058"/>
      <c r="AF57" s="1058"/>
      <c r="AG57" s="1058"/>
      <c r="AH57" s="1058"/>
      <c r="AI57" s="1058"/>
      <c r="AJ57" s="1058"/>
      <c r="AK57" s="1058"/>
      <c r="AL57" s="1058"/>
      <c r="AM57" s="1058"/>
      <c r="AN57" s="1058"/>
      <c r="AO57" s="1058"/>
      <c r="AP57" s="1058"/>
      <c r="AQ57" s="1058"/>
      <c r="AR57" s="1058"/>
      <c r="AS57" s="1058"/>
      <c r="AT57" s="1058"/>
      <c r="AU57" s="1058"/>
      <c r="AV57" s="1058"/>
      <c r="AW57" s="1058"/>
      <c r="AX57" s="1058"/>
      <c r="AY57" s="1058"/>
      <c r="AZ57" s="1058"/>
    </row>
    <row r="58" spans="1:52" ht="8.25" customHeight="1" x14ac:dyDescent="0.25">
      <c r="A58" s="91"/>
      <c r="B58" s="441"/>
      <c r="C58" s="441"/>
      <c r="D58" s="441"/>
      <c r="E58" s="441"/>
      <c r="F58" s="441"/>
      <c r="G58" s="441"/>
      <c r="H58" s="441"/>
      <c r="I58" s="441"/>
      <c r="J58" s="441"/>
      <c r="K58" s="441"/>
      <c r="L58" s="441"/>
      <c r="M58" s="441"/>
      <c r="N58" s="441"/>
      <c r="O58" s="441"/>
      <c r="P58" s="441"/>
      <c r="Q58" s="441"/>
      <c r="R58" s="441"/>
      <c r="S58" s="97"/>
      <c r="T58" s="97"/>
      <c r="U58" s="214"/>
      <c r="V58" s="214"/>
      <c r="W58" s="214"/>
      <c r="X58" s="214"/>
      <c r="Y58" s="214"/>
      <c r="Z58" s="214"/>
      <c r="AA58" s="214"/>
      <c r="AB58" s="214"/>
      <c r="AC58" s="99"/>
      <c r="AD58" s="99"/>
      <c r="AE58" s="99"/>
      <c r="AF58" s="99"/>
      <c r="AG58" s="99"/>
      <c r="AH58" s="99"/>
      <c r="AI58" s="99"/>
      <c r="AJ58" s="99"/>
      <c r="AK58" s="440"/>
      <c r="AL58" s="440"/>
      <c r="AM58" s="440"/>
      <c r="AN58" s="440"/>
      <c r="AO58" s="440"/>
      <c r="AP58" s="440"/>
      <c r="AQ58" s="440"/>
      <c r="AR58" s="440"/>
      <c r="AS58" s="440"/>
      <c r="AT58" s="440"/>
      <c r="AU58" s="440"/>
      <c r="AV58" s="440"/>
      <c r="AW58" s="440"/>
      <c r="AX58" s="440"/>
      <c r="AY58" s="440"/>
      <c r="AZ58" s="440"/>
    </row>
    <row r="59" spans="1:52" ht="12.75" customHeight="1" x14ac:dyDescent="0.25">
      <c r="A59" s="45"/>
      <c r="B59" s="869" t="s">
        <v>704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45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x14ac:dyDescent="0.25">
      <c r="A61" s="45"/>
      <c r="B61" s="870" t="s">
        <v>2</v>
      </c>
      <c r="C61" s="870"/>
      <c r="D61" s="870"/>
      <c r="E61" s="870"/>
      <c r="F61" s="870"/>
      <c r="G61" s="870"/>
      <c r="H61" s="870"/>
      <c r="I61" s="870"/>
      <c r="J61" s="870"/>
      <c r="K61" s="870"/>
      <c r="L61" s="870"/>
      <c r="M61" s="870"/>
      <c r="N61" s="870"/>
      <c r="O61" s="870"/>
      <c r="P61" s="870"/>
      <c r="Q61" s="870"/>
      <c r="R61" s="870"/>
      <c r="S61" s="870"/>
      <c r="T61" s="870"/>
      <c r="U61" s="870"/>
      <c r="V61" s="870"/>
      <c r="W61" s="870"/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45"/>
      <c r="B62" s="872"/>
      <c r="C62" s="872"/>
      <c r="D62" s="872"/>
      <c r="E62" s="872"/>
      <c r="F62" s="872"/>
      <c r="G62" s="872"/>
      <c r="H62" s="872"/>
      <c r="I62" s="872"/>
      <c r="J62" s="872"/>
      <c r="K62" s="872"/>
      <c r="L62" s="872"/>
      <c r="M62" s="872"/>
      <c r="N62" s="872"/>
      <c r="O62" s="872"/>
      <c r="P62" s="872"/>
      <c r="Q62" s="872"/>
      <c r="R62" s="872"/>
      <c r="S62" s="872"/>
      <c r="T62" s="872"/>
      <c r="U62" s="872"/>
      <c r="V62" s="872"/>
      <c r="W62" s="872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21.75" customHeight="1" x14ac:dyDescent="0.25">
      <c r="A63" s="45"/>
      <c r="B63" s="874"/>
      <c r="C63" s="874"/>
      <c r="D63" s="874"/>
      <c r="E63" s="874"/>
      <c r="F63" s="874"/>
      <c r="G63" s="874"/>
      <c r="H63" s="874"/>
      <c r="I63" s="874"/>
      <c r="J63" s="874"/>
      <c r="K63" s="874"/>
      <c r="L63" s="874"/>
      <c r="M63" s="874"/>
      <c r="N63" s="874"/>
      <c r="O63" s="874"/>
      <c r="P63" s="874"/>
      <c r="Q63" s="874"/>
      <c r="R63" s="874"/>
      <c r="S63" s="874"/>
      <c r="T63" s="874"/>
      <c r="U63" s="874"/>
      <c r="V63" s="874"/>
      <c r="W63" s="874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4.25" customHeight="1" thickBot="1" x14ac:dyDescent="0.3">
      <c r="A64" s="45"/>
      <c r="B64" s="882">
        <v>1</v>
      </c>
      <c r="C64" s="882"/>
      <c r="D64" s="882"/>
      <c r="E64" s="882"/>
      <c r="F64" s="882"/>
      <c r="G64" s="882"/>
      <c r="H64" s="882"/>
      <c r="I64" s="882"/>
      <c r="J64" s="882"/>
      <c r="K64" s="882"/>
      <c r="L64" s="882"/>
      <c r="M64" s="882"/>
      <c r="N64" s="882"/>
      <c r="O64" s="882"/>
      <c r="P64" s="882"/>
      <c r="Q64" s="882"/>
      <c r="R64" s="882"/>
      <c r="S64" s="882"/>
      <c r="T64" s="882"/>
      <c r="U64" s="882"/>
      <c r="V64" s="882"/>
      <c r="W64" s="882"/>
      <c r="X64" s="882"/>
      <c r="Y64" s="883"/>
      <c r="Z64" s="884" t="s">
        <v>7</v>
      </c>
      <c r="AA64" s="884"/>
      <c r="AB64" s="885"/>
      <c r="AC64" s="886" t="s">
        <v>8</v>
      </c>
      <c r="AD64" s="887"/>
      <c r="AE64" s="887"/>
      <c r="AF64" s="887"/>
      <c r="AG64" s="887"/>
      <c r="AH64" s="887"/>
      <c r="AI64" s="887"/>
      <c r="AJ64" s="888"/>
      <c r="AK64" s="886" t="s">
        <v>9</v>
      </c>
      <c r="AL64" s="887"/>
      <c r="AM64" s="887"/>
      <c r="AN64" s="887"/>
      <c r="AO64" s="887"/>
      <c r="AP64" s="887"/>
      <c r="AQ64" s="887"/>
      <c r="AR64" s="888"/>
      <c r="AS64" s="886" t="s">
        <v>10</v>
      </c>
      <c r="AT64" s="887"/>
      <c r="AU64" s="887"/>
      <c r="AV64" s="887"/>
      <c r="AW64" s="887"/>
      <c r="AX64" s="887"/>
      <c r="AY64" s="887"/>
      <c r="AZ64" s="887"/>
    </row>
    <row r="65" spans="1:72" ht="24" customHeight="1" x14ac:dyDescent="0.25">
      <c r="A65" s="45"/>
      <c r="B65" s="854" t="s">
        <v>771</v>
      </c>
      <c r="C65" s="854"/>
      <c r="D65" s="854"/>
      <c r="E65" s="854"/>
      <c r="F65" s="854"/>
      <c r="G65" s="854"/>
      <c r="H65" s="854"/>
      <c r="I65" s="854"/>
      <c r="J65" s="854"/>
      <c r="K65" s="854"/>
      <c r="L65" s="854"/>
      <c r="M65" s="854"/>
      <c r="N65" s="854"/>
      <c r="O65" s="854"/>
      <c r="P65" s="854"/>
      <c r="Q65" s="854"/>
      <c r="R65" s="854"/>
      <c r="S65" s="854"/>
      <c r="T65" s="854"/>
      <c r="U65" s="854"/>
      <c r="V65" s="854"/>
      <c r="W65" s="854"/>
      <c r="X65" s="854"/>
      <c r="Y65" s="855"/>
      <c r="Z65" s="856" t="s">
        <v>21</v>
      </c>
      <c r="AA65" s="857"/>
      <c r="AB65" s="857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72" ht="15" customHeight="1" x14ac:dyDescent="0.25">
      <c r="A66" s="45"/>
      <c r="B66" s="839" t="s">
        <v>765</v>
      </c>
      <c r="C66" s="839"/>
      <c r="D66" s="839"/>
      <c r="E66" s="839"/>
      <c r="F66" s="839"/>
      <c r="G66" s="839"/>
      <c r="H66" s="839"/>
      <c r="I66" s="839"/>
      <c r="J66" s="839"/>
      <c r="K66" s="839"/>
      <c r="L66" s="839"/>
      <c r="M66" s="839"/>
      <c r="N66" s="839"/>
      <c r="O66" s="839"/>
      <c r="P66" s="839"/>
      <c r="Q66" s="839"/>
      <c r="R66" s="839"/>
      <c r="S66" s="839"/>
      <c r="T66" s="839"/>
      <c r="U66" s="839"/>
      <c r="V66" s="839"/>
      <c r="W66" s="839"/>
      <c r="X66" s="839"/>
      <c r="Y66" s="840"/>
      <c r="Z66" s="841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72" ht="15" customHeight="1" x14ac:dyDescent="0.25">
      <c r="A67" s="45"/>
      <c r="B67" s="839" t="s">
        <v>766</v>
      </c>
      <c r="C67" s="839"/>
      <c r="D67" s="839"/>
      <c r="E67" s="839"/>
      <c r="F67" s="839"/>
      <c r="G67" s="839"/>
      <c r="H67" s="839"/>
      <c r="I67" s="839"/>
      <c r="J67" s="839"/>
      <c r="K67" s="839"/>
      <c r="L67" s="839"/>
      <c r="M67" s="839"/>
      <c r="N67" s="839"/>
      <c r="O67" s="839"/>
      <c r="P67" s="839"/>
      <c r="Q67" s="839"/>
      <c r="R67" s="839"/>
      <c r="S67" s="839"/>
      <c r="T67" s="839"/>
      <c r="U67" s="839"/>
      <c r="V67" s="839"/>
      <c r="W67" s="839"/>
      <c r="X67" s="839"/>
      <c r="Y67" s="840"/>
      <c r="Z67" s="841" t="s">
        <v>23</v>
      </c>
      <c r="AA67" s="842"/>
      <c r="AB67" s="843"/>
      <c r="AC67" s="474"/>
      <c r="AD67" s="473"/>
      <c r="AE67" s="473"/>
      <c r="AF67" s="473"/>
      <c r="AG67" s="473"/>
      <c r="AH67" s="473"/>
      <c r="AI67" s="473"/>
      <c r="AJ67" s="475"/>
      <c r="AK67" s="474"/>
      <c r="AL67" s="473"/>
      <c r="AM67" s="473"/>
      <c r="AN67" s="473"/>
      <c r="AO67" s="473"/>
      <c r="AP67" s="473"/>
      <c r="AQ67" s="473"/>
      <c r="AR67" s="475"/>
      <c r="AS67" s="474"/>
      <c r="AT67" s="473"/>
      <c r="AU67" s="473"/>
      <c r="AV67" s="473"/>
      <c r="AW67" s="473"/>
      <c r="AX67" s="473"/>
      <c r="AY67" s="473"/>
      <c r="AZ67" s="476"/>
    </row>
    <row r="68" spans="1:72" ht="15" customHeight="1" x14ac:dyDescent="0.25">
      <c r="A68" s="45"/>
      <c r="B68" s="839" t="s">
        <v>767</v>
      </c>
      <c r="C68" s="839"/>
      <c r="D68" s="839"/>
      <c r="E68" s="839"/>
      <c r="F68" s="839"/>
      <c r="G68" s="839"/>
      <c r="H68" s="839"/>
      <c r="I68" s="839"/>
      <c r="J68" s="839"/>
      <c r="K68" s="839"/>
      <c r="L68" s="839"/>
      <c r="M68" s="839"/>
      <c r="N68" s="839"/>
      <c r="O68" s="839"/>
      <c r="P68" s="839"/>
      <c r="Q68" s="839"/>
      <c r="R68" s="839"/>
      <c r="S68" s="839"/>
      <c r="T68" s="839"/>
      <c r="U68" s="839"/>
      <c r="V68" s="839"/>
      <c r="W68" s="839"/>
      <c r="X68" s="839"/>
      <c r="Y68" s="840"/>
      <c r="Z68" s="844" t="s">
        <v>460</v>
      </c>
      <c r="AA68" s="845"/>
      <c r="AB68" s="846"/>
      <c r="AC68" s="474"/>
      <c r="AD68" s="473"/>
      <c r="AE68" s="473"/>
      <c r="AF68" s="473"/>
      <c r="AG68" s="473"/>
      <c r="AH68" s="473"/>
      <c r="AI68" s="473"/>
      <c r="AJ68" s="475"/>
      <c r="AK68" s="474"/>
      <c r="AL68" s="473"/>
      <c r="AM68" s="473"/>
      <c r="AN68" s="473"/>
      <c r="AO68" s="473"/>
      <c r="AP68" s="473"/>
      <c r="AQ68" s="473"/>
      <c r="AR68" s="475"/>
      <c r="AS68" s="474"/>
      <c r="AT68" s="473"/>
      <c r="AU68" s="473"/>
      <c r="AV68" s="473"/>
      <c r="AW68" s="473"/>
      <c r="AX68" s="473"/>
      <c r="AY68" s="473"/>
      <c r="AZ68" s="476"/>
    </row>
    <row r="69" spans="1:72" ht="15.75" customHeight="1" thickBot="1" x14ac:dyDescent="0.3">
      <c r="A69" s="45"/>
      <c r="B69" s="839" t="s">
        <v>768</v>
      </c>
      <c r="C69" s="839"/>
      <c r="D69" s="839"/>
      <c r="E69" s="839"/>
      <c r="F69" s="839"/>
      <c r="G69" s="839"/>
      <c r="H69" s="839"/>
      <c r="I69" s="839"/>
      <c r="J69" s="839"/>
      <c r="K69" s="839"/>
      <c r="L69" s="839"/>
      <c r="M69" s="839"/>
      <c r="N69" s="839"/>
      <c r="O69" s="839"/>
      <c r="P69" s="839"/>
      <c r="Q69" s="839"/>
      <c r="R69" s="839"/>
      <c r="S69" s="839"/>
      <c r="T69" s="839"/>
      <c r="U69" s="839"/>
      <c r="V69" s="839"/>
      <c r="W69" s="839"/>
      <c r="X69" s="839"/>
      <c r="Y69" s="840"/>
      <c r="Z69" s="847" t="s">
        <v>461</v>
      </c>
      <c r="AA69" s="848"/>
      <c r="AB69" s="849"/>
      <c r="AC69" s="850"/>
      <c r="AD69" s="851"/>
      <c r="AE69" s="851"/>
      <c r="AF69" s="851"/>
      <c r="AG69" s="851"/>
      <c r="AH69" s="851"/>
      <c r="AI69" s="851"/>
      <c r="AJ69" s="852"/>
      <c r="AK69" s="850"/>
      <c r="AL69" s="851"/>
      <c r="AM69" s="851"/>
      <c r="AN69" s="851"/>
      <c r="AO69" s="851"/>
      <c r="AP69" s="851"/>
      <c r="AQ69" s="851"/>
      <c r="AR69" s="852"/>
      <c r="AS69" s="850"/>
      <c r="AT69" s="851"/>
      <c r="AU69" s="851"/>
      <c r="AV69" s="851"/>
      <c r="AW69" s="851"/>
      <c r="AX69" s="851"/>
      <c r="AY69" s="851"/>
      <c r="AZ69" s="853"/>
      <c r="BT69" s="38" t="s">
        <v>156</v>
      </c>
    </row>
    <row r="70" spans="1:72" ht="9.75" customHeight="1" x14ac:dyDescent="0.25">
      <c r="A70" s="45"/>
      <c r="B70" s="820"/>
      <c r="C70" s="821"/>
      <c r="D70" s="821"/>
      <c r="E70" s="821"/>
      <c r="F70" s="821"/>
      <c r="G70" s="821"/>
      <c r="H70" s="821"/>
      <c r="I70" s="821"/>
      <c r="J70" s="821"/>
      <c r="K70" s="821"/>
      <c r="L70" s="821"/>
      <c r="M70" s="821"/>
      <c r="N70" s="821"/>
      <c r="O70" s="821"/>
      <c r="P70" s="821"/>
      <c r="Q70" s="821"/>
      <c r="R70" s="821"/>
      <c r="S70" s="821"/>
      <c r="T70" s="821"/>
      <c r="U70" s="821"/>
      <c r="V70" s="821"/>
      <c r="W70" s="821"/>
      <c r="X70" s="821"/>
      <c r="Y70" s="821"/>
      <c r="Z70" s="821"/>
      <c r="AA70" s="821"/>
      <c r="AB70" s="821"/>
      <c r="AC70" s="821"/>
      <c r="AD70" s="821"/>
      <c r="AE70" s="821"/>
      <c r="AF70" s="821"/>
      <c r="AG70" s="821"/>
      <c r="AH70" s="821"/>
      <c r="AI70" s="821"/>
      <c r="AJ70" s="821"/>
      <c r="AK70" s="821"/>
      <c r="AL70" s="821"/>
      <c r="AM70" s="821"/>
      <c r="AN70" s="821"/>
      <c r="AO70" s="821"/>
      <c r="AP70" s="821"/>
      <c r="AQ70" s="821"/>
      <c r="AR70" s="821"/>
      <c r="AS70" s="821"/>
      <c r="AT70" s="821"/>
      <c r="AU70" s="821"/>
      <c r="AV70" s="821"/>
      <c r="AW70" s="821"/>
      <c r="AX70" s="821"/>
      <c r="AY70" s="821"/>
      <c r="AZ70" s="821"/>
    </row>
    <row r="71" spans="1:72" ht="34.5" customHeight="1" x14ac:dyDescent="0.25">
      <c r="A71" s="45"/>
      <c r="B71" s="1313" t="s">
        <v>927</v>
      </c>
      <c r="C71" s="1313"/>
      <c r="D71" s="1313"/>
      <c r="E71" s="1313"/>
      <c r="F71" s="1313"/>
      <c r="G71" s="1313"/>
      <c r="H71" s="1313"/>
      <c r="I71" s="1313"/>
      <c r="J71" s="1313"/>
      <c r="K71" s="1313"/>
      <c r="L71" s="1313"/>
      <c r="M71" s="1313"/>
      <c r="N71" s="1313"/>
      <c r="O71" s="1313"/>
      <c r="P71" s="1313"/>
      <c r="Q71" s="1313"/>
      <c r="R71" s="1313"/>
      <c r="S71" s="1313"/>
      <c r="T71" s="1313"/>
      <c r="U71" s="1313"/>
      <c r="V71" s="1313"/>
      <c r="W71" s="1313"/>
      <c r="X71" s="1313"/>
      <c r="Y71" s="1313"/>
      <c r="Z71" s="1313"/>
      <c r="AA71" s="1313"/>
      <c r="AB71" s="1313"/>
      <c r="AC71" s="1313"/>
      <c r="AD71" s="1313"/>
      <c r="AE71" s="1313"/>
      <c r="AF71" s="1313"/>
      <c r="AG71" s="1313"/>
      <c r="AH71" s="1313"/>
      <c r="AI71" s="1313"/>
      <c r="AJ71" s="1313"/>
      <c r="AK71" s="1313"/>
      <c r="AL71" s="1313"/>
      <c r="AM71" s="1313"/>
      <c r="AN71" s="1313"/>
      <c r="AO71" s="1313"/>
      <c r="AP71" s="1313"/>
      <c r="AQ71" s="1313"/>
      <c r="AR71" s="1313"/>
      <c r="AS71" s="1313"/>
      <c r="AT71" s="1313"/>
      <c r="AU71" s="1313"/>
      <c r="AV71" s="1313"/>
      <c r="AW71" s="1313"/>
      <c r="AX71" s="1313"/>
      <c r="AY71" s="1313"/>
      <c r="AZ71" s="1313"/>
    </row>
  </sheetData>
  <mergeCells count="227">
    <mergeCell ref="O42:P42"/>
    <mergeCell ref="O43:P43"/>
    <mergeCell ref="O44:P44"/>
    <mergeCell ref="Q42:T42"/>
    <mergeCell ref="AS44:AV44"/>
    <mergeCell ref="AW44:AZ44"/>
    <mergeCell ref="Q43:T43"/>
    <mergeCell ref="Y44:AB44"/>
    <mergeCell ref="AC44:AF44"/>
    <mergeCell ref="AG44:AJ44"/>
    <mergeCell ref="U43:X43"/>
    <mergeCell ref="Y43:AB43"/>
    <mergeCell ref="AC43:AF43"/>
    <mergeCell ref="AG43:AJ43"/>
    <mergeCell ref="AC42:AF42"/>
    <mergeCell ref="AG42:AJ42"/>
    <mergeCell ref="AK42:AN42"/>
    <mergeCell ref="AO42:AR42"/>
    <mergeCell ref="AS42:AV42"/>
    <mergeCell ref="AW42:AZ42"/>
    <mergeCell ref="Y42:AB42"/>
    <mergeCell ref="AS43:AV43"/>
    <mergeCell ref="AW43:AZ43"/>
    <mergeCell ref="AK43:AN43"/>
    <mergeCell ref="Q41:T41"/>
    <mergeCell ref="U41:X41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35:Y35"/>
    <mergeCell ref="Z35:AB35"/>
    <mergeCell ref="AC35:AJ35"/>
    <mergeCell ref="AK35:AR35"/>
    <mergeCell ref="AS35:AZ35"/>
    <mergeCell ref="B34:Y34"/>
    <mergeCell ref="Z34:AB34"/>
    <mergeCell ref="O39:P40"/>
    <mergeCell ref="O41:P41"/>
    <mergeCell ref="B32:Y32"/>
    <mergeCell ref="Z32:AB32"/>
    <mergeCell ref="AO43:AR43"/>
    <mergeCell ref="U44:X44"/>
    <mergeCell ref="U45:X45"/>
    <mergeCell ref="Y45:AB45"/>
    <mergeCell ref="AC45:AF45"/>
    <mergeCell ref="AG45:AJ45"/>
    <mergeCell ref="AK45:AN45"/>
    <mergeCell ref="AO45:AR45"/>
    <mergeCell ref="O45:P45"/>
    <mergeCell ref="Q45:T45"/>
    <mergeCell ref="AO44:AR44"/>
    <mergeCell ref="B45:N45"/>
    <mergeCell ref="J42:N42"/>
    <mergeCell ref="B42:I42"/>
    <mergeCell ref="J41:N41"/>
    <mergeCell ref="B41:I41"/>
    <mergeCell ref="B43:I43"/>
    <mergeCell ref="J43:N43"/>
    <mergeCell ref="B44:I44"/>
    <mergeCell ref="J44:N44"/>
    <mergeCell ref="AS45:AV45"/>
    <mergeCell ref="Y41:AB41"/>
    <mergeCell ref="Q39:AB39"/>
    <mergeCell ref="AC39:AN39"/>
    <mergeCell ref="AO39:AZ39"/>
    <mergeCell ref="Q40:T40"/>
    <mergeCell ref="U40:X40"/>
    <mergeCell ref="Y40:AB40"/>
    <mergeCell ref="AC40:AF40"/>
    <mergeCell ref="AG40:AJ40"/>
    <mergeCell ref="AC41:AF41"/>
    <mergeCell ref="AG41:AJ41"/>
    <mergeCell ref="AK41:AN41"/>
    <mergeCell ref="AO41:AR41"/>
    <mergeCell ref="AS41:AV41"/>
    <mergeCell ref="AW41:AZ41"/>
    <mergeCell ref="AK40:AN40"/>
    <mergeCell ref="AO40:AR40"/>
    <mergeCell ref="AS40:AV40"/>
    <mergeCell ref="AW40:AZ40"/>
    <mergeCell ref="AW45:AZ45"/>
    <mergeCell ref="AK44:AN44"/>
    <mergeCell ref="U42:X42"/>
    <mergeCell ref="Q44:T44"/>
    <mergeCell ref="AS18:AZ18"/>
    <mergeCell ref="AS15:AZ16"/>
    <mergeCell ref="B17:Y17"/>
    <mergeCell ref="Z17:AB17"/>
    <mergeCell ref="AC17:AJ17"/>
    <mergeCell ref="AK17:AR17"/>
    <mergeCell ref="AS17:AZ17"/>
    <mergeCell ref="A1:AZ1"/>
    <mergeCell ref="B14:Y16"/>
    <mergeCell ref="Z14:AB16"/>
    <mergeCell ref="AC14:AZ14"/>
    <mergeCell ref="AC15:AJ16"/>
    <mergeCell ref="AK15:AR16"/>
    <mergeCell ref="B18:Y18"/>
    <mergeCell ref="Z18:AB18"/>
    <mergeCell ref="AC18:AJ18"/>
    <mergeCell ref="AK18:AR18"/>
    <mergeCell ref="AQ3:AU3"/>
    <mergeCell ref="AQ4:AU5"/>
    <mergeCell ref="AQ6:AU6"/>
    <mergeCell ref="AQ7:AU7"/>
    <mergeCell ref="AQ10:AU10"/>
    <mergeCell ref="B25:AZ25"/>
    <mergeCell ref="B39:I40"/>
    <mergeCell ref="J39:N40"/>
    <mergeCell ref="Z28:AB30"/>
    <mergeCell ref="AC28:AZ28"/>
    <mergeCell ref="B23:Y23"/>
    <mergeCell ref="Z23:AB23"/>
    <mergeCell ref="AC23:AJ23"/>
    <mergeCell ref="AK23:AR23"/>
    <mergeCell ref="AS23:AZ23"/>
    <mergeCell ref="AC29:AJ30"/>
    <mergeCell ref="AK29:AR30"/>
    <mergeCell ref="AS29:AZ30"/>
    <mergeCell ref="B37:AZ37"/>
    <mergeCell ref="B26:AZ26"/>
    <mergeCell ref="B28:Y30"/>
    <mergeCell ref="B31:Y31"/>
    <mergeCell ref="Z31:AB31"/>
    <mergeCell ref="AC31:AJ31"/>
    <mergeCell ref="AK31:AR31"/>
    <mergeCell ref="AS31:AZ31"/>
    <mergeCell ref="B20:Y20"/>
    <mergeCell ref="B19:Y19"/>
    <mergeCell ref="Z19:AB19"/>
    <mergeCell ref="AC19:AJ19"/>
    <mergeCell ref="AK19:AR19"/>
    <mergeCell ref="AS19:AZ19"/>
    <mergeCell ref="B22:Y22"/>
    <mergeCell ref="Z22:AB22"/>
    <mergeCell ref="AC22:AJ22"/>
    <mergeCell ref="AK22:AR22"/>
    <mergeCell ref="AS22:AZ22"/>
    <mergeCell ref="B21:Y21"/>
    <mergeCell ref="Z21:AB21"/>
    <mergeCell ref="AC21:AJ21"/>
    <mergeCell ref="AK21:AR21"/>
    <mergeCell ref="AS21:AZ21"/>
    <mergeCell ref="Z20:AB20"/>
    <mergeCell ref="B47:AZ47"/>
    <mergeCell ref="Z49:AB51"/>
    <mergeCell ref="AC49:AZ49"/>
    <mergeCell ref="AC50:AJ51"/>
    <mergeCell ref="AK50:AR51"/>
    <mergeCell ref="AS50:AZ51"/>
    <mergeCell ref="Z52:AB52"/>
    <mergeCell ref="AC52:AJ52"/>
    <mergeCell ref="AK52:AR52"/>
    <mergeCell ref="AS52:AZ52"/>
    <mergeCell ref="AS55:AZ55"/>
    <mergeCell ref="B57:AZ57"/>
    <mergeCell ref="Z53:AB53"/>
    <mergeCell ref="AC53:AJ53"/>
    <mergeCell ref="AK53:AR53"/>
    <mergeCell ref="AS53:AZ53"/>
    <mergeCell ref="Z54:AB54"/>
    <mergeCell ref="AC54:AJ54"/>
    <mergeCell ref="AK54:AR54"/>
    <mergeCell ref="AS54:AZ54"/>
    <mergeCell ref="B54:V54"/>
    <mergeCell ref="W54:Y54"/>
    <mergeCell ref="B59:AZ59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B49:V51"/>
    <mergeCell ref="W49:Y51"/>
    <mergeCell ref="B52:V52"/>
    <mergeCell ref="W52:Y52"/>
    <mergeCell ref="B53:V53"/>
    <mergeCell ref="W53:Y53"/>
    <mergeCell ref="Z55:AB55"/>
    <mergeCell ref="B55:V55"/>
    <mergeCell ref="W55:Y55"/>
    <mergeCell ref="AC55:AJ55"/>
    <mergeCell ref="AK55:AR55"/>
    <mergeCell ref="B61:Y63"/>
    <mergeCell ref="Z61:AB63"/>
    <mergeCell ref="AC61:AZ61"/>
    <mergeCell ref="AC62:AJ63"/>
    <mergeCell ref="AK62:AR63"/>
    <mergeCell ref="AS62:AZ63"/>
    <mergeCell ref="B64:Y64"/>
    <mergeCell ref="Z64:AB64"/>
    <mergeCell ref="AC64:AJ64"/>
    <mergeCell ref="AK64:AR64"/>
    <mergeCell ref="AS64:AZ64"/>
    <mergeCell ref="B65:Y65"/>
    <mergeCell ref="Z65:AB65"/>
    <mergeCell ref="AC65:AJ65"/>
    <mergeCell ref="AK65:AR65"/>
    <mergeCell ref="AS65:AZ65"/>
    <mergeCell ref="B66:Y66"/>
    <mergeCell ref="Z66:AB66"/>
    <mergeCell ref="AC66:AJ66"/>
    <mergeCell ref="AK66:AR66"/>
    <mergeCell ref="AS66:AZ66"/>
    <mergeCell ref="B70:AZ70"/>
    <mergeCell ref="B71:AZ71"/>
    <mergeCell ref="B67:Y67"/>
    <mergeCell ref="Z67:AB67"/>
    <mergeCell ref="B68:Y68"/>
    <mergeCell ref="Z68:AB68"/>
    <mergeCell ref="B69:Y69"/>
    <mergeCell ref="Z69:AB69"/>
    <mergeCell ref="AC69:AJ69"/>
    <mergeCell ref="AK69:AR69"/>
    <mergeCell ref="AS69:AZ69"/>
  </mergeCells>
  <pageMargins left="0.59055118110236227" right="0.39370078740157483" top="0.74803149606299213" bottom="0.74803149606299213" header="0.31496062992125984" footer="0"/>
  <pageSetup paperSize="9" firstPageNumber="190" fitToHeight="0" orientation="landscape" useFirstPageNumber="1" r:id="rId1"/>
  <headerFooter>
    <oddHeader>&amp;C&amp;"Times New Roman,обычный"&amp;10&amp;P</oddHeader>
  </headerFooter>
  <rowBreaks count="2" manualBreakCount="2">
    <brk id="25" max="51" man="1"/>
    <brk id="46" max="5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7"/>
  <sheetViews>
    <sheetView showGridLines="0" zoomScaleSheetLayoutView="100" workbookViewId="0">
      <selection activeCell="B64" sqref="B64:AZ64"/>
    </sheetView>
  </sheetViews>
  <sheetFormatPr defaultColWidth="0.85546875" defaultRowHeight="15" x14ac:dyDescent="0.25"/>
  <cols>
    <col min="1" max="1" width="0.7109375" style="88" customWidth="1"/>
    <col min="2" max="14" width="2.5703125" style="88" customWidth="1"/>
    <col min="15" max="16" width="3.28515625" style="88" customWidth="1"/>
    <col min="17" max="32" width="2.5703125" style="88" customWidth="1"/>
    <col min="33" max="33" width="3.140625" style="88" customWidth="1"/>
    <col min="34" max="40" width="2.5703125" style="88" customWidth="1"/>
    <col min="41" max="41" width="3.28515625" style="88" customWidth="1"/>
    <col min="42" max="49" width="2.5703125" style="88" customWidth="1"/>
    <col min="50" max="50" width="2.140625" style="88" customWidth="1"/>
    <col min="51" max="51" width="2.85546875" style="88" customWidth="1"/>
    <col min="52" max="52" width="2.140625" style="88" customWidth="1"/>
    <col min="53" max="16384" width="0.85546875" style="36"/>
  </cols>
  <sheetData>
    <row r="1" spans="1:52" ht="42.75" customHeight="1" x14ac:dyDescent="0.25">
      <c r="A1" s="993" t="s">
        <v>715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s="4" customFormat="1" ht="15" customHeight="1" thickBot="1" x14ac:dyDescent="0.25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s="4" customFormat="1" ht="15" customHeight="1" x14ac:dyDescent="0.2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s="4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s="4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s="4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1730"/>
      <c r="N9" s="1730"/>
      <c r="O9" s="1730"/>
      <c r="P9" s="1730"/>
      <c r="Q9" s="1730"/>
      <c r="R9" s="1730"/>
      <c r="S9" s="1730"/>
      <c r="T9" s="1730"/>
      <c r="U9" s="1730"/>
      <c r="V9" s="1730"/>
      <c r="W9" s="1730"/>
      <c r="X9" s="1730"/>
      <c r="Y9" s="1730"/>
      <c r="Z9" s="1730"/>
      <c r="AA9" s="1730"/>
      <c r="AB9" s="1730"/>
      <c r="AC9" s="1730"/>
      <c r="AD9" s="1730"/>
      <c r="AE9" s="1730"/>
      <c r="AF9" s="1730"/>
      <c r="AG9" s="1730"/>
      <c r="AH9" s="1730"/>
      <c r="AI9" s="1730"/>
      <c r="AJ9" s="1730"/>
      <c r="AK9" s="1730"/>
      <c r="AL9" s="1730"/>
      <c r="AM9" s="1730"/>
      <c r="AN9" s="1730"/>
      <c r="AO9" s="1730"/>
      <c r="AP9" s="1730"/>
      <c r="AQ9" s="1731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0.5" customHeight="1" x14ac:dyDescent="0.25"/>
    <row r="12" spans="1:52" s="8" customFormat="1" x14ac:dyDescent="0.25">
      <c r="A12" s="91"/>
      <c r="B12" s="1462" t="s">
        <v>418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21"/>
      <c r="AD12" s="1421"/>
      <c r="AE12" s="1421"/>
      <c r="AF12" s="1421"/>
      <c r="AG12" s="1421"/>
      <c r="AH12" s="1421"/>
      <c r="AI12" s="1421"/>
      <c r="AJ12" s="1421"/>
      <c r="AK12" s="1421"/>
      <c r="AL12" s="1421"/>
      <c r="AM12" s="1421"/>
      <c r="AN12" s="1421"/>
      <c r="AO12" s="1421"/>
      <c r="AP12" s="1421"/>
      <c r="AQ12" s="1421"/>
      <c r="AR12" s="1421"/>
      <c r="AS12" s="1421"/>
      <c r="AT12" s="1421"/>
      <c r="AU12" s="1421"/>
      <c r="AV12" s="1421"/>
      <c r="AW12" s="1421"/>
      <c r="AX12" s="1421"/>
      <c r="AY12" s="1421"/>
      <c r="AZ12" s="1421"/>
    </row>
    <row r="13" spans="1:52" s="8" customFormat="1" ht="8.1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s="8" customFormat="1" ht="22.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s="8" customFormat="1" ht="24.95" customHeight="1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s="8" customFormat="1" ht="24.9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3" s="355" customFormat="1" ht="15" customHeight="1" thickBot="1" x14ac:dyDescent="0.3">
      <c r="A17" s="354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3" s="37" customFormat="1" ht="18" customHeight="1" x14ac:dyDescent="0.25">
      <c r="A18" s="186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9"/>
      <c r="AC18" s="1199"/>
      <c r="AD18" s="1199"/>
      <c r="AE18" s="1199"/>
      <c r="AF18" s="1199"/>
      <c r="AG18" s="1199"/>
      <c r="AH18" s="1199"/>
      <c r="AI18" s="1199"/>
      <c r="AJ18" s="1199"/>
      <c r="AK18" s="1199"/>
      <c r="AL18" s="1199"/>
      <c r="AM18" s="1199"/>
      <c r="AN18" s="1199"/>
      <c r="AO18" s="1199"/>
      <c r="AP18" s="1199"/>
      <c r="AQ18" s="1199"/>
      <c r="AR18" s="1199"/>
      <c r="AS18" s="1199"/>
      <c r="AT18" s="1199"/>
      <c r="AU18" s="1199"/>
      <c r="AV18" s="1199"/>
      <c r="AW18" s="1199"/>
      <c r="AX18" s="1199"/>
      <c r="AY18" s="1199"/>
      <c r="AZ18" s="1202"/>
    </row>
    <row r="19" spans="1:53" s="37" customFormat="1" ht="18" customHeight="1" x14ac:dyDescent="0.25">
      <c r="A19" s="186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4" t="s">
        <v>122</v>
      </c>
      <c r="AA19" s="845"/>
      <c r="AB19" s="846"/>
      <c r="AC19" s="597"/>
      <c r="AD19" s="598"/>
      <c r="AE19" s="598"/>
      <c r="AF19" s="598"/>
      <c r="AG19" s="598"/>
      <c r="AH19" s="598"/>
      <c r="AI19" s="598"/>
      <c r="AJ19" s="599"/>
      <c r="AK19" s="597"/>
      <c r="AL19" s="598"/>
      <c r="AM19" s="598"/>
      <c r="AN19" s="598"/>
      <c r="AO19" s="598"/>
      <c r="AP19" s="598"/>
      <c r="AQ19" s="598"/>
      <c r="AR19" s="599"/>
      <c r="AS19" s="597"/>
      <c r="AT19" s="598"/>
      <c r="AU19" s="598"/>
      <c r="AV19" s="598"/>
      <c r="AW19" s="598"/>
      <c r="AX19" s="598"/>
      <c r="AY19" s="598"/>
      <c r="AZ19" s="317"/>
    </row>
    <row r="20" spans="1:53" s="37" customFormat="1" ht="18" customHeight="1" x14ac:dyDescent="0.25">
      <c r="A20" s="186"/>
      <c r="B20" s="1159" t="s">
        <v>303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4" t="s">
        <v>135</v>
      </c>
      <c r="AA20" s="845"/>
      <c r="AB20" s="846"/>
      <c r="AC20" s="597"/>
      <c r="AD20" s="598"/>
      <c r="AE20" s="598"/>
      <c r="AF20" s="598"/>
      <c r="AG20" s="598"/>
      <c r="AH20" s="598"/>
      <c r="AI20" s="598"/>
      <c r="AJ20" s="599"/>
      <c r="AK20" s="597"/>
      <c r="AL20" s="598"/>
      <c r="AM20" s="598"/>
      <c r="AN20" s="598"/>
      <c r="AO20" s="598"/>
      <c r="AP20" s="598"/>
      <c r="AQ20" s="598"/>
      <c r="AR20" s="599"/>
      <c r="AS20" s="597"/>
      <c r="AT20" s="598"/>
      <c r="AU20" s="598"/>
      <c r="AV20" s="598"/>
      <c r="AW20" s="598"/>
      <c r="AX20" s="598"/>
      <c r="AY20" s="598"/>
      <c r="AZ20" s="317"/>
    </row>
    <row r="21" spans="1:53" s="37" customFormat="1" ht="18" customHeight="1" x14ac:dyDescent="0.25">
      <c r="A21" s="186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4" t="s">
        <v>139</v>
      </c>
      <c r="AA21" s="845"/>
      <c r="AB21" s="846"/>
      <c r="AC21" s="597"/>
      <c r="AD21" s="598"/>
      <c r="AE21" s="598"/>
      <c r="AF21" s="598"/>
      <c r="AG21" s="598"/>
      <c r="AH21" s="598"/>
      <c r="AI21" s="598"/>
      <c r="AJ21" s="599"/>
      <c r="AK21" s="597"/>
      <c r="AL21" s="598"/>
      <c r="AM21" s="598"/>
      <c r="AN21" s="598"/>
      <c r="AO21" s="598"/>
      <c r="AP21" s="598"/>
      <c r="AQ21" s="598"/>
      <c r="AR21" s="599"/>
      <c r="AS21" s="597"/>
      <c r="AT21" s="598"/>
      <c r="AU21" s="598"/>
      <c r="AV21" s="598"/>
      <c r="AW21" s="598"/>
      <c r="AX21" s="598"/>
      <c r="AY21" s="598"/>
      <c r="AZ21" s="317"/>
    </row>
    <row r="22" spans="1:53" s="37" customFormat="1" ht="18" customHeight="1" x14ac:dyDescent="0.25">
      <c r="A22" s="186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4" t="s">
        <v>153</v>
      </c>
      <c r="AA22" s="845"/>
      <c r="AB22" s="846"/>
      <c r="AC22" s="597"/>
      <c r="AD22" s="598"/>
      <c r="AE22" s="598"/>
      <c r="AF22" s="598"/>
      <c r="AG22" s="598"/>
      <c r="AH22" s="598"/>
      <c r="AI22" s="598"/>
      <c r="AJ22" s="599"/>
      <c r="AK22" s="597"/>
      <c r="AL22" s="598"/>
      <c r="AM22" s="598"/>
      <c r="AN22" s="598"/>
      <c r="AO22" s="598"/>
      <c r="AP22" s="598"/>
      <c r="AQ22" s="598"/>
      <c r="AR22" s="599"/>
      <c r="AS22" s="597"/>
      <c r="AT22" s="598"/>
      <c r="AU22" s="598"/>
      <c r="AV22" s="598"/>
      <c r="AW22" s="598"/>
      <c r="AX22" s="598"/>
      <c r="AY22" s="598"/>
      <c r="AZ22" s="317"/>
    </row>
    <row r="23" spans="1:53" s="162" customFormat="1" ht="30.75" customHeight="1" thickBot="1" x14ac:dyDescent="0.3">
      <c r="A23" s="104"/>
      <c r="B23" s="1159" t="s">
        <v>605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847" t="s">
        <v>142</v>
      </c>
      <c r="AA23" s="848"/>
      <c r="AB23" s="849"/>
      <c r="AC23" s="980"/>
      <c r="AD23" s="981"/>
      <c r="AE23" s="981"/>
      <c r="AF23" s="981"/>
      <c r="AG23" s="981"/>
      <c r="AH23" s="981"/>
      <c r="AI23" s="981"/>
      <c r="AJ23" s="985"/>
      <c r="AK23" s="980"/>
      <c r="AL23" s="981"/>
      <c r="AM23" s="981"/>
      <c r="AN23" s="981"/>
      <c r="AO23" s="981"/>
      <c r="AP23" s="981"/>
      <c r="AQ23" s="981"/>
      <c r="AR23" s="985"/>
      <c r="AS23" s="980"/>
      <c r="AT23" s="981"/>
      <c r="AU23" s="981"/>
      <c r="AV23" s="981"/>
      <c r="AW23" s="981"/>
      <c r="AX23" s="981"/>
      <c r="AY23" s="981"/>
      <c r="AZ23" s="982"/>
    </row>
    <row r="24" spans="1:53" s="8" customFormat="1" ht="12" customHeight="1" x14ac:dyDescent="0.25">
      <c r="A24" s="91"/>
      <c r="B24" s="10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01"/>
      <c r="AA24" s="101"/>
      <c r="AB24" s="101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91"/>
    </row>
    <row r="25" spans="1:53" customFormat="1" ht="39" customHeight="1" x14ac:dyDescent="0.25">
      <c r="A25" s="82"/>
      <c r="B25" s="1249" t="s">
        <v>705</v>
      </c>
      <c r="C25" s="1250"/>
      <c r="D25" s="1250"/>
      <c r="E25" s="1250"/>
      <c r="F25" s="1250"/>
      <c r="G25" s="1250"/>
      <c r="H25" s="1250"/>
      <c r="I25" s="1250"/>
      <c r="J25" s="1250"/>
      <c r="K25" s="1250"/>
      <c r="L25" s="1250"/>
      <c r="M25" s="1250"/>
      <c r="N25" s="1250"/>
      <c r="O25" s="1250"/>
      <c r="P25" s="1250"/>
      <c r="Q25" s="1250"/>
      <c r="R25" s="1250"/>
      <c r="S25" s="1250"/>
      <c r="T25" s="1250"/>
      <c r="U25" s="1250"/>
      <c r="V25" s="1250"/>
      <c r="W25" s="1250"/>
      <c r="X25" s="1250"/>
      <c r="Y25" s="1250"/>
      <c r="Z25" s="1250"/>
      <c r="AA25" s="1250"/>
      <c r="AB25" s="1250"/>
      <c r="AC25" s="1250"/>
      <c r="AD25" s="1250"/>
      <c r="AE25" s="1250"/>
      <c r="AF25" s="1250"/>
      <c r="AG25" s="1250"/>
      <c r="AH25" s="1250"/>
      <c r="AI25" s="1250"/>
      <c r="AJ25" s="1250"/>
      <c r="AK25" s="1250"/>
      <c r="AL25" s="1250"/>
      <c r="AM25" s="1250"/>
      <c r="AN25" s="1250"/>
      <c r="AO25" s="1250"/>
      <c r="AP25" s="1250"/>
      <c r="AQ25" s="1250"/>
      <c r="AR25" s="1250"/>
      <c r="AS25" s="1250"/>
      <c r="AT25" s="1250"/>
      <c r="AU25" s="1250"/>
      <c r="AV25" s="1250"/>
      <c r="AW25" s="1250"/>
      <c r="AX25" s="1250"/>
      <c r="AY25" s="1250"/>
      <c r="AZ25" s="1250"/>
    </row>
    <row r="26" spans="1:53" s="43" customFormat="1" ht="17.25" customHeight="1" x14ac:dyDescent="0.2">
      <c r="A26" s="94"/>
      <c r="B26" s="973" t="s">
        <v>609</v>
      </c>
      <c r="C26" s="973"/>
      <c r="D26" s="973"/>
      <c r="E26" s="973"/>
      <c r="F26" s="973"/>
      <c r="G26" s="973"/>
      <c r="H26" s="973"/>
      <c r="I26" s="973"/>
      <c r="J26" s="973"/>
      <c r="K26" s="973"/>
      <c r="L26" s="973"/>
      <c r="M26" s="973"/>
      <c r="N26" s="973"/>
      <c r="O26" s="973"/>
      <c r="P26" s="973"/>
      <c r="Q26" s="973"/>
      <c r="R26" s="973"/>
      <c r="S26" s="973"/>
      <c r="T26" s="973"/>
      <c r="U26" s="973"/>
      <c r="V26" s="973"/>
      <c r="W26" s="973"/>
      <c r="X26" s="973"/>
      <c r="Y26" s="973"/>
      <c r="Z26" s="973"/>
      <c r="AA26" s="973"/>
      <c r="AB26" s="973"/>
      <c r="AC26" s="973"/>
      <c r="AD26" s="973"/>
      <c r="AE26" s="973"/>
      <c r="AF26" s="973"/>
      <c r="AG26" s="973"/>
      <c r="AH26" s="973"/>
      <c r="AI26" s="973"/>
      <c r="AJ26" s="973"/>
      <c r="AK26" s="973"/>
      <c r="AL26" s="973"/>
      <c r="AM26" s="973"/>
      <c r="AN26" s="973"/>
      <c r="AO26" s="973"/>
      <c r="AP26" s="973"/>
      <c r="AQ26" s="973"/>
      <c r="AR26" s="973"/>
      <c r="AS26" s="973"/>
      <c r="AT26" s="973"/>
      <c r="AU26" s="973"/>
      <c r="AV26" s="973"/>
      <c r="AW26" s="973"/>
      <c r="AX26" s="973"/>
      <c r="AY26" s="973"/>
      <c r="AZ26" s="973"/>
    </row>
    <row r="27" spans="1:53" s="43" customFormat="1" ht="12.75" customHeight="1" x14ac:dyDescent="0.2">
      <c r="A27" s="94"/>
      <c r="B27" s="589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89"/>
      <c r="R27" s="589"/>
      <c r="S27" s="589"/>
      <c r="T27" s="589"/>
      <c r="U27" s="589"/>
      <c r="V27" s="589"/>
      <c r="W27" s="589"/>
      <c r="X27" s="589"/>
      <c r="Y27" s="589"/>
      <c r="Z27" s="589"/>
      <c r="AA27" s="589"/>
      <c r="AB27" s="589"/>
      <c r="AC27" s="589"/>
      <c r="AD27" s="589"/>
      <c r="AE27" s="589"/>
      <c r="AF27" s="589"/>
      <c r="AG27" s="589"/>
      <c r="AH27" s="589"/>
      <c r="AI27" s="589"/>
      <c r="AJ27" s="589"/>
      <c r="AK27" s="589"/>
      <c r="AL27" s="589"/>
      <c r="AM27" s="589"/>
      <c r="AN27" s="589"/>
      <c r="AO27" s="589"/>
      <c r="AP27" s="589"/>
      <c r="AQ27" s="589"/>
      <c r="AR27" s="589"/>
      <c r="AS27" s="589"/>
      <c r="AT27" s="589"/>
      <c r="AU27" s="589"/>
      <c r="AV27" s="589"/>
      <c r="AW27" s="589"/>
      <c r="AX27" s="589"/>
      <c r="AY27" s="589"/>
      <c r="AZ27" s="589"/>
    </row>
    <row r="28" spans="1:53" s="43" customFormat="1" ht="16.5" customHeight="1" x14ac:dyDescent="0.2">
      <c r="A28" s="94"/>
      <c r="B28" s="870" t="s">
        <v>2</v>
      </c>
      <c r="C28" s="870"/>
      <c r="D28" s="870"/>
      <c r="E28" s="870"/>
      <c r="F28" s="870"/>
      <c r="G28" s="870"/>
      <c r="H28" s="870"/>
      <c r="I28" s="870"/>
      <c r="J28" s="870"/>
      <c r="K28" s="870"/>
      <c r="L28" s="870"/>
      <c r="M28" s="870"/>
      <c r="N28" s="870"/>
      <c r="O28" s="870"/>
      <c r="P28" s="870"/>
      <c r="Q28" s="870"/>
      <c r="R28" s="870"/>
      <c r="S28" s="870"/>
      <c r="T28" s="870"/>
      <c r="U28" s="870"/>
      <c r="V28" s="870"/>
      <c r="W28" s="870"/>
      <c r="X28" s="870"/>
      <c r="Y28" s="871"/>
      <c r="Z28" s="895" t="s">
        <v>33</v>
      </c>
      <c r="AA28" s="870"/>
      <c r="AB28" s="871"/>
      <c r="AC28" s="865" t="s">
        <v>99</v>
      </c>
      <c r="AD28" s="866"/>
      <c r="AE28" s="866"/>
      <c r="AF28" s="866"/>
      <c r="AG28" s="866"/>
      <c r="AH28" s="866"/>
      <c r="AI28" s="866"/>
      <c r="AJ28" s="866"/>
      <c r="AK28" s="866"/>
      <c r="AL28" s="866"/>
      <c r="AM28" s="866"/>
      <c r="AN28" s="866"/>
      <c r="AO28" s="866"/>
      <c r="AP28" s="866"/>
      <c r="AQ28" s="866"/>
      <c r="AR28" s="866"/>
      <c r="AS28" s="866"/>
      <c r="AT28" s="866"/>
      <c r="AU28" s="866"/>
      <c r="AV28" s="866"/>
      <c r="AW28" s="866"/>
      <c r="AX28" s="866"/>
      <c r="AY28" s="866"/>
      <c r="AZ28" s="866"/>
    </row>
    <row r="29" spans="1:53" s="43" customFormat="1" ht="10.5" customHeight="1" x14ac:dyDescent="0.2">
      <c r="A29" s="94"/>
      <c r="B29" s="872"/>
      <c r="C29" s="872"/>
      <c r="D29" s="872"/>
      <c r="E29" s="872"/>
      <c r="F29" s="872"/>
      <c r="G29" s="872"/>
      <c r="H29" s="872"/>
      <c r="I29" s="872"/>
      <c r="J29" s="872"/>
      <c r="K29" s="872"/>
      <c r="L29" s="872"/>
      <c r="M29" s="872"/>
      <c r="N29" s="872"/>
      <c r="O29" s="872"/>
      <c r="P29" s="872"/>
      <c r="Q29" s="872"/>
      <c r="R29" s="872"/>
      <c r="S29" s="872"/>
      <c r="T29" s="872"/>
      <c r="U29" s="872"/>
      <c r="V29" s="872"/>
      <c r="W29" s="872"/>
      <c r="X29" s="872"/>
      <c r="Y29" s="873"/>
      <c r="Z29" s="896"/>
      <c r="AA29" s="872"/>
      <c r="AB29" s="873"/>
      <c r="AC29" s="895" t="s">
        <v>271</v>
      </c>
      <c r="AD29" s="870"/>
      <c r="AE29" s="870"/>
      <c r="AF29" s="870"/>
      <c r="AG29" s="870"/>
      <c r="AH29" s="870"/>
      <c r="AI29" s="870"/>
      <c r="AJ29" s="871"/>
      <c r="AK29" s="892" t="s">
        <v>6</v>
      </c>
      <c r="AL29" s="892"/>
      <c r="AM29" s="892"/>
      <c r="AN29" s="892"/>
      <c r="AO29" s="892"/>
      <c r="AP29" s="892"/>
      <c r="AQ29" s="892"/>
      <c r="AR29" s="892"/>
      <c r="AS29" s="870" t="s">
        <v>35</v>
      </c>
      <c r="AT29" s="870"/>
      <c r="AU29" s="870"/>
      <c r="AV29" s="870"/>
      <c r="AW29" s="870"/>
      <c r="AX29" s="870"/>
      <c r="AY29" s="870"/>
      <c r="AZ29" s="870"/>
    </row>
    <row r="30" spans="1:53" s="43" customFormat="1" ht="27" customHeight="1" x14ac:dyDescent="0.2">
      <c r="A30" s="94"/>
      <c r="B30" s="874"/>
      <c r="C30" s="874"/>
      <c r="D30" s="874"/>
      <c r="E30" s="874"/>
      <c r="F30" s="874"/>
      <c r="G30" s="874"/>
      <c r="H30" s="874"/>
      <c r="I30" s="874"/>
      <c r="J30" s="874"/>
      <c r="K30" s="874"/>
      <c r="L30" s="874"/>
      <c r="M30" s="874"/>
      <c r="N30" s="874"/>
      <c r="O30" s="874"/>
      <c r="P30" s="874"/>
      <c r="Q30" s="874"/>
      <c r="R30" s="874"/>
      <c r="S30" s="874"/>
      <c r="T30" s="874"/>
      <c r="U30" s="874"/>
      <c r="V30" s="874"/>
      <c r="W30" s="874"/>
      <c r="X30" s="874"/>
      <c r="Y30" s="875"/>
      <c r="Z30" s="897"/>
      <c r="AA30" s="874"/>
      <c r="AB30" s="875"/>
      <c r="AC30" s="897"/>
      <c r="AD30" s="874"/>
      <c r="AE30" s="874"/>
      <c r="AF30" s="874"/>
      <c r="AG30" s="874"/>
      <c r="AH30" s="874"/>
      <c r="AI30" s="874"/>
      <c r="AJ30" s="875"/>
      <c r="AK30" s="892"/>
      <c r="AL30" s="892"/>
      <c r="AM30" s="892"/>
      <c r="AN30" s="892"/>
      <c r="AO30" s="892"/>
      <c r="AP30" s="892"/>
      <c r="AQ30" s="892"/>
      <c r="AR30" s="892"/>
      <c r="AS30" s="874"/>
      <c r="AT30" s="874"/>
      <c r="AU30" s="874"/>
      <c r="AV30" s="874"/>
      <c r="AW30" s="874"/>
      <c r="AX30" s="874"/>
      <c r="AY30" s="874"/>
      <c r="AZ30" s="874"/>
    </row>
    <row r="31" spans="1:53" s="574" customFormat="1" ht="12" thickBot="1" x14ac:dyDescent="0.2">
      <c r="A31" s="600"/>
      <c r="B31" s="884">
        <v>1</v>
      </c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5"/>
      <c r="Z31" s="953" t="s">
        <v>36</v>
      </c>
      <c r="AA31" s="884"/>
      <c r="AB31" s="885"/>
      <c r="AC31" s="953" t="s">
        <v>7</v>
      </c>
      <c r="AD31" s="884"/>
      <c r="AE31" s="884"/>
      <c r="AF31" s="884"/>
      <c r="AG31" s="884"/>
      <c r="AH31" s="884"/>
      <c r="AI31" s="884"/>
      <c r="AJ31" s="885"/>
      <c r="AK31" s="953" t="s">
        <v>8</v>
      </c>
      <c r="AL31" s="884"/>
      <c r="AM31" s="884"/>
      <c r="AN31" s="884"/>
      <c r="AO31" s="884"/>
      <c r="AP31" s="884"/>
      <c r="AQ31" s="884"/>
      <c r="AR31" s="885"/>
      <c r="AS31" s="953" t="s">
        <v>9</v>
      </c>
      <c r="AT31" s="884"/>
      <c r="AU31" s="884"/>
      <c r="AV31" s="884"/>
      <c r="AW31" s="884"/>
      <c r="AX31" s="884"/>
      <c r="AY31" s="884"/>
      <c r="AZ31" s="884"/>
    </row>
    <row r="32" spans="1:53" s="20" customFormat="1" ht="27.75" customHeight="1" x14ac:dyDescent="0.2">
      <c r="A32" s="114"/>
      <c r="B32" s="839" t="s">
        <v>417</v>
      </c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839"/>
      <c r="O32" s="839"/>
      <c r="P32" s="839"/>
      <c r="Q32" s="839"/>
      <c r="R32" s="839"/>
      <c r="S32" s="839"/>
      <c r="T32" s="839"/>
      <c r="U32" s="839"/>
      <c r="V32" s="839"/>
      <c r="W32" s="839"/>
      <c r="X32" s="839"/>
      <c r="Y32" s="840"/>
      <c r="Z32" s="927" t="s">
        <v>119</v>
      </c>
      <c r="AA32" s="928"/>
      <c r="AB32" s="928"/>
      <c r="AC32" s="988"/>
      <c r="AD32" s="989"/>
      <c r="AE32" s="989"/>
      <c r="AF32" s="989"/>
      <c r="AG32" s="989"/>
      <c r="AH32" s="989"/>
      <c r="AI32" s="989"/>
      <c r="AJ32" s="990"/>
      <c r="AK32" s="988"/>
      <c r="AL32" s="989"/>
      <c r="AM32" s="989"/>
      <c r="AN32" s="989"/>
      <c r="AO32" s="989"/>
      <c r="AP32" s="989"/>
      <c r="AQ32" s="989"/>
      <c r="AR32" s="990"/>
      <c r="AS32" s="988"/>
      <c r="AT32" s="989"/>
      <c r="AU32" s="989"/>
      <c r="AV32" s="989"/>
      <c r="AW32" s="989"/>
      <c r="AX32" s="989"/>
      <c r="AY32" s="989"/>
      <c r="AZ32" s="991"/>
    </row>
    <row r="33" spans="1:59" s="20" customFormat="1" ht="41.25" customHeight="1" x14ac:dyDescent="0.2">
      <c r="A33" s="114"/>
      <c r="B33" s="854" t="s">
        <v>604</v>
      </c>
      <c r="C33" s="854"/>
      <c r="D33" s="854"/>
      <c r="E33" s="854"/>
      <c r="F33" s="854"/>
      <c r="G33" s="854"/>
      <c r="H33" s="854"/>
      <c r="I33" s="854"/>
      <c r="J33" s="854"/>
      <c r="K33" s="854"/>
      <c r="L33" s="854"/>
      <c r="M33" s="854"/>
      <c r="N33" s="854"/>
      <c r="O33" s="854"/>
      <c r="P33" s="854"/>
      <c r="Q33" s="854"/>
      <c r="R33" s="854"/>
      <c r="S33" s="854"/>
      <c r="T33" s="854"/>
      <c r="U33" s="854"/>
      <c r="V33" s="854"/>
      <c r="W33" s="854"/>
      <c r="X33" s="854"/>
      <c r="Y33" s="855"/>
      <c r="Z33" s="841" t="s">
        <v>122</v>
      </c>
      <c r="AA33" s="842"/>
      <c r="AB33" s="843"/>
      <c r="AC33" s="1203"/>
      <c r="AD33" s="1204"/>
      <c r="AE33" s="1204"/>
      <c r="AF33" s="1204"/>
      <c r="AG33" s="1204"/>
      <c r="AH33" s="1204"/>
      <c r="AI33" s="1204"/>
      <c r="AJ33" s="1212"/>
      <c r="AK33" s="1203"/>
      <c r="AL33" s="1204"/>
      <c r="AM33" s="1204"/>
      <c r="AN33" s="1204"/>
      <c r="AO33" s="1204"/>
      <c r="AP33" s="1204"/>
      <c r="AQ33" s="1204"/>
      <c r="AR33" s="1212"/>
      <c r="AS33" s="1203"/>
      <c r="AT33" s="1204"/>
      <c r="AU33" s="1204"/>
      <c r="AV33" s="1204"/>
      <c r="AW33" s="1204"/>
      <c r="AX33" s="1204"/>
      <c r="AY33" s="1204"/>
      <c r="AZ33" s="1205"/>
    </row>
    <row r="34" spans="1:59" s="20" customFormat="1" ht="18" customHeight="1" thickBot="1" x14ac:dyDescent="0.25">
      <c r="A34" s="114"/>
      <c r="B34" s="792" t="s">
        <v>756</v>
      </c>
      <c r="C34" s="793"/>
      <c r="D34" s="793"/>
      <c r="E34" s="793"/>
      <c r="F34" s="793"/>
      <c r="G34" s="793"/>
      <c r="H34" s="793"/>
      <c r="I34" s="793"/>
      <c r="J34" s="793"/>
      <c r="K34" s="793"/>
      <c r="L34" s="793"/>
      <c r="M34" s="793"/>
      <c r="N34" s="793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4"/>
      <c r="Z34" s="847" t="s">
        <v>142</v>
      </c>
      <c r="AA34" s="848"/>
      <c r="AB34" s="849"/>
      <c r="AC34" s="889"/>
      <c r="AD34" s="890"/>
      <c r="AE34" s="890"/>
      <c r="AF34" s="890"/>
      <c r="AG34" s="890"/>
      <c r="AH34" s="890"/>
      <c r="AI34" s="890"/>
      <c r="AJ34" s="891"/>
      <c r="AK34" s="889"/>
      <c r="AL34" s="890"/>
      <c r="AM34" s="890"/>
      <c r="AN34" s="890"/>
      <c r="AO34" s="890"/>
      <c r="AP34" s="890"/>
      <c r="AQ34" s="890"/>
      <c r="AR34" s="891"/>
      <c r="AS34" s="889"/>
      <c r="AT34" s="890"/>
      <c r="AU34" s="890"/>
      <c r="AV34" s="890"/>
      <c r="AW34" s="890"/>
      <c r="AX34" s="890"/>
      <c r="AY34" s="890"/>
      <c r="AZ34" s="1755"/>
    </row>
    <row r="35" spans="1:59" s="43" customFormat="1" ht="18" customHeight="1" x14ac:dyDescent="0.2">
      <c r="A35" s="94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</row>
    <row r="36" spans="1:59" s="11" customFormat="1" ht="18" customHeight="1" x14ac:dyDescent="0.25">
      <c r="A36" s="91"/>
      <c r="B36" s="992" t="s">
        <v>610</v>
      </c>
      <c r="C36" s="992"/>
      <c r="D36" s="992"/>
      <c r="E36" s="992"/>
      <c r="F36" s="992"/>
      <c r="G36" s="992"/>
      <c r="H36" s="992"/>
      <c r="I36" s="992"/>
      <c r="J36" s="992"/>
      <c r="K36" s="992"/>
      <c r="L36" s="992"/>
      <c r="M36" s="992"/>
      <c r="N36" s="992"/>
      <c r="O36" s="992"/>
      <c r="P36" s="992"/>
      <c r="Q36" s="992"/>
      <c r="R36" s="992"/>
      <c r="S36" s="992"/>
      <c r="T36" s="992"/>
      <c r="U36" s="992"/>
      <c r="V36" s="992"/>
      <c r="W36" s="992"/>
      <c r="X36" s="992"/>
      <c r="Y36" s="992"/>
      <c r="Z36" s="992"/>
      <c r="AA36" s="992"/>
      <c r="AB36" s="992"/>
      <c r="AC36" s="992"/>
      <c r="AD36" s="992"/>
      <c r="AE36" s="992"/>
      <c r="AF36" s="992"/>
      <c r="AG36" s="992"/>
      <c r="AH36" s="992"/>
      <c r="AI36" s="992"/>
      <c r="AJ36" s="992"/>
      <c r="AK36" s="992"/>
      <c r="AL36" s="992"/>
      <c r="AM36" s="992"/>
      <c r="AN36" s="992"/>
      <c r="AO36" s="992"/>
      <c r="AP36" s="992"/>
      <c r="AQ36" s="992"/>
      <c r="AR36" s="992"/>
      <c r="AS36" s="992"/>
      <c r="AT36" s="992"/>
      <c r="AU36" s="992"/>
      <c r="AV36" s="992"/>
      <c r="AW36" s="992"/>
      <c r="AX36" s="992"/>
      <c r="AY36" s="992"/>
      <c r="AZ36" s="992"/>
    </row>
    <row r="37" spans="1:59" s="39" customFormat="1" ht="8.1" customHeight="1" x14ac:dyDescent="0.25">
      <c r="A37" s="103"/>
      <c r="B37" s="238"/>
      <c r="C37" s="238"/>
      <c r="D37" s="238"/>
      <c r="E37" s="238"/>
      <c r="F37" s="238"/>
      <c r="G37" s="238"/>
      <c r="H37" s="238"/>
      <c r="I37" s="238"/>
      <c r="J37" s="238"/>
      <c r="K37" s="238"/>
      <c r="L37" s="238"/>
      <c r="M37" s="238"/>
      <c r="N37" s="238"/>
      <c r="O37" s="238"/>
      <c r="P37" s="238"/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8"/>
      <c r="AV37" s="238"/>
      <c r="AW37" s="238"/>
      <c r="AX37" s="238"/>
      <c r="AY37" s="238"/>
      <c r="AZ37" s="238"/>
    </row>
    <row r="38" spans="1:59" s="18" customFormat="1" ht="27" customHeight="1" x14ac:dyDescent="0.25">
      <c r="A38" s="92"/>
      <c r="B38" s="870" t="s">
        <v>2</v>
      </c>
      <c r="C38" s="870"/>
      <c r="D38" s="870"/>
      <c r="E38" s="870"/>
      <c r="F38" s="870"/>
      <c r="G38" s="870"/>
      <c r="H38" s="870"/>
      <c r="I38" s="870"/>
      <c r="J38" s="870"/>
      <c r="K38" s="870"/>
      <c r="L38" s="870"/>
      <c r="M38" s="870"/>
      <c r="N38" s="871"/>
      <c r="O38" s="895" t="s">
        <v>3</v>
      </c>
      <c r="P38" s="871"/>
      <c r="Q38" s="865" t="s">
        <v>34</v>
      </c>
      <c r="R38" s="866"/>
      <c r="S38" s="866"/>
      <c r="T38" s="866"/>
      <c r="U38" s="866"/>
      <c r="V38" s="866"/>
      <c r="W38" s="866"/>
      <c r="X38" s="866"/>
      <c r="Y38" s="866"/>
      <c r="Z38" s="866"/>
      <c r="AA38" s="866"/>
      <c r="AB38" s="867"/>
      <c r="AC38" s="865" t="s">
        <v>65</v>
      </c>
      <c r="AD38" s="866"/>
      <c r="AE38" s="866"/>
      <c r="AF38" s="866"/>
      <c r="AG38" s="866"/>
      <c r="AH38" s="866"/>
      <c r="AI38" s="866"/>
      <c r="AJ38" s="866"/>
      <c r="AK38" s="866"/>
      <c r="AL38" s="866"/>
      <c r="AM38" s="866"/>
      <c r="AN38" s="867"/>
      <c r="AO38" s="865" t="s">
        <v>66</v>
      </c>
      <c r="AP38" s="866"/>
      <c r="AQ38" s="866"/>
      <c r="AR38" s="866"/>
      <c r="AS38" s="866"/>
      <c r="AT38" s="866"/>
      <c r="AU38" s="866"/>
      <c r="AV38" s="866"/>
      <c r="AW38" s="866"/>
      <c r="AX38" s="866"/>
      <c r="AY38" s="866"/>
      <c r="AZ38" s="866"/>
      <c r="BA38" s="14"/>
      <c r="BB38" s="14"/>
      <c r="BC38" s="14"/>
      <c r="BD38" s="14"/>
      <c r="BE38" s="14"/>
      <c r="BF38" s="33"/>
      <c r="BG38" s="33"/>
    </row>
    <row r="39" spans="1:59" s="18" customFormat="1" ht="38.25" customHeight="1" x14ac:dyDescent="0.25">
      <c r="A39" s="92"/>
      <c r="B39" s="874"/>
      <c r="C39" s="874"/>
      <c r="D39" s="874"/>
      <c r="E39" s="874"/>
      <c r="F39" s="874"/>
      <c r="G39" s="874"/>
      <c r="H39" s="874"/>
      <c r="I39" s="874"/>
      <c r="J39" s="874"/>
      <c r="K39" s="874"/>
      <c r="L39" s="874"/>
      <c r="M39" s="874"/>
      <c r="N39" s="875"/>
      <c r="O39" s="897"/>
      <c r="P39" s="875"/>
      <c r="Q39" s="865" t="s">
        <v>227</v>
      </c>
      <c r="R39" s="866"/>
      <c r="S39" s="866"/>
      <c r="T39" s="867"/>
      <c r="U39" s="865" t="s">
        <v>226</v>
      </c>
      <c r="V39" s="866"/>
      <c r="W39" s="866"/>
      <c r="X39" s="867"/>
      <c r="Y39" s="865" t="s">
        <v>218</v>
      </c>
      <c r="Z39" s="866"/>
      <c r="AA39" s="866"/>
      <c r="AB39" s="867"/>
      <c r="AC39" s="865" t="s">
        <v>227</v>
      </c>
      <c r="AD39" s="866"/>
      <c r="AE39" s="866"/>
      <c r="AF39" s="867"/>
      <c r="AG39" s="865" t="s">
        <v>226</v>
      </c>
      <c r="AH39" s="866"/>
      <c r="AI39" s="866"/>
      <c r="AJ39" s="867"/>
      <c r="AK39" s="865" t="s">
        <v>218</v>
      </c>
      <c r="AL39" s="866"/>
      <c r="AM39" s="866"/>
      <c r="AN39" s="867"/>
      <c r="AO39" s="865" t="s">
        <v>227</v>
      </c>
      <c r="AP39" s="866"/>
      <c r="AQ39" s="866"/>
      <c r="AR39" s="867"/>
      <c r="AS39" s="865" t="s">
        <v>226</v>
      </c>
      <c r="AT39" s="866"/>
      <c r="AU39" s="866"/>
      <c r="AV39" s="867"/>
      <c r="AW39" s="865" t="s">
        <v>218</v>
      </c>
      <c r="AX39" s="866"/>
      <c r="AY39" s="866"/>
      <c r="AZ39" s="866"/>
      <c r="BA39" s="29"/>
      <c r="BB39" s="29"/>
      <c r="BC39" s="14"/>
      <c r="BD39" s="14"/>
      <c r="BE39" s="14"/>
      <c r="BF39" s="33"/>
      <c r="BG39" s="33"/>
    </row>
    <row r="40" spans="1:59" s="353" customFormat="1" ht="12" thickBot="1" x14ac:dyDescent="0.25">
      <c r="A40" s="477"/>
      <c r="B40" s="958">
        <v>1</v>
      </c>
      <c r="C40" s="958"/>
      <c r="D40" s="958"/>
      <c r="E40" s="958"/>
      <c r="F40" s="958"/>
      <c r="G40" s="958"/>
      <c r="H40" s="958"/>
      <c r="I40" s="958"/>
      <c r="J40" s="958"/>
      <c r="K40" s="958"/>
      <c r="L40" s="958"/>
      <c r="M40" s="958"/>
      <c r="N40" s="959"/>
      <c r="O40" s="1517">
        <v>2</v>
      </c>
      <c r="P40" s="1519"/>
      <c r="Q40" s="965">
        <v>3</v>
      </c>
      <c r="R40" s="966"/>
      <c r="S40" s="966"/>
      <c r="T40" s="967"/>
      <c r="U40" s="965">
        <v>4</v>
      </c>
      <c r="V40" s="966"/>
      <c r="W40" s="966"/>
      <c r="X40" s="967"/>
      <c r="Y40" s="965">
        <v>5</v>
      </c>
      <c r="Z40" s="966"/>
      <c r="AA40" s="966"/>
      <c r="AB40" s="967"/>
      <c r="AC40" s="965">
        <v>6</v>
      </c>
      <c r="AD40" s="966"/>
      <c r="AE40" s="966"/>
      <c r="AF40" s="967"/>
      <c r="AG40" s="965">
        <v>7</v>
      </c>
      <c r="AH40" s="966"/>
      <c r="AI40" s="966"/>
      <c r="AJ40" s="967"/>
      <c r="AK40" s="965">
        <v>8</v>
      </c>
      <c r="AL40" s="966"/>
      <c r="AM40" s="966"/>
      <c r="AN40" s="967"/>
      <c r="AO40" s="965">
        <v>9</v>
      </c>
      <c r="AP40" s="966"/>
      <c r="AQ40" s="966"/>
      <c r="AR40" s="967"/>
      <c r="AS40" s="965">
        <v>10</v>
      </c>
      <c r="AT40" s="966"/>
      <c r="AU40" s="966"/>
      <c r="AV40" s="967"/>
      <c r="AW40" s="965">
        <v>11</v>
      </c>
      <c r="AX40" s="966"/>
      <c r="AY40" s="966"/>
      <c r="AZ40" s="966"/>
      <c r="BA40" s="351"/>
      <c r="BB40" s="351"/>
      <c r="BC40" s="351"/>
      <c r="BD40" s="351"/>
      <c r="BE40" s="351"/>
      <c r="BF40" s="352"/>
      <c r="BG40" s="352"/>
    </row>
    <row r="41" spans="1:59" s="18" customFormat="1" ht="67.5" customHeight="1" x14ac:dyDescent="0.25">
      <c r="A41" s="92"/>
      <c r="B41" s="978" t="s">
        <v>406</v>
      </c>
      <c r="C41" s="978"/>
      <c r="D41" s="978"/>
      <c r="E41" s="978"/>
      <c r="F41" s="978"/>
      <c r="G41" s="978"/>
      <c r="H41" s="978"/>
      <c r="I41" s="978"/>
      <c r="J41" s="978"/>
      <c r="K41" s="978"/>
      <c r="L41" s="978"/>
      <c r="M41" s="978"/>
      <c r="N41" s="979"/>
      <c r="O41" s="954" t="s">
        <v>119</v>
      </c>
      <c r="P41" s="955"/>
      <c r="Q41" s="988" t="s">
        <v>24</v>
      </c>
      <c r="R41" s="989"/>
      <c r="S41" s="989"/>
      <c r="T41" s="990"/>
      <c r="U41" s="988" t="s">
        <v>24</v>
      </c>
      <c r="V41" s="989"/>
      <c r="W41" s="989"/>
      <c r="X41" s="990"/>
      <c r="Y41" s="988"/>
      <c r="Z41" s="989"/>
      <c r="AA41" s="989"/>
      <c r="AB41" s="990"/>
      <c r="AC41" s="988" t="s">
        <v>24</v>
      </c>
      <c r="AD41" s="989"/>
      <c r="AE41" s="989"/>
      <c r="AF41" s="990"/>
      <c r="AG41" s="988" t="s">
        <v>24</v>
      </c>
      <c r="AH41" s="989"/>
      <c r="AI41" s="989"/>
      <c r="AJ41" s="990"/>
      <c r="AK41" s="988"/>
      <c r="AL41" s="989"/>
      <c r="AM41" s="989"/>
      <c r="AN41" s="990"/>
      <c r="AO41" s="988" t="s">
        <v>24</v>
      </c>
      <c r="AP41" s="989"/>
      <c r="AQ41" s="989"/>
      <c r="AR41" s="990"/>
      <c r="AS41" s="988" t="s">
        <v>24</v>
      </c>
      <c r="AT41" s="989"/>
      <c r="AU41" s="989"/>
      <c r="AV41" s="990"/>
      <c r="AW41" s="858"/>
      <c r="AX41" s="859"/>
      <c r="AY41" s="859"/>
      <c r="AZ41" s="861"/>
      <c r="BA41" s="32"/>
      <c r="BB41" s="32"/>
      <c r="BC41" s="32"/>
      <c r="BD41" s="32"/>
      <c r="BE41" s="32"/>
      <c r="BF41" s="33"/>
      <c r="BG41" s="33"/>
    </row>
    <row r="42" spans="1:59" s="18" customFormat="1" ht="32.1" customHeight="1" x14ac:dyDescent="0.25">
      <c r="A42" s="92"/>
      <c r="B42" s="1763" t="s">
        <v>5</v>
      </c>
      <c r="C42" s="1763"/>
      <c r="D42" s="1763"/>
      <c r="E42" s="1763"/>
      <c r="F42" s="1763"/>
      <c r="G42" s="1763"/>
      <c r="H42" s="1763"/>
      <c r="I42" s="1763"/>
      <c r="J42" s="1763"/>
      <c r="K42" s="1763"/>
      <c r="L42" s="1763"/>
      <c r="M42" s="1763"/>
      <c r="N42" s="1764"/>
      <c r="O42" s="917" t="s">
        <v>160</v>
      </c>
      <c r="P42" s="918"/>
      <c r="Q42" s="1203"/>
      <c r="R42" s="1204"/>
      <c r="S42" s="1204"/>
      <c r="T42" s="1212"/>
      <c r="U42" s="1203"/>
      <c r="V42" s="1204"/>
      <c r="W42" s="1204"/>
      <c r="X42" s="1212"/>
      <c r="Y42" s="1203"/>
      <c r="Z42" s="1204"/>
      <c r="AA42" s="1204"/>
      <c r="AB42" s="1212"/>
      <c r="AC42" s="1203"/>
      <c r="AD42" s="1204"/>
      <c r="AE42" s="1204"/>
      <c r="AF42" s="1212"/>
      <c r="AG42" s="1203"/>
      <c r="AH42" s="1204"/>
      <c r="AI42" s="1204"/>
      <c r="AJ42" s="1212"/>
      <c r="AK42" s="1203"/>
      <c r="AL42" s="1204"/>
      <c r="AM42" s="1204"/>
      <c r="AN42" s="1212"/>
      <c r="AO42" s="1203"/>
      <c r="AP42" s="1204"/>
      <c r="AQ42" s="1204"/>
      <c r="AR42" s="1212"/>
      <c r="AS42" s="1203"/>
      <c r="AT42" s="1204"/>
      <c r="AU42" s="1204"/>
      <c r="AV42" s="1212"/>
      <c r="AW42" s="865"/>
      <c r="AX42" s="866"/>
      <c r="AY42" s="866"/>
      <c r="AZ42" s="868"/>
      <c r="BA42" s="32"/>
      <c r="BB42" s="32"/>
      <c r="BC42" s="32"/>
      <c r="BD42" s="32"/>
      <c r="BE42" s="32"/>
      <c r="BF42" s="33"/>
      <c r="BG42" s="33"/>
    </row>
    <row r="43" spans="1:59" s="18" customFormat="1" ht="18" customHeight="1" thickBot="1" x14ac:dyDescent="0.3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0"/>
      <c r="L43" s="1030"/>
      <c r="M43" s="1030"/>
      <c r="N43" s="1031"/>
      <c r="O43" s="1055"/>
      <c r="P43" s="1056"/>
      <c r="Q43" s="889"/>
      <c r="R43" s="890"/>
      <c r="S43" s="890"/>
      <c r="T43" s="891"/>
      <c r="U43" s="889"/>
      <c r="V43" s="890"/>
      <c r="W43" s="890"/>
      <c r="X43" s="891"/>
      <c r="Y43" s="889"/>
      <c r="Z43" s="890"/>
      <c r="AA43" s="890"/>
      <c r="AB43" s="891"/>
      <c r="AC43" s="889"/>
      <c r="AD43" s="890"/>
      <c r="AE43" s="890"/>
      <c r="AF43" s="891"/>
      <c r="AG43" s="889"/>
      <c r="AH43" s="890"/>
      <c r="AI43" s="890"/>
      <c r="AJ43" s="891"/>
      <c r="AK43" s="889"/>
      <c r="AL43" s="890"/>
      <c r="AM43" s="890"/>
      <c r="AN43" s="891"/>
      <c r="AO43" s="889"/>
      <c r="AP43" s="890"/>
      <c r="AQ43" s="890"/>
      <c r="AR43" s="891"/>
      <c r="AS43" s="889"/>
      <c r="AT43" s="890"/>
      <c r="AU43" s="890"/>
      <c r="AV43" s="891"/>
      <c r="AW43" s="850"/>
      <c r="AX43" s="851"/>
      <c r="AY43" s="851"/>
      <c r="AZ43" s="853"/>
      <c r="BA43" s="32"/>
      <c r="BB43" s="32"/>
      <c r="BC43" s="32"/>
      <c r="BD43" s="32"/>
      <c r="BE43" s="32"/>
      <c r="BF43" s="33"/>
      <c r="BG43" s="33"/>
    </row>
    <row r="44" spans="1:59" s="8" customFormat="1" ht="9" customHeight="1" x14ac:dyDescent="0.25">
      <c r="A44" s="91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97"/>
      <c r="T44" s="97"/>
      <c r="U44" s="98"/>
      <c r="V44" s="98"/>
      <c r="W44" s="98"/>
      <c r="X44" s="98"/>
      <c r="Y44" s="98"/>
      <c r="Z44" s="98"/>
      <c r="AA44" s="98"/>
      <c r="AB44" s="98"/>
      <c r="AC44" s="99"/>
      <c r="AD44" s="99"/>
      <c r="AE44" s="99"/>
      <c r="AF44" s="99"/>
      <c r="AG44" s="99"/>
      <c r="AH44" s="99"/>
      <c r="AI44" s="99"/>
      <c r="AJ44" s="99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</row>
    <row r="45" spans="1:59" s="8" customFormat="1" ht="25.5" customHeight="1" x14ac:dyDescent="0.25">
      <c r="A45" s="91"/>
      <c r="B45" s="973" t="s">
        <v>611</v>
      </c>
      <c r="C45" s="973"/>
      <c r="D45" s="973"/>
      <c r="E45" s="973"/>
      <c r="F45" s="973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3"/>
      <c r="S45" s="973"/>
      <c r="T45" s="973"/>
      <c r="U45" s="973"/>
      <c r="V45" s="973"/>
      <c r="W45" s="973"/>
      <c r="X45" s="973"/>
      <c r="Y45" s="973"/>
      <c r="Z45" s="973"/>
      <c r="AA45" s="973"/>
      <c r="AB45" s="973"/>
      <c r="AC45" s="973"/>
      <c r="AD45" s="973"/>
      <c r="AE45" s="973"/>
      <c r="AF45" s="973"/>
      <c r="AG45" s="973"/>
      <c r="AH45" s="973"/>
      <c r="AI45" s="973"/>
      <c r="AJ45" s="973"/>
      <c r="AK45" s="973"/>
      <c r="AL45" s="973"/>
      <c r="AM45" s="973"/>
      <c r="AN45" s="973"/>
      <c r="AO45" s="973"/>
      <c r="AP45" s="973"/>
      <c r="AQ45" s="973"/>
      <c r="AR45" s="973"/>
      <c r="AS45" s="973"/>
      <c r="AT45" s="973"/>
      <c r="AU45" s="973"/>
      <c r="AV45" s="973"/>
      <c r="AW45" s="973"/>
      <c r="AX45" s="973"/>
      <c r="AY45" s="973"/>
      <c r="AZ45" s="973"/>
    </row>
    <row r="46" spans="1:59" s="8" customFormat="1" ht="10.5" customHeight="1" x14ac:dyDescent="0.25">
      <c r="A46" s="91"/>
      <c r="B46" s="238"/>
      <c r="C46" s="238"/>
      <c r="D46" s="238"/>
      <c r="E46" s="238"/>
      <c r="F46" s="238"/>
      <c r="G46" s="238"/>
      <c r="H46" s="238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238"/>
      <c r="T46" s="238"/>
      <c r="U46" s="238"/>
      <c r="V46" s="238"/>
      <c r="W46" s="238"/>
      <c r="X46" s="238"/>
      <c r="Y46" s="238"/>
      <c r="Z46" s="238"/>
      <c r="AA46" s="238"/>
      <c r="AB46" s="238"/>
      <c r="AC46" s="238"/>
      <c r="AD46" s="238"/>
      <c r="AE46" s="238"/>
      <c r="AF46" s="238"/>
      <c r="AG46" s="238"/>
      <c r="AH46" s="238"/>
      <c r="AI46" s="238"/>
      <c r="AJ46" s="238"/>
      <c r="AK46" s="238"/>
      <c r="AL46" s="238"/>
      <c r="AM46" s="238"/>
      <c r="AN46" s="238"/>
      <c r="AO46" s="238"/>
      <c r="AP46" s="238"/>
      <c r="AQ46" s="238"/>
      <c r="AR46" s="238"/>
      <c r="AS46" s="238"/>
      <c r="AT46" s="238"/>
      <c r="AU46" s="238"/>
      <c r="AV46" s="238"/>
      <c r="AW46" s="238"/>
      <c r="AX46" s="238"/>
      <c r="AY46" s="238"/>
      <c r="AZ46" s="238"/>
    </row>
    <row r="47" spans="1:59" s="8" customFormat="1" ht="39.75" customHeight="1" x14ac:dyDescent="0.25">
      <c r="A47" s="91"/>
      <c r="B47" s="870" t="s">
        <v>2</v>
      </c>
      <c r="C47" s="870"/>
      <c r="D47" s="870"/>
      <c r="E47" s="870"/>
      <c r="F47" s="870"/>
      <c r="G47" s="870"/>
      <c r="H47" s="870"/>
      <c r="I47" s="870"/>
      <c r="J47" s="870"/>
      <c r="K47" s="870"/>
      <c r="L47" s="870"/>
      <c r="M47" s="870"/>
      <c r="N47" s="871"/>
      <c r="O47" s="895" t="s">
        <v>3</v>
      </c>
      <c r="P47" s="871"/>
      <c r="Q47" s="865" t="s">
        <v>34</v>
      </c>
      <c r="R47" s="866"/>
      <c r="S47" s="866"/>
      <c r="T47" s="866"/>
      <c r="U47" s="866"/>
      <c r="V47" s="866"/>
      <c r="W47" s="866"/>
      <c r="X47" s="866"/>
      <c r="Y47" s="866"/>
      <c r="Z47" s="866"/>
      <c r="AA47" s="866"/>
      <c r="AB47" s="867"/>
      <c r="AC47" s="865" t="s">
        <v>65</v>
      </c>
      <c r="AD47" s="866"/>
      <c r="AE47" s="866"/>
      <c r="AF47" s="866"/>
      <c r="AG47" s="866"/>
      <c r="AH47" s="866"/>
      <c r="AI47" s="866"/>
      <c r="AJ47" s="866"/>
      <c r="AK47" s="866"/>
      <c r="AL47" s="866"/>
      <c r="AM47" s="866"/>
      <c r="AN47" s="867"/>
      <c r="AO47" s="865" t="s">
        <v>66</v>
      </c>
      <c r="AP47" s="866"/>
      <c r="AQ47" s="866"/>
      <c r="AR47" s="866"/>
      <c r="AS47" s="866"/>
      <c r="AT47" s="866"/>
      <c r="AU47" s="866"/>
      <c r="AV47" s="866"/>
      <c r="AW47" s="866"/>
      <c r="AX47" s="866"/>
      <c r="AY47" s="866"/>
      <c r="AZ47" s="866"/>
    </row>
    <row r="48" spans="1:59" s="8" customFormat="1" ht="38.25" customHeight="1" x14ac:dyDescent="0.25">
      <c r="A48" s="91"/>
      <c r="B48" s="874"/>
      <c r="C48" s="874"/>
      <c r="D48" s="874"/>
      <c r="E48" s="874"/>
      <c r="F48" s="874"/>
      <c r="G48" s="874"/>
      <c r="H48" s="874"/>
      <c r="I48" s="874"/>
      <c r="J48" s="874"/>
      <c r="K48" s="874"/>
      <c r="L48" s="874"/>
      <c r="M48" s="874"/>
      <c r="N48" s="875"/>
      <c r="O48" s="897"/>
      <c r="P48" s="875"/>
      <c r="Q48" s="865" t="s">
        <v>227</v>
      </c>
      <c r="R48" s="866"/>
      <c r="S48" s="866"/>
      <c r="T48" s="867"/>
      <c r="U48" s="865" t="s">
        <v>226</v>
      </c>
      <c r="V48" s="866"/>
      <c r="W48" s="866"/>
      <c r="X48" s="867"/>
      <c r="Y48" s="865" t="s">
        <v>218</v>
      </c>
      <c r="Z48" s="866"/>
      <c r="AA48" s="866"/>
      <c r="AB48" s="867"/>
      <c r="AC48" s="865" t="s">
        <v>227</v>
      </c>
      <c r="AD48" s="866"/>
      <c r="AE48" s="866"/>
      <c r="AF48" s="867"/>
      <c r="AG48" s="865" t="s">
        <v>226</v>
      </c>
      <c r="AH48" s="866"/>
      <c r="AI48" s="866"/>
      <c r="AJ48" s="867"/>
      <c r="AK48" s="865" t="s">
        <v>218</v>
      </c>
      <c r="AL48" s="866"/>
      <c r="AM48" s="866"/>
      <c r="AN48" s="867"/>
      <c r="AO48" s="865" t="s">
        <v>227</v>
      </c>
      <c r="AP48" s="866"/>
      <c r="AQ48" s="866"/>
      <c r="AR48" s="867"/>
      <c r="AS48" s="865" t="s">
        <v>226</v>
      </c>
      <c r="AT48" s="866"/>
      <c r="AU48" s="866"/>
      <c r="AV48" s="867"/>
      <c r="AW48" s="865" t="s">
        <v>218</v>
      </c>
      <c r="AX48" s="866"/>
      <c r="AY48" s="866"/>
      <c r="AZ48" s="866"/>
    </row>
    <row r="49" spans="1:52" s="601" customFormat="1" ht="15" customHeight="1" thickBot="1" x14ac:dyDescent="0.25">
      <c r="A49" s="533"/>
      <c r="B49" s="958">
        <v>1</v>
      </c>
      <c r="C49" s="958"/>
      <c r="D49" s="958"/>
      <c r="E49" s="958"/>
      <c r="F49" s="958"/>
      <c r="G49" s="958"/>
      <c r="H49" s="958"/>
      <c r="I49" s="958"/>
      <c r="J49" s="958"/>
      <c r="K49" s="958"/>
      <c r="L49" s="958"/>
      <c r="M49" s="958"/>
      <c r="N49" s="959"/>
      <c r="O49" s="1517">
        <v>2</v>
      </c>
      <c r="P49" s="1519"/>
      <c r="Q49" s="965">
        <v>3</v>
      </c>
      <c r="R49" s="966"/>
      <c r="S49" s="966"/>
      <c r="T49" s="967"/>
      <c r="U49" s="965">
        <v>4</v>
      </c>
      <c r="V49" s="966"/>
      <c r="W49" s="966"/>
      <c r="X49" s="967"/>
      <c r="Y49" s="965">
        <v>5</v>
      </c>
      <c r="Z49" s="966"/>
      <c r="AA49" s="966"/>
      <c r="AB49" s="967"/>
      <c r="AC49" s="965">
        <v>6</v>
      </c>
      <c r="AD49" s="966"/>
      <c r="AE49" s="966"/>
      <c r="AF49" s="967"/>
      <c r="AG49" s="965">
        <v>7</v>
      </c>
      <c r="AH49" s="966"/>
      <c r="AI49" s="966"/>
      <c r="AJ49" s="967"/>
      <c r="AK49" s="965">
        <v>8</v>
      </c>
      <c r="AL49" s="966"/>
      <c r="AM49" s="966"/>
      <c r="AN49" s="967"/>
      <c r="AO49" s="965">
        <v>9</v>
      </c>
      <c r="AP49" s="966"/>
      <c r="AQ49" s="966"/>
      <c r="AR49" s="967"/>
      <c r="AS49" s="965">
        <v>10</v>
      </c>
      <c r="AT49" s="966"/>
      <c r="AU49" s="966"/>
      <c r="AV49" s="967"/>
      <c r="AW49" s="965">
        <v>11</v>
      </c>
      <c r="AX49" s="966"/>
      <c r="AY49" s="966"/>
      <c r="AZ49" s="966"/>
    </row>
    <row r="50" spans="1:52" s="8" customFormat="1" ht="66" customHeight="1" x14ac:dyDescent="0.25">
      <c r="A50" s="91"/>
      <c r="B50" s="978" t="s">
        <v>608</v>
      </c>
      <c r="C50" s="978"/>
      <c r="D50" s="978"/>
      <c r="E50" s="978"/>
      <c r="F50" s="978"/>
      <c r="G50" s="978"/>
      <c r="H50" s="978"/>
      <c r="I50" s="978"/>
      <c r="J50" s="978"/>
      <c r="K50" s="978"/>
      <c r="L50" s="978"/>
      <c r="M50" s="978"/>
      <c r="N50" s="979"/>
      <c r="O50" s="954" t="s">
        <v>119</v>
      </c>
      <c r="P50" s="955"/>
      <c r="Q50" s="988" t="s">
        <v>24</v>
      </c>
      <c r="R50" s="989"/>
      <c r="S50" s="989"/>
      <c r="T50" s="990"/>
      <c r="U50" s="988" t="s">
        <v>24</v>
      </c>
      <c r="V50" s="989"/>
      <c r="W50" s="989"/>
      <c r="X50" s="990"/>
      <c r="Y50" s="988"/>
      <c r="Z50" s="989"/>
      <c r="AA50" s="989"/>
      <c r="AB50" s="990"/>
      <c r="AC50" s="988" t="s">
        <v>24</v>
      </c>
      <c r="AD50" s="989"/>
      <c r="AE50" s="989"/>
      <c r="AF50" s="990"/>
      <c r="AG50" s="988" t="s">
        <v>24</v>
      </c>
      <c r="AH50" s="989"/>
      <c r="AI50" s="989"/>
      <c r="AJ50" s="990"/>
      <c r="AK50" s="988"/>
      <c r="AL50" s="989"/>
      <c r="AM50" s="989"/>
      <c r="AN50" s="990"/>
      <c r="AO50" s="988" t="s">
        <v>24</v>
      </c>
      <c r="AP50" s="989"/>
      <c r="AQ50" s="989"/>
      <c r="AR50" s="990"/>
      <c r="AS50" s="988" t="s">
        <v>24</v>
      </c>
      <c r="AT50" s="989"/>
      <c r="AU50" s="989"/>
      <c r="AV50" s="990"/>
      <c r="AW50" s="858"/>
      <c r="AX50" s="859"/>
      <c r="AY50" s="859"/>
      <c r="AZ50" s="861"/>
    </row>
    <row r="51" spans="1:52" s="8" customFormat="1" ht="24" customHeight="1" x14ac:dyDescent="0.25">
      <c r="A51" s="91"/>
      <c r="B51" s="1763" t="s">
        <v>5</v>
      </c>
      <c r="C51" s="1763"/>
      <c r="D51" s="1763"/>
      <c r="E51" s="1763"/>
      <c r="F51" s="1763"/>
      <c r="G51" s="1763"/>
      <c r="H51" s="1763"/>
      <c r="I51" s="1763"/>
      <c r="J51" s="1763"/>
      <c r="K51" s="1763"/>
      <c r="L51" s="1763"/>
      <c r="M51" s="1763"/>
      <c r="N51" s="1764"/>
      <c r="O51" s="917" t="s">
        <v>160</v>
      </c>
      <c r="P51" s="918"/>
      <c r="Q51" s="1203"/>
      <c r="R51" s="1204"/>
      <c r="S51" s="1204"/>
      <c r="T51" s="1212"/>
      <c r="U51" s="1203"/>
      <c r="V51" s="1204"/>
      <c r="W51" s="1204"/>
      <c r="X51" s="1212"/>
      <c r="Y51" s="1203"/>
      <c r="Z51" s="1204"/>
      <c r="AA51" s="1204"/>
      <c r="AB51" s="1212"/>
      <c r="AC51" s="1203"/>
      <c r="AD51" s="1204"/>
      <c r="AE51" s="1204"/>
      <c r="AF51" s="1212"/>
      <c r="AG51" s="1203"/>
      <c r="AH51" s="1204"/>
      <c r="AI51" s="1204"/>
      <c r="AJ51" s="1212"/>
      <c r="AK51" s="1203"/>
      <c r="AL51" s="1204"/>
      <c r="AM51" s="1204"/>
      <c r="AN51" s="1212"/>
      <c r="AO51" s="1203"/>
      <c r="AP51" s="1204"/>
      <c r="AQ51" s="1204"/>
      <c r="AR51" s="1212"/>
      <c r="AS51" s="1203"/>
      <c r="AT51" s="1204"/>
      <c r="AU51" s="1204"/>
      <c r="AV51" s="1212"/>
      <c r="AW51" s="865"/>
      <c r="AX51" s="866"/>
      <c r="AY51" s="866"/>
      <c r="AZ51" s="868"/>
    </row>
    <row r="52" spans="1:52" s="8" customFormat="1" ht="14.25" customHeight="1" thickBot="1" x14ac:dyDescent="0.3">
      <c r="A52" s="91"/>
      <c r="B52" s="1030"/>
      <c r="C52" s="1030"/>
      <c r="D52" s="1030"/>
      <c r="E52" s="1030"/>
      <c r="F52" s="1030"/>
      <c r="G52" s="1030"/>
      <c r="H52" s="1030"/>
      <c r="I52" s="1030"/>
      <c r="J52" s="1030"/>
      <c r="K52" s="1030"/>
      <c r="L52" s="1030"/>
      <c r="M52" s="1030"/>
      <c r="N52" s="1031"/>
      <c r="O52" s="1055"/>
      <c r="P52" s="1056"/>
      <c r="Q52" s="889"/>
      <c r="R52" s="890"/>
      <c r="S52" s="890"/>
      <c r="T52" s="891"/>
      <c r="U52" s="889"/>
      <c r="V52" s="890"/>
      <c r="W52" s="890"/>
      <c r="X52" s="891"/>
      <c r="Y52" s="889"/>
      <c r="Z52" s="890"/>
      <c r="AA52" s="890"/>
      <c r="AB52" s="891"/>
      <c r="AC52" s="889"/>
      <c r="AD52" s="890"/>
      <c r="AE52" s="890"/>
      <c r="AF52" s="891"/>
      <c r="AG52" s="889"/>
      <c r="AH52" s="890"/>
      <c r="AI52" s="890"/>
      <c r="AJ52" s="891"/>
      <c r="AK52" s="889"/>
      <c r="AL52" s="890"/>
      <c r="AM52" s="890"/>
      <c r="AN52" s="891"/>
      <c r="AO52" s="889"/>
      <c r="AP52" s="890"/>
      <c r="AQ52" s="890"/>
      <c r="AR52" s="891"/>
      <c r="AS52" s="889"/>
      <c r="AT52" s="890"/>
      <c r="AU52" s="890"/>
      <c r="AV52" s="891"/>
      <c r="AW52" s="850"/>
      <c r="AX52" s="851"/>
      <c r="AY52" s="851"/>
      <c r="AZ52" s="853"/>
    </row>
    <row r="53" spans="1:52" s="8" customFormat="1" ht="15" customHeight="1" x14ac:dyDescent="0.25">
      <c r="A53" s="91"/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97"/>
      <c r="T53" s="97"/>
      <c r="U53" s="214"/>
      <c r="V53" s="214"/>
      <c r="W53" s="214"/>
      <c r="X53" s="214"/>
      <c r="Y53" s="214"/>
      <c r="Z53" s="214"/>
      <c r="AA53" s="214"/>
      <c r="AB53" s="214"/>
      <c r="AC53" s="99"/>
      <c r="AD53" s="99"/>
      <c r="AE53" s="99"/>
      <c r="AF53" s="99"/>
      <c r="AG53" s="99"/>
      <c r="AH53" s="99"/>
      <c r="AI53" s="99"/>
      <c r="AJ53" s="99"/>
      <c r="AK53" s="583"/>
      <c r="AL53" s="583"/>
      <c r="AM53" s="583"/>
      <c r="AN53" s="583"/>
      <c r="AO53" s="583"/>
      <c r="AP53" s="583"/>
      <c r="AQ53" s="583"/>
      <c r="AR53" s="583"/>
      <c r="AS53" s="583"/>
      <c r="AT53" s="583"/>
      <c r="AU53" s="583"/>
      <c r="AV53" s="583"/>
      <c r="AW53" s="583"/>
      <c r="AX53" s="583"/>
      <c r="AY53" s="583"/>
      <c r="AZ53" s="583"/>
    </row>
    <row r="54" spans="1:52" s="8" customFormat="1" ht="15.75" customHeight="1" x14ac:dyDescent="0.25">
      <c r="A54" s="85"/>
      <c r="B54" s="869" t="s">
        <v>706</v>
      </c>
      <c r="C54" s="869"/>
      <c r="D54" s="869"/>
      <c r="E54" s="869"/>
      <c r="F54" s="869"/>
      <c r="G54" s="869"/>
      <c r="H54" s="869"/>
      <c r="I54" s="869"/>
      <c r="J54" s="869"/>
      <c r="K54" s="869"/>
      <c r="L54" s="869"/>
      <c r="M54" s="869"/>
      <c r="N54" s="869"/>
      <c r="O54" s="869"/>
      <c r="P54" s="869"/>
      <c r="Q54" s="869"/>
      <c r="R54" s="869"/>
      <c r="S54" s="869"/>
      <c r="T54" s="869"/>
      <c r="U54" s="869"/>
      <c r="V54" s="869"/>
      <c r="W54" s="869"/>
      <c r="X54" s="869"/>
      <c r="Y54" s="869"/>
      <c r="Z54" s="869"/>
      <c r="AA54" s="869"/>
      <c r="AB54" s="869"/>
      <c r="AC54" s="869"/>
      <c r="AD54" s="869"/>
      <c r="AE54" s="869"/>
      <c r="AF54" s="869"/>
      <c r="AG54" s="869"/>
      <c r="AH54" s="869"/>
      <c r="AI54" s="869"/>
      <c r="AJ54" s="869"/>
      <c r="AK54" s="869"/>
      <c r="AL54" s="869"/>
      <c r="AM54" s="869"/>
      <c r="AN54" s="869"/>
      <c r="AO54" s="869"/>
      <c r="AP54" s="869"/>
      <c r="AQ54" s="869"/>
      <c r="AR54" s="869"/>
      <c r="AS54" s="869"/>
      <c r="AT54" s="869"/>
      <c r="AU54" s="869"/>
      <c r="AV54" s="869"/>
      <c r="AW54" s="869"/>
      <c r="AX54" s="869"/>
      <c r="AY54" s="869"/>
      <c r="AZ54" s="869"/>
    </row>
    <row r="55" spans="1:52" x14ac:dyDescent="0.25">
      <c r="A55" s="85"/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2"/>
      <c r="N55" s="282"/>
      <c r="O55" s="282"/>
      <c r="P55" s="282"/>
      <c r="Q55" s="282"/>
      <c r="R55" s="282"/>
      <c r="S55" s="282"/>
      <c r="T55" s="282"/>
      <c r="U55" s="282"/>
      <c r="V55" s="282"/>
      <c r="W55" s="282"/>
      <c r="X55" s="282"/>
      <c r="Y55" s="282"/>
      <c r="Z55" s="282"/>
      <c r="AA55" s="282"/>
      <c r="AB55" s="282"/>
      <c r="AC55" s="282"/>
      <c r="AD55" s="282"/>
      <c r="AE55" s="282"/>
      <c r="AF55" s="282"/>
      <c r="AG55" s="282"/>
      <c r="AH55" s="282"/>
      <c r="AI55" s="282"/>
      <c r="AJ55" s="282"/>
      <c r="AK55" s="282"/>
      <c r="AL55" s="282"/>
      <c r="AM55" s="282"/>
      <c r="AN55" s="282"/>
      <c r="AO55" s="282"/>
      <c r="AP55" s="282"/>
      <c r="AQ55" s="282"/>
      <c r="AR55" s="282"/>
      <c r="AS55" s="282"/>
      <c r="AT55" s="282"/>
      <c r="AU55" s="282"/>
      <c r="AV55" s="282"/>
      <c r="AW55" s="282"/>
      <c r="AX55" s="282"/>
      <c r="AY55" s="282"/>
      <c r="AZ55" s="282"/>
    </row>
    <row r="56" spans="1:52" ht="15" customHeight="1" x14ac:dyDescent="0.25">
      <c r="A56" s="85"/>
      <c r="B56" s="867" t="s">
        <v>2</v>
      </c>
      <c r="C56" s="892"/>
      <c r="D56" s="892"/>
      <c r="E56" s="892"/>
      <c r="F56" s="892"/>
      <c r="G56" s="892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2"/>
      <c r="U56" s="892"/>
      <c r="V56" s="892"/>
      <c r="W56" s="895" t="s">
        <v>502</v>
      </c>
      <c r="X56" s="870"/>
      <c r="Y56" s="871"/>
      <c r="Z56" s="870" t="s">
        <v>33</v>
      </c>
      <c r="AA56" s="870"/>
      <c r="AB56" s="871"/>
      <c r="AC56" s="865" t="s">
        <v>99</v>
      </c>
      <c r="AD56" s="866"/>
      <c r="AE56" s="866"/>
      <c r="AF56" s="866"/>
      <c r="AG56" s="866"/>
      <c r="AH56" s="866"/>
      <c r="AI56" s="866"/>
      <c r="AJ56" s="866"/>
      <c r="AK56" s="866"/>
      <c r="AL56" s="866"/>
      <c r="AM56" s="866"/>
      <c r="AN56" s="866"/>
      <c r="AO56" s="866"/>
      <c r="AP56" s="866"/>
      <c r="AQ56" s="866"/>
      <c r="AR56" s="866"/>
      <c r="AS56" s="866"/>
      <c r="AT56" s="866"/>
      <c r="AU56" s="866"/>
      <c r="AV56" s="866"/>
      <c r="AW56" s="866"/>
      <c r="AX56" s="866"/>
      <c r="AY56" s="866"/>
      <c r="AZ56" s="866"/>
    </row>
    <row r="57" spans="1:52" ht="15" customHeight="1" x14ac:dyDescent="0.25">
      <c r="A57" s="85"/>
      <c r="B57" s="867"/>
      <c r="C57" s="892"/>
      <c r="D57" s="892"/>
      <c r="E57" s="892"/>
      <c r="F57" s="892"/>
      <c r="G57" s="892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896"/>
      <c r="X57" s="872"/>
      <c r="Y57" s="873"/>
      <c r="Z57" s="872"/>
      <c r="AA57" s="872"/>
      <c r="AB57" s="873"/>
      <c r="AC57" s="895" t="s">
        <v>271</v>
      </c>
      <c r="AD57" s="870"/>
      <c r="AE57" s="870"/>
      <c r="AF57" s="870"/>
      <c r="AG57" s="870"/>
      <c r="AH57" s="870"/>
      <c r="AI57" s="870"/>
      <c r="AJ57" s="871"/>
      <c r="AK57" s="892" t="s">
        <v>6</v>
      </c>
      <c r="AL57" s="892"/>
      <c r="AM57" s="892"/>
      <c r="AN57" s="892"/>
      <c r="AO57" s="892"/>
      <c r="AP57" s="892"/>
      <c r="AQ57" s="892"/>
      <c r="AR57" s="892"/>
      <c r="AS57" s="870" t="s">
        <v>35</v>
      </c>
      <c r="AT57" s="870"/>
      <c r="AU57" s="870"/>
      <c r="AV57" s="870"/>
      <c r="AW57" s="870"/>
      <c r="AX57" s="870"/>
      <c r="AY57" s="870"/>
      <c r="AZ57" s="870"/>
    </row>
    <row r="58" spans="1:52" ht="27.75" customHeight="1" x14ac:dyDescent="0.25">
      <c r="A58" s="85"/>
      <c r="B58" s="867"/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7"/>
      <c r="X58" s="874"/>
      <c r="Y58" s="875"/>
      <c r="Z58" s="874"/>
      <c r="AA58" s="874"/>
      <c r="AB58" s="875"/>
      <c r="AC58" s="897"/>
      <c r="AD58" s="874"/>
      <c r="AE58" s="874"/>
      <c r="AF58" s="874"/>
      <c r="AG58" s="874"/>
      <c r="AH58" s="874"/>
      <c r="AI58" s="874"/>
      <c r="AJ58" s="875"/>
      <c r="AK58" s="892"/>
      <c r="AL58" s="892"/>
      <c r="AM58" s="892"/>
      <c r="AN58" s="892"/>
      <c r="AO58" s="892"/>
      <c r="AP58" s="892"/>
      <c r="AQ58" s="892"/>
      <c r="AR58" s="892"/>
      <c r="AS58" s="874"/>
      <c r="AT58" s="874"/>
      <c r="AU58" s="874"/>
      <c r="AV58" s="874"/>
      <c r="AW58" s="874"/>
      <c r="AX58" s="874"/>
      <c r="AY58" s="874"/>
      <c r="AZ58" s="874"/>
    </row>
    <row r="59" spans="1:52" ht="15.75" thickBot="1" x14ac:dyDescent="0.3">
      <c r="A59" s="85"/>
      <c r="B59" s="883">
        <v>1</v>
      </c>
      <c r="C59" s="898"/>
      <c r="D59" s="898"/>
      <c r="E59" s="898"/>
      <c r="F59" s="898"/>
      <c r="G59" s="898"/>
      <c r="H59" s="898"/>
      <c r="I59" s="898"/>
      <c r="J59" s="898"/>
      <c r="K59" s="898"/>
      <c r="L59" s="898"/>
      <c r="M59" s="898"/>
      <c r="N59" s="898"/>
      <c r="O59" s="898"/>
      <c r="P59" s="898"/>
      <c r="Q59" s="898"/>
      <c r="R59" s="898"/>
      <c r="S59" s="898"/>
      <c r="T59" s="898"/>
      <c r="U59" s="898"/>
      <c r="V59" s="898"/>
      <c r="W59" s="953" t="s">
        <v>36</v>
      </c>
      <c r="X59" s="884"/>
      <c r="Y59" s="885"/>
      <c r="Z59" s="884" t="s">
        <v>7</v>
      </c>
      <c r="AA59" s="884"/>
      <c r="AB59" s="885"/>
      <c r="AC59" s="953" t="s">
        <v>8</v>
      </c>
      <c r="AD59" s="884"/>
      <c r="AE59" s="884"/>
      <c r="AF59" s="884"/>
      <c r="AG59" s="884"/>
      <c r="AH59" s="884"/>
      <c r="AI59" s="884"/>
      <c r="AJ59" s="885"/>
      <c r="AK59" s="953" t="s">
        <v>9</v>
      </c>
      <c r="AL59" s="884"/>
      <c r="AM59" s="884"/>
      <c r="AN59" s="884"/>
      <c r="AO59" s="884"/>
      <c r="AP59" s="884"/>
      <c r="AQ59" s="884"/>
      <c r="AR59" s="885"/>
      <c r="AS59" s="953" t="s">
        <v>10</v>
      </c>
      <c r="AT59" s="884"/>
      <c r="AU59" s="884"/>
      <c r="AV59" s="884"/>
      <c r="AW59" s="884"/>
      <c r="AX59" s="884"/>
      <c r="AY59" s="884"/>
      <c r="AZ59" s="884"/>
    </row>
    <row r="60" spans="1:52" ht="15" customHeight="1" x14ac:dyDescent="0.25">
      <c r="A60" s="85"/>
      <c r="B60" s="968"/>
      <c r="C60" s="969"/>
      <c r="D60" s="969"/>
      <c r="E60" s="969"/>
      <c r="F60" s="969"/>
      <c r="G60" s="969"/>
      <c r="H60" s="969"/>
      <c r="I60" s="969"/>
      <c r="J60" s="969"/>
      <c r="K60" s="969"/>
      <c r="L60" s="969"/>
      <c r="M60" s="969"/>
      <c r="N60" s="969"/>
      <c r="O60" s="969"/>
      <c r="P60" s="969"/>
      <c r="Q60" s="969"/>
      <c r="R60" s="969"/>
      <c r="S60" s="969"/>
      <c r="T60" s="969"/>
      <c r="U60" s="969"/>
      <c r="V60" s="970"/>
      <c r="W60" s="856"/>
      <c r="X60" s="857"/>
      <c r="Y60" s="857"/>
      <c r="Z60" s="971" t="s">
        <v>21</v>
      </c>
      <c r="AA60" s="857"/>
      <c r="AB60" s="972"/>
      <c r="AC60" s="858"/>
      <c r="AD60" s="859"/>
      <c r="AE60" s="859"/>
      <c r="AF60" s="859"/>
      <c r="AG60" s="859"/>
      <c r="AH60" s="859"/>
      <c r="AI60" s="859"/>
      <c r="AJ60" s="860"/>
      <c r="AK60" s="858"/>
      <c r="AL60" s="859"/>
      <c r="AM60" s="859"/>
      <c r="AN60" s="859"/>
      <c r="AO60" s="859"/>
      <c r="AP60" s="859"/>
      <c r="AQ60" s="859"/>
      <c r="AR60" s="860"/>
      <c r="AS60" s="858"/>
      <c r="AT60" s="859"/>
      <c r="AU60" s="859"/>
      <c r="AV60" s="859"/>
      <c r="AW60" s="859"/>
      <c r="AX60" s="859"/>
      <c r="AY60" s="859"/>
      <c r="AZ60" s="861"/>
    </row>
    <row r="61" spans="1:52" ht="15" customHeight="1" x14ac:dyDescent="0.25">
      <c r="A61" s="85"/>
      <c r="B61" s="867"/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65"/>
      <c r="W61" s="893"/>
      <c r="X61" s="866"/>
      <c r="Y61" s="866"/>
      <c r="Z61" s="894" t="s">
        <v>22</v>
      </c>
      <c r="AA61" s="842"/>
      <c r="AB61" s="843"/>
      <c r="AC61" s="865"/>
      <c r="AD61" s="866"/>
      <c r="AE61" s="866"/>
      <c r="AF61" s="866"/>
      <c r="AG61" s="866"/>
      <c r="AH61" s="866"/>
      <c r="AI61" s="866"/>
      <c r="AJ61" s="867"/>
      <c r="AK61" s="865"/>
      <c r="AL61" s="866"/>
      <c r="AM61" s="866"/>
      <c r="AN61" s="866"/>
      <c r="AO61" s="866"/>
      <c r="AP61" s="866"/>
      <c r="AQ61" s="866"/>
      <c r="AR61" s="867"/>
      <c r="AS61" s="865"/>
      <c r="AT61" s="866"/>
      <c r="AU61" s="866"/>
      <c r="AV61" s="866"/>
      <c r="AW61" s="866"/>
      <c r="AX61" s="866"/>
      <c r="AY61" s="866"/>
      <c r="AZ61" s="868"/>
    </row>
    <row r="62" spans="1:52" ht="15.75" thickBot="1" x14ac:dyDescent="0.3">
      <c r="A62" s="85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974"/>
      <c r="X62" s="975"/>
      <c r="Y62" s="975"/>
      <c r="Z62" s="976"/>
      <c r="AA62" s="848"/>
      <c r="AB62" s="849"/>
      <c r="AC62" s="850"/>
      <c r="AD62" s="851"/>
      <c r="AE62" s="851"/>
      <c r="AF62" s="851"/>
      <c r="AG62" s="851"/>
      <c r="AH62" s="851"/>
      <c r="AI62" s="851"/>
      <c r="AJ62" s="852"/>
      <c r="AK62" s="850"/>
      <c r="AL62" s="851"/>
      <c r="AM62" s="851"/>
      <c r="AN62" s="851"/>
      <c r="AO62" s="851"/>
      <c r="AP62" s="851"/>
      <c r="AQ62" s="851"/>
      <c r="AR62" s="852"/>
      <c r="AS62" s="850"/>
      <c r="AT62" s="851"/>
      <c r="AU62" s="851"/>
      <c r="AV62" s="851"/>
      <c r="AW62" s="851"/>
      <c r="AX62" s="851"/>
      <c r="AY62" s="851"/>
      <c r="AZ62" s="853"/>
    </row>
    <row r="63" spans="1:52" ht="9.75" customHeight="1" x14ac:dyDescent="0.25">
      <c r="A63" s="85"/>
      <c r="B63" s="248"/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471"/>
      <c r="P63" s="471"/>
      <c r="Q63" s="248"/>
      <c r="R63" s="248"/>
      <c r="S63" s="248"/>
      <c r="T63" s="248"/>
      <c r="U63" s="248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238"/>
      <c r="AI63" s="238"/>
      <c r="AJ63" s="238"/>
      <c r="AK63" s="238"/>
      <c r="AL63" s="238"/>
      <c r="AM63" s="238"/>
      <c r="AN63" s="248"/>
      <c r="AO63" s="248"/>
      <c r="AP63" s="248"/>
      <c r="AQ63" s="248"/>
      <c r="AR63" s="248"/>
      <c r="AS63" s="248"/>
      <c r="AT63" s="248"/>
      <c r="AU63" s="248"/>
      <c r="AV63" s="248"/>
      <c r="AW63" s="248"/>
      <c r="AX63" s="248"/>
      <c r="AY63" s="248"/>
      <c r="AZ63" s="248"/>
    </row>
    <row r="64" spans="1:52" ht="37.5" customHeight="1" x14ac:dyDescent="0.25">
      <c r="A64" s="85"/>
      <c r="B64" s="1765" t="s">
        <v>928</v>
      </c>
      <c r="C64" s="1765"/>
      <c r="D64" s="1765"/>
      <c r="E64" s="1765"/>
      <c r="F64" s="1765"/>
      <c r="G64" s="1765"/>
      <c r="H64" s="1765"/>
      <c r="I64" s="1765"/>
      <c r="J64" s="1765"/>
      <c r="K64" s="1765"/>
      <c r="L64" s="1765"/>
      <c r="M64" s="1765"/>
      <c r="N64" s="1765"/>
      <c r="O64" s="1765"/>
      <c r="P64" s="1765"/>
      <c r="Q64" s="1765"/>
      <c r="R64" s="1765"/>
      <c r="S64" s="1765"/>
      <c r="T64" s="1765"/>
      <c r="U64" s="1765"/>
      <c r="V64" s="1765"/>
      <c r="W64" s="1765"/>
      <c r="X64" s="1765"/>
      <c r="Y64" s="1765"/>
      <c r="Z64" s="1765"/>
      <c r="AA64" s="1765"/>
      <c r="AB64" s="1765"/>
      <c r="AC64" s="1765"/>
      <c r="AD64" s="1765"/>
      <c r="AE64" s="1765"/>
      <c r="AF64" s="1765"/>
      <c r="AG64" s="1765"/>
      <c r="AH64" s="1765"/>
      <c r="AI64" s="1765"/>
      <c r="AJ64" s="1765"/>
      <c r="AK64" s="1765"/>
      <c r="AL64" s="1765"/>
      <c r="AM64" s="1765"/>
      <c r="AN64" s="1765"/>
      <c r="AO64" s="1765"/>
      <c r="AP64" s="1765"/>
      <c r="AQ64" s="1765"/>
      <c r="AR64" s="1765"/>
      <c r="AS64" s="1765"/>
      <c r="AT64" s="1765"/>
      <c r="AU64" s="1765"/>
      <c r="AV64" s="1765"/>
      <c r="AW64" s="1765"/>
      <c r="AX64" s="1765"/>
      <c r="AY64" s="1765"/>
      <c r="AZ64" s="1765"/>
    </row>
    <row r="65" spans="1:52" x14ac:dyDescent="0.25">
      <c r="A65" s="45"/>
      <c r="B65" s="869" t="s">
        <v>707</v>
      </c>
      <c r="C65" s="869"/>
      <c r="D65" s="869"/>
      <c r="E65" s="869"/>
      <c r="F65" s="869"/>
      <c r="G65" s="869"/>
      <c r="H65" s="869"/>
      <c r="I65" s="869"/>
      <c r="J65" s="869"/>
      <c r="K65" s="869"/>
      <c r="L65" s="869"/>
      <c r="M65" s="869"/>
      <c r="N65" s="869"/>
      <c r="O65" s="869"/>
      <c r="P65" s="869"/>
      <c r="Q65" s="869"/>
      <c r="R65" s="869"/>
      <c r="S65" s="869"/>
      <c r="T65" s="869"/>
      <c r="U65" s="869"/>
      <c r="V65" s="869"/>
      <c r="W65" s="869"/>
      <c r="X65" s="869"/>
      <c r="Y65" s="869"/>
      <c r="Z65" s="869"/>
      <c r="AA65" s="869"/>
      <c r="AB65" s="869"/>
      <c r="AC65" s="869"/>
      <c r="AD65" s="869"/>
      <c r="AE65" s="869"/>
      <c r="AF65" s="869"/>
      <c r="AG65" s="869"/>
      <c r="AH65" s="869"/>
      <c r="AI65" s="869"/>
      <c r="AJ65" s="869"/>
      <c r="AK65" s="869"/>
      <c r="AL65" s="869"/>
      <c r="AM65" s="869"/>
      <c r="AN65" s="869"/>
      <c r="AO65" s="869"/>
      <c r="AP65" s="869"/>
      <c r="AQ65" s="869"/>
      <c r="AR65" s="869"/>
      <c r="AS65" s="869"/>
      <c r="AT65" s="869"/>
      <c r="AU65" s="869"/>
      <c r="AV65" s="869"/>
      <c r="AW65" s="869"/>
      <c r="AX65" s="869"/>
      <c r="AY65" s="869"/>
      <c r="AZ65" s="869"/>
    </row>
    <row r="66" spans="1:52" x14ac:dyDescent="0.25">
      <c r="A66" s="45"/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282"/>
      <c r="R66" s="282"/>
      <c r="S66" s="282"/>
      <c r="T66" s="282"/>
      <c r="U66" s="282"/>
      <c r="V66" s="282"/>
      <c r="W66" s="282"/>
      <c r="X66" s="282"/>
      <c r="Y66" s="282"/>
      <c r="Z66" s="282"/>
      <c r="AA66" s="282"/>
      <c r="AB66" s="282"/>
      <c r="AC66" s="282"/>
      <c r="AD66" s="282"/>
      <c r="AE66" s="282"/>
      <c r="AF66" s="282"/>
      <c r="AG66" s="282"/>
      <c r="AH66" s="282"/>
      <c r="AI66" s="282"/>
      <c r="AJ66" s="282"/>
      <c r="AK66" s="282"/>
      <c r="AL66" s="282"/>
      <c r="AM66" s="282"/>
      <c r="AN66" s="282"/>
      <c r="AO66" s="282"/>
      <c r="AP66" s="282"/>
      <c r="AQ66" s="282"/>
      <c r="AR66" s="282"/>
      <c r="AS66" s="282"/>
      <c r="AT66" s="282"/>
      <c r="AU66" s="282"/>
      <c r="AV66" s="282"/>
      <c r="AW66" s="282"/>
      <c r="AX66" s="282"/>
      <c r="AY66" s="282"/>
      <c r="AZ66" s="282"/>
    </row>
    <row r="67" spans="1:52" x14ac:dyDescent="0.25">
      <c r="A67" s="45"/>
      <c r="B67" s="870" t="s">
        <v>2</v>
      </c>
      <c r="C67" s="870"/>
      <c r="D67" s="870"/>
      <c r="E67" s="870"/>
      <c r="F67" s="870"/>
      <c r="G67" s="870"/>
      <c r="H67" s="870"/>
      <c r="I67" s="870"/>
      <c r="J67" s="870"/>
      <c r="K67" s="870"/>
      <c r="L67" s="870"/>
      <c r="M67" s="870"/>
      <c r="N67" s="870"/>
      <c r="O67" s="870"/>
      <c r="P67" s="870"/>
      <c r="Q67" s="870"/>
      <c r="R67" s="870"/>
      <c r="S67" s="870"/>
      <c r="T67" s="870"/>
      <c r="U67" s="870"/>
      <c r="V67" s="870"/>
      <c r="W67" s="870"/>
      <c r="X67" s="870"/>
      <c r="Y67" s="871"/>
      <c r="Z67" s="870" t="s">
        <v>33</v>
      </c>
      <c r="AA67" s="870"/>
      <c r="AB67" s="871"/>
      <c r="AC67" s="865" t="s">
        <v>99</v>
      </c>
      <c r="AD67" s="866"/>
      <c r="AE67" s="866"/>
      <c r="AF67" s="866"/>
      <c r="AG67" s="866"/>
      <c r="AH67" s="866"/>
      <c r="AI67" s="866"/>
      <c r="AJ67" s="866"/>
      <c r="AK67" s="866"/>
      <c r="AL67" s="866"/>
      <c r="AM67" s="866"/>
      <c r="AN67" s="866"/>
      <c r="AO67" s="866"/>
      <c r="AP67" s="866"/>
      <c r="AQ67" s="866"/>
      <c r="AR67" s="866"/>
      <c r="AS67" s="866"/>
      <c r="AT67" s="866"/>
      <c r="AU67" s="866"/>
      <c r="AV67" s="866"/>
      <c r="AW67" s="866"/>
      <c r="AX67" s="866"/>
      <c r="AY67" s="866"/>
      <c r="AZ67" s="866"/>
    </row>
    <row r="68" spans="1:52" x14ac:dyDescent="0.25">
      <c r="A68" s="45"/>
      <c r="B68" s="872"/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872"/>
      <c r="N68" s="872"/>
      <c r="O68" s="872"/>
      <c r="P68" s="872"/>
      <c r="Q68" s="872"/>
      <c r="R68" s="872"/>
      <c r="S68" s="872"/>
      <c r="T68" s="872"/>
      <c r="U68" s="872"/>
      <c r="V68" s="872"/>
      <c r="W68" s="872"/>
      <c r="X68" s="872"/>
      <c r="Y68" s="873"/>
      <c r="Z68" s="872"/>
      <c r="AA68" s="872"/>
      <c r="AB68" s="873"/>
      <c r="AC68" s="895" t="s">
        <v>271</v>
      </c>
      <c r="AD68" s="870"/>
      <c r="AE68" s="870"/>
      <c r="AF68" s="870"/>
      <c r="AG68" s="870"/>
      <c r="AH68" s="870"/>
      <c r="AI68" s="870"/>
      <c r="AJ68" s="871"/>
      <c r="AK68" s="892" t="s">
        <v>6</v>
      </c>
      <c r="AL68" s="892"/>
      <c r="AM68" s="892"/>
      <c r="AN68" s="892"/>
      <c r="AO68" s="892"/>
      <c r="AP68" s="892"/>
      <c r="AQ68" s="892"/>
      <c r="AR68" s="892"/>
      <c r="AS68" s="870" t="s">
        <v>35</v>
      </c>
      <c r="AT68" s="870"/>
      <c r="AU68" s="870"/>
      <c r="AV68" s="870"/>
      <c r="AW68" s="870"/>
      <c r="AX68" s="870"/>
      <c r="AY68" s="870"/>
      <c r="AZ68" s="870"/>
    </row>
    <row r="69" spans="1:52" ht="30" customHeight="1" x14ac:dyDescent="0.25">
      <c r="A69" s="45"/>
      <c r="B69" s="874"/>
      <c r="C69" s="874"/>
      <c r="D69" s="874"/>
      <c r="E69" s="874"/>
      <c r="F69" s="874"/>
      <c r="G69" s="874"/>
      <c r="H69" s="874"/>
      <c r="I69" s="874"/>
      <c r="J69" s="874"/>
      <c r="K69" s="874"/>
      <c r="L69" s="874"/>
      <c r="M69" s="874"/>
      <c r="N69" s="874"/>
      <c r="O69" s="874"/>
      <c r="P69" s="874"/>
      <c r="Q69" s="874"/>
      <c r="R69" s="874"/>
      <c r="S69" s="874"/>
      <c r="T69" s="874"/>
      <c r="U69" s="874"/>
      <c r="V69" s="874"/>
      <c r="W69" s="874"/>
      <c r="X69" s="874"/>
      <c r="Y69" s="875"/>
      <c r="Z69" s="874"/>
      <c r="AA69" s="874"/>
      <c r="AB69" s="875"/>
      <c r="AC69" s="897"/>
      <c r="AD69" s="874"/>
      <c r="AE69" s="874"/>
      <c r="AF69" s="874"/>
      <c r="AG69" s="874"/>
      <c r="AH69" s="874"/>
      <c r="AI69" s="874"/>
      <c r="AJ69" s="875"/>
      <c r="AK69" s="892"/>
      <c r="AL69" s="892"/>
      <c r="AM69" s="892"/>
      <c r="AN69" s="892"/>
      <c r="AO69" s="892"/>
      <c r="AP69" s="892"/>
      <c r="AQ69" s="892"/>
      <c r="AR69" s="892"/>
      <c r="AS69" s="874"/>
      <c r="AT69" s="874"/>
      <c r="AU69" s="874"/>
      <c r="AV69" s="874"/>
      <c r="AW69" s="874"/>
      <c r="AX69" s="874"/>
      <c r="AY69" s="874"/>
      <c r="AZ69" s="874"/>
    </row>
    <row r="70" spans="1:52" ht="15.75" thickBot="1" x14ac:dyDescent="0.3">
      <c r="A70" s="45"/>
      <c r="B70" s="882">
        <v>1</v>
      </c>
      <c r="C70" s="882"/>
      <c r="D70" s="882"/>
      <c r="E70" s="882"/>
      <c r="F70" s="882"/>
      <c r="G70" s="882"/>
      <c r="H70" s="882"/>
      <c r="I70" s="882"/>
      <c r="J70" s="882"/>
      <c r="K70" s="882"/>
      <c r="L70" s="882"/>
      <c r="M70" s="882"/>
      <c r="N70" s="882"/>
      <c r="O70" s="882"/>
      <c r="P70" s="882"/>
      <c r="Q70" s="882"/>
      <c r="R70" s="882"/>
      <c r="S70" s="882"/>
      <c r="T70" s="882"/>
      <c r="U70" s="882"/>
      <c r="V70" s="882"/>
      <c r="W70" s="882"/>
      <c r="X70" s="882"/>
      <c r="Y70" s="883"/>
      <c r="Z70" s="884" t="s">
        <v>7</v>
      </c>
      <c r="AA70" s="884"/>
      <c r="AB70" s="885"/>
      <c r="AC70" s="886" t="s">
        <v>8</v>
      </c>
      <c r="AD70" s="887"/>
      <c r="AE70" s="887"/>
      <c r="AF70" s="887"/>
      <c r="AG70" s="887"/>
      <c r="AH70" s="887"/>
      <c r="AI70" s="887"/>
      <c r="AJ70" s="888"/>
      <c r="AK70" s="886" t="s">
        <v>9</v>
      </c>
      <c r="AL70" s="887"/>
      <c r="AM70" s="887"/>
      <c r="AN70" s="887"/>
      <c r="AO70" s="887"/>
      <c r="AP70" s="887"/>
      <c r="AQ70" s="887"/>
      <c r="AR70" s="888"/>
      <c r="AS70" s="886" t="s">
        <v>10</v>
      </c>
      <c r="AT70" s="887"/>
      <c r="AU70" s="887"/>
      <c r="AV70" s="887"/>
      <c r="AW70" s="887"/>
      <c r="AX70" s="887"/>
      <c r="AY70" s="887"/>
      <c r="AZ70" s="887"/>
    </row>
    <row r="71" spans="1:52" ht="26.25" customHeight="1" x14ac:dyDescent="0.25">
      <c r="A71" s="45"/>
      <c r="B71" s="854" t="s">
        <v>771</v>
      </c>
      <c r="C71" s="854"/>
      <c r="D71" s="854"/>
      <c r="E71" s="854"/>
      <c r="F71" s="854"/>
      <c r="G71" s="854"/>
      <c r="H71" s="854"/>
      <c r="I71" s="854"/>
      <c r="J71" s="854"/>
      <c r="K71" s="854"/>
      <c r="L71" s="854"/>
      <c r="M71" s="854"/>
      <c r="N71" s="854"/>
      <c r="O71" s="854"/>
      <c r="P71" s="854"/>
      <c r="Q71" s="854"/>
      <c r="R71" s="854"/>
      <c r="S71" s="854"/>
      <c r="T71" s="854"/>
      <c r="U71" s="854"/>
      <c r="V71" s="854"/>
      <c r="W71" s="854"/>
      <c r="X71" s="854"/>
      <c r="Y71" s="855"/>
      <c r="Z71" s="856" t="s">
        <v>21</v>
      </c>
      <c r="AA71" s="857"/>
      <c r="AB71" s="857"/>
      <c r="AC71" s="858"/>
      <c r="AD71" s="859"/>
      <c r="AE71" s="859"/>
      <c r="AF71" s="859"/>
      <c r="AG71" s="859"/>
      <c r="AH71" s="859"/>
      <c r="AI71" s="859"/>
      <c r="AJ71" s="860"/>
      <c r="AK71" s="858"/>
      <c r="AL71" s="859"/>
      <c r="AM71" s="859"/>
      <c r="AN71" s="859"/>
      <c r="AO71" s="859"/>
      <c r="AP71" s="859"/>
      <c r="AQ71" s="859"/>
      <c r="AR71" s="860"/>
      <c r="AS71" s="858"/>
      <c r="AT71" s="859"/>
      <c r="AU71" s="859"/>
      <c r="AV71" s="859"/>
      <c r="AW71" s="859"/>
      <c r="AX71" s="859"/>
      <c r="AY71" s="859"/>
      <c r="AZ71" s="861"/>
    </row>
    <row r="72" spans="1:52" ht="15" customHeight="1" x14ac:dyDescent="0.25">
      <c r="A72" s="45"/>
      <c r="B72" s="839" t="s">
        <v>765</v>
      </c>
      <c r="C72" s="839"/>
      <c r="D72" s="839"/>
      <c r="E72" s="839"/>
      <c r="F72" s="839"/>
      <c r="G72" s="839"/>
      <c r="H72" s="839"/>
      <c r="I72" s="839"/>
      <c r="J72" s="839"/>
      <c r="K72" s="839"/>
      <c r="L72" s="839"/>
      <c r="M72" s="839"/>
      <c r="N72" s="839"/>
      <c r="O72" s="839"/>
      <c r="P72" s="839"/>
      <c r="Q72" s="839"/>
      <c r="R72" s="839"/>
      <c r="S72" s="839"/>
      <c r="T72" s="839"/>
      <c r="U72" s="839"/>
      <c r="V72" s="839"/>
      <c r="W72" s="839"/>
      <c r="X72" s="839"/>
      <c r="Y72" s="840"/>
      <c r="Z72" s="841" t="s">
        <v>22</v>
      </c>
      <c r="AA72" s="842"/>
      <c r="AB72" s="843"/>
      <c r="AC72" s="865"/>
      <c r="AD72" s="866"/>
      <c r="AE72" s="866"/>
      <c r="AF72" s="866"/>
      <c r="AG72" s="866"/>
      <c r="AH72" s="866"/>
      <c r="AI72" s="866"/>
      <c r="AJ72" s="867"/>
      <c r="AK72" s="865"/>
      <c r="AL72" s="866"/>
      <c r="AM72" s="866"/>
      <c r="AN72" s="866"/>
      <c r="AO72" s="866"/>
      <c r="AP72" s="866"/>
      <c r="AQ72" s="866"/>
      <c r="AR72" s="867"/>
      <c r="AS72" s="865"/>
      <c r="AT72" s="866"/>
      <c r="AU72" s="866"/>
      <c r="AV72" s="866"/>
      <c r="AW72" s="866"/>
      <c r="AX72" s="866"/>
      <c r="AY72" s="866"/>
      <c r="AZ72" s="868"/>
    </row>
    <row r="73" spans="1:52" ht="15" customHeight="1" x14ac:dyDescent="0.25">
      <c r="A73" s="45"/>
      <c r="B73" s="839" t="s">
        <v>766</v>
      </c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39"/>
      <c r="O73" s="839"/>
      <c r="P73" s="839"/>
      <c r="Q73" s="839"/>
      <c r="R73" s="839"/>
      <c r="S73" s="839"/>
      <c r="T73" s="839"/>
      <c r="U73" s="839"/>
      <c r="V73" s="839"/>
      <c r="W73" s="839"/>
      <c r="X73" s="839"/>
      <c r="Y73" s="840"/>
      <c r="Z73" s="841" t="s">
        <v>23</v>
      </c>
      <c r="AA73" s="842"/>
      <c r="AB73" s="843"/>
      <c r="AC73" s="474"/>
      <c r="AD73" s="473"/>
      <c r="AE73" s="473"/>
      <c r="AF73" s="473"/>
      <c r="AG73" s="473"/>
      <c r="AH73" s="473"/>
      <c r="AI73" s="473"/>
      <c r="AJ73" s="475"/>
      <c r="AK73" s="474"/>
      <c r="AL73" s="473"/>
      <c r="AM73" s="473"/>
      <c r="AN73" s="473"/>
      <c r="AO73" s="473"/>
      <c r="AP73" s="473"/>
      <c r="AQ73" s="473"/>
      <c r="AR73" s="475"/>
      <c r="AS73" s="474"/>
      <c r="AT73" s="473"/>
      <c r="AU73" s="473"/>
      <c r="AV73" s="473"/>
      <c r="AW73" s="473"/>
      <c r="AX73" s="473"/>
      <c r="AY73" s="473"/>
      <c r="AZ73" s="476"/>
    </row>
    <row r="74" spans="1:52" ht="15" customHeight="1" x14ac:dyDescent="0.25">
      <c r="A74" s="45"/>
      <c r="B74" s="839" t="s">
        <v>767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4" t="s">
        <v>460</v>
      </c>
      <c r="AA74" s="845"/>
      <c r="AB74" s="846"/>
      <c r="AC74" s="474"/>
      <c r="AD74" s="473"/>
      <c r="AE74" s="473"/>
      <c r="AF74" s="473"/>
      <c r="AG74" s="473"/>
      <c r="AH74" s="473"/>
      <c r="AI74" s="473"/>
      <c r="AJ74" s="475"/>
      <c r="AK74" s="474"/>
      <c r="AL74" s="473"/>
      <c r="AM74" s="473"/>
      <c r="AN74" s="473"/>
      <c r="AO74" s="473"/>
      <c r="AP74" s="473"/>
      <c r="AQ74" s="473"/>
      <c r="AR74" s="475"/>
      <c r="AS74" s="474"/>
      <c r="AT74" s="473"/>
      <c r="AU74" s="473"/>
      <c r="AV74" s="473"/>
      <c r="AW74" s="473"/>
      <c r="AX74" s="473"/>
      <c r="AY74" s="473"/>
      <c r="AZ74" s="476"/>
    </row>
    <row r="75" spans="1:52" ht="15.75" customHeight="1" thickBot="1" x14ac:dyDescent="0.3">
      <c r="A75" s="45"/>
      <c r="B75" s="839" t="s">
        <v>768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7" t="s">
        <v>461</v>
      </c>
      <c r="AA75" s="848"/>
      <c r="AB75" s="849"/>
      <c r="AC75" s="850"/>
      <c r="AD75" s="851"/>
      <c r="AE75" s="851"/>
      <c r="AF75" s="851"/>
      <c r="AG75" s="851"/>
      <c r="AH75" s="851"/>
      <c r="AI75" s="851"/>
      <c r="AJ75" s="852"/>
      <c r="AK75" s="850"/>
      <c r="AL75" s="851"/>
      <c r="AM75" s="851"/>
      <c r="AN75" s="851"/>
      <c r="AO75" s="851"/>
      <c r="AP75" s="851"/>
      <c r="AQ75" s="851"/>
      <c r="AR75" s="852"/>
      <c r="AS75" s="850"/>
      <c r="AT75" s="851"/>
      <c r="AU75" s="851"/>
      <c r="AV75" s="851"/>
      <c r="AW75" s="851"/>
      <c r="AX75" s="851"/>
      <c r="AY75" s="851"/>
      <c r="AZ75" s="853"/>
    </row>
    <row r="76" spans="1:52" ht="10.5" customHeight="1" x14ac:dyDescent="0.25">
      <c r="A76" s="45"/>
      <c r="B76" s="820"/>
      <c r="C76" s="821"/>
      <c r="D76" s="821"/>
      <c r="E76" s="821"/>
      <c r="F76" s="821"/>
      <c r="G76" s="821"/>
      <c r="H76" s="821"/>
      <c r="I76" s="821"/>
      <c r="J76" s="821"/>
      <c r="K76" s="821"/>
      <c r="L76" s="821"/>
      <c r="M76" s="821"/>
      <c r="N76" s="821"/>
      <c r="O76" s="821"/>
      <c r="P76" s="821"/>
      <c r="Q76" s="821"/>
      <c r="R76" s="821"/>
      <c r="S76" s="821"/>
      <c r="T76" s="821"/>
      <c r="U76" s="821"/>
      <c r="V76" s="821"/>
      <c r="W76" s="821"/>
      <c r="X76" s="821"/>
      <c r="Y76" s="821"/>
      <c r="Z76" s="821"/>
      <c r="AA76" s="821"/>
      <c r="AB76" s="821"/>
      <c r="AC76" s="821"/>
      <c r="AD76" s="821"/>
      <c r="AE76" s="821"/>
      <c r="AF76" s="821"/>
      <c r="AG76" s="821"/>
      <c r="AH76" s="821"/>
      <c r="AI76" s="821"/>
      <c r="AJ76" s="821"/>
      <c r="AK76" s="821"/>
      <c r="AL76" s="821"/>
      <c r="AM76" s="821"/>
      <c r="AN76" s="821"/>
      <c r="AO76" s="821"/>
      <c r="AP76" s="821"/>
      <c r="AQ76" s="821"/>
      <c r="AR76" s="821"/>
      <c r="AS76" s="821"/>
      <c r="AT76" s="821"/>
      <c r="AU76" s="821"/>
      <c r="AV76" s="821"/>
      <c r="AW76" s="821"/>
      <c r="AX76" s="821"/>
      <c r="AY76" s="821"/>
      <c r="AZ76" s="821"/>
    </row>
    <row r="77" spans="1:52" ht="27.75" customHeight="1" x14ac:dyDescent="0.25">
      <c r="A77" s="45"/>
      <c r="B77" s="1765" t="s">
        <v>929</v>
      </c>
      <c r="C77" s="1765"/>
      <c r="D77" s="1765"/>
      <c r="E77" s="1765"/>
      <c r="F77" s="1765"/>
      <c r="G77" s="1765"/>
      <c r="H77" s="1765"/>
      <c r="I77" s="1765"/>
      <c r="J77" s="1765"/>
      <c r="K77" s="1765"/>
      <c r="L77" s="1765"/>
      <c r="M77" s="1765"/>
      <c r="N77" s="1765"/>
      <c r="O77" s="1765"/>
      <c r="P77" s="1765"/>
      <c r="Q77" s="1765"/>
      <c r="R77" s="1765"/>
      <c r="S77" s="1765"/>
      <c r="T77" s="1765"/>
      <c r="U77" s="1765"/>
      <c r="V77" s="1765"/>
      <c r="W77" s="1765"/>
      <c r="X77" s="1765"/>
      <c r="Y77" s="1765"/>
      <c r="Z77" s="1765"/>
      <c r="AA77" s="1765"/>
      <c r="AB77" s="1765"/>
      <c r="AC77" s="1765"/>
      <c r="AD77" s="1765"/>
      <c r="AE77" s="1765"/>
      <c r="AF77" s="1765"/>
      <c r="AG77" s="1765"/>
      <c r="AH77" s="1765"/>
      <c r="AI77" s="1765"/>
      <c r="AJ77" s="1765"/>
      <c r="AK77" s="1765"/>
      <c r="AL77" s="1765"/>
      <c r="AM77" s="1765"/>
      <c r="AN77" s="1765"/>
      <c r="AO77" s="1765"/>
      <c r="AP77" s="1765"/>
      <c r="AQ77" s="1765"/>
      <c r="AR77" s="1765"/>
      <c r="AS77" s="1765"/>
      <c r="AT77" s="1765"/>
      <c r="AU77" s="1765"/>
      <c r="AV77" s="1765"/>
      <c r="AW77" s="1765"/>
      <c r="AX77" s="1765"/>
      <c r="AY77" s="1765"/>
      <c r="AZ77" s="1765"/>
    </row>
  </sheetData>
  <mergeCells count="260">
    <mergeCell ref="Z21:AB21"/>
    <mergeCell ref="Z22:AB22"/>
    <mergeCell ref="B22:Y22"/>
    <mergeCell ref="B25:AZ25"/>
    <mergeCell ref="Q38:AB38"/>
    <mergeCell ref="AC38:AN38"/>
    <mergeCell ref="AO38:AZ38"/>
    <mergeCell ref="Q39:T39"/>
    <mergeCell ref="AS33:AZ33"/>
    <mergeCell ref="B34:Y34"/>
    <mergeCell ref="Z34:AB34"/>
    <mergeCell ref="AC34:AJ34"/>
    <mergeCell ref="AK34:AR34"/>
    <mergeCell ref="AS34:AZ34"/>
    <mergeCell ref="B26:AZ26"/>
    <mergeCell ref="B28:Y30"/>
    <mergeCell ref="B36:AZ36"/>
    <mergeCell ref="B32:Y32"/>
    <mergeCell ref="Z32:AB32"/>
    <mergeCell ref="AC32:AJ32"/>
    <mergeCell ref="AK32:AR32"/>
    <mergeCell ref="B38:N39"/>
    <mergeCell ref="O38:P39"/>
    <mergeCell ref="AS32:AZ32"/>
    <mergeCell ref="B33:Y33"/>
    <mergeCell ref="Q40:T40"/>
    <mergeCell ref="U40:X40"/>
    <mergeCell ref="Y40:AB40"/>
    <mergeCell ref="B41:N41"/>
    <mergeCell ref="O41:P41"/>
    <mergeCell ref="B42:N42"/>
    <mergeCell ref="O42:P42"/>
    <mergeCell ref="B40:N40"/>
    <mergeCell ref="O40:P40"/>
    <mergeCell ref="U39:X39"/>
    <mergeCell ref="Z33:AB33"/>
    <mergeCell ref="AC33:AJ33"/>
    <mergeCell ref="AK33:AR33"/>
    <mergeCell ref="AC40:AF40"/>
    <mergeCell ref="AG40:AJ40"/>
    <mergeCell ref="AK40:AN40"/>
    <mergeCell ref="Y39:AB39"/>
    <mergeCell ref="AS40:AV40"/>
    <mergeCell ref="AW40:AZ40"/>
    <mergeCell ref="B43:N43"/>
    <mergeCell ref="O43:P43"/>
    <mergeCell ref="AS41:AV41"/>
    <mergeCell ref="AS42:AV42"/>
    <mergeCell ref="AW42:AZ42"/>
    <mergeCell ref="Y43:AB43"/>
    <mergeCell ref="AC43:AF43"/>
    <mergeCell ref="AG43:AJ43"/>
    <mergeCell ref="AC42:AF42"/>
    <mergeCell ref="AG42:AJ42"/>
    <mergeCell ref="AK42:AN42"/>
    <mergeCell ref="AC41:AF41"/>
    <mergeCell ref="AO41:AR41"/>
    <mergeCell ref="Q41:T41"/>
    <mergeCell ref="U41:X41"/>
    <mergeCell ref="Y41:AB41"/>
    <mergeCell ref="AK23:AR23"/>
    <mergeCell ref="AS23:AZ23"/>
    <mergeCell ref="B23:Y23"/>
    <mergeCell ref="Z28:AB30"/>
    <mergeCell ref="AC28:AZ28"/>
    <mergeCell ref="AC29:AJ30"/>
    <mergeCell ref="AK29:AR30"/>
    <mergeCell ref="AK31:AR31"/>
    <mergeCell ref="AS31:AZ31"/>
    <mergeCell ref="AC31:AJ31"/>
    <mergeCell ref="A1:AZ1"/>
    <mergeCell ref="B14:Y16"/>
    <mergeCell ref="Z14:AB16"/>
    <mergeCell ref="AC14:AZ14"/>
    <mergeCell ref="AC15:AJ16"/>
    <mergeCell ref="AK15:AR16"/>
    <mergeCell ref="B12:AZ12"/>
    <mergeCell ref="AS15:AZ16"/>
    <mergeCell ref="AV2:AZ2"/>
    <mergeCell ref="V3:AH3"/>
    <mergeCell ref="AV4:AZ4"/>
    <mergeCell ref="AV6:AZ6"/>
    <mergeCell ref="A7:K7"/>
    <mergeCell ref="AV7:AZ7"/>
    <mergeCell ref="A8:K8"/>
    <mergeCell ref="AV8:AZ8"/>
    <mergeCell ref="A9:K9"/>
    <mergeCell ref="L9:AQ9"/>
    <mergeCell ref="A10:K10"/>
    <mergeCell ref="AV10:AZ10"/>
    <mergeCell ref="AQ3:AU3"/>
    <mergeCell ref="AQ4:AU5"/>
    <mergeCell ref="AQ6:AU6"/>
    <mergeCell ref="AQ7:AU7"/>
    <mergeCell ref="Z18:AB18"/>
    <mergeCell ref="AC18:AJ18"/>
    <mergeCell ref="AK18:AR18"/>
    <mergeCell ref="AS18:AZ18"/>
    <mergeCell ref="B21:Y21"/>
    <mergeCell ref="Z19:AB19"/>
    <mergeCell ref="Z20:AB20"/>
    <mergeCell ref="AO43:AR43"/>
    <mergeCell ref="AS43:AV43"/>
    <mergeCell ref="AS39:AV39"/>
    <mergeCell ref="AW39:AZ39"/>
    <mergeCell ref="AO40:AR40"/>
    <mergeCell ref="AK43:AN43"/>
    <mergeCell ref="AC39:AF39"/>
    <mergeCell ref="AG39:AJ39"/>
    <mergeCell ref="AK39:AN39"/>
    <mergeCell ref="AO39:AR39"/>
    <mergeCell ref="AW41:AZ41"/>
    <mergeCell ref="AG41:AJ41"/>
    <mergeCell ref="AK41:AN41"/>
    <mergeCell ref="AS29:AZ30"/>
    <mergeCell ref="B31:Y31"/>
    <mergeCell ref="Z31:AB31"/>
    <mergeCell ref="AC23:AJ23"/>
    <mergeCell ref="B56:V58"/>
    <mergeCell ref="W56:Y58"/>
    <mergeCell ref="Z56:AB58"/>
    <mergeCell ref="AC56:AZ56"/>
    <mergeCell ref="AC57:AJ58"/>
    <mergeCell ref="AK57:AR58"/>
    <mergeCell ref="AS57:AZ58"/>
    <mergeCell ref="B17:Y17"/>
    <mergeCell ref="Z17:AB17"/>
    <mergeCell ref="AC17:AJ17"/>
    <mergeCell ref="AK17:AR17"/>
    <mergeCell ref="AS17:AZ17"/>
    <mergeCell ref="Q43:T43"/>
    <mergeCell ref="AW43:AZ43"/>
    <mergeCell ref="Q42:T42"/>
    <mergeCell ref="U42:X42"/>
    <mergeCell ref="Y42:AB42"/>
    <mergeCell ref="AO42:AR42"/>
    <mergeCell ref="U43:X43"/>
    <mergeCell ref="Z23:AB23"/>
    <mergeCell ref="B20:Y20"/>
    <mergeCell ref="B54:AZ54"/>
    <mergeCell ref="B19:Y19"/>
    <mergeCell ref="B18:Y18"/>
    <mergeCell ref="B59:V59"/>
    <mergeCell ref="W59:Y59"/>
    <mergeCell ref="Z59:AB59"/>
    <mergeCell ref="AC59:AJ59"/>
    <mergeCell ref="AK59:AR59"/>
    <mergeCell ref="AS59:AZ59"/>
    <mergeCell ref="B60:V60"/>
    <mergeCell ref="W60:Y60"/>
    <mergeCell ref="Z60:AB60"/>
    <mergeCell ref="AC60:AJ60"/>
    <mergeCell ref="AK60:AR60"/>
    <mergeCell ref="AS60:AZ60"/>
    <mergeCell ref="B61:V61"/>
    <mergeCell ref="W61:Y61"/>
    <mergeCell ref="Z61:AB61"/>
    <mergeCell ref="AC61:AJ61"/>
    <mergeCell ref="AK61:AR61"/>
    <mergeCell ref="AS61:AZ61"/>
    <mergeCell ref="B62:V62"/>
    <mergeCell ref="W62:Y62"/>
    <mergeCell ref="Z62:AB62"/>
    <mergeCell ref="AC62:AJ62"/>
    <mergeCell ref="AK62:AR62"/>
    <mergeCell ref="AS62:AZ62"/>
    <mergeCell ref="B64:AZ64"/>
    <mergeCell ref="B65:AZ65"/>
    <mergeCell ref="B67:Y69"/>
    <mergeCell ref="Z67:AB69"/>
    <mergeCell ref="AC67:AZ67"/>
    <mergeCell ref="AC68:AJ69"/>
    <mergeCell ref="AK68:AR69"/>
    <mergeCell ref="AS68:AZ69"/>
    <mergeCell ref="B70:Y70"/>
    <mergeCell ref="Z70:AB70"/>
    <mergeCell ref="AC70:AJ70"/>
    <mergeCell ref="AK70:AR70"/>
    <mergeCell ref="AS70:AZ70"/>
    <mergeCell ref="B71:Y71"/>
    <mergeCell ref="Z71:AB71"/>
    <mergeCell ref="AC71:AJ71"/>
    <mergeCell ref="AK71:AR71"/>
    <mergeCell ref="AS71:AZ71"/>
    <mergeCell ref="B72:Y72"/>
    <mergeCell ref="Z72:AB72"/>
    <mergeCell ref="AC72:AJ72"/>
    <mergeCell ref="AK72:AR72"/>
    <mergeCell ref="AS72:AZ72"/>
    <mergeCell ref="B76:AZ76"/>
    <mergeCell ref="B77:AZ77"/>
    <mergeCell ref="B73:Y73"/>
    <mergeCell ref="Z73:AB73"/>
    <mergeCell ref="B74:Y74"/>
    <mergeCell ref="Z74:AB74"/>
    <mergeCell ref="B75:Y75"/>
    <mergeCell ref="Z75:AB75"/>
    <mergeCell ref="AC75:AJ75"/>
    <mergeCell ref="AK75:AR75"/>
    <mergeCell ref="AS75:AZ75"/>
    <mergeCell ref="B45:AZ45"/>
    <mergeCell ref="B47:N48"/>
    <mergeCell ref="O47:P48"/>
    <mergeCell ref="Q47:AB47"/>
    <mergeCell ref="AC47:AN47"/>
    <mergeCell ref="AO47:AZ47"/>
    <mergeCell ref="Q48:T48"/>
    <mergeCell ref="U48:X48"/>
    <mergeCell ref="Y48:AB48"/>
    <mergeCell ref="AC48:AF48"/>
    <mergeCell ref="AG48:AJ48"/>
    <mergeCell ref="AK48:AN48"/>
    <mergeCell ref="AO48:AR48"/>
    <mergeCell ref="AS48:AV48"/>
    <mergeCell ref="AW48:AZ48"/>
    <mergeCell ref="AW49:AZ49"/>
    <mergeCell ref="B50:N50"/>
    <mergeCell ref="O50:P50"/>
    <mergeCell ref="Q50:T50"/>
    <mergeCell ref="U50:X50"/>
    <mergeCell ref="Y50:AB50"/>
    <mergeCell ref="AC50:AF50"/>
    <mergeCell ref="AG50:AJ50"/>
    <mergeCell ref="AK50:AN50"/>
    <mergeCell ref="AO50:AR50"/>
    <mergeCell ref="AS50:AV50"/>
    <mergeCell ref="AW50:AZ50"/>
    <mergeCell ref="B49:N49"/>
    <mergeCell ref="O49:P49"/>
    <mergeCell ref="Q49:T49"/>
    <mergeCell ref="U49:X49"/>
    <mergeCell ref="Y49:AB49"/>
    <mergeCell ref="AC49:AF49"/>
    <mergeCell ref="AG49:AJ49"/>
    <mergeCell ref="AK49:AN49"/>
    <mergeCell ref="AO49:AR49"/>
    <mergeCell ref="AQ10:AU10"/>
    <mergeCell ref="AS51:AV51"/>
    <mergeCell ref="AW51:AZ51"/>
    <mergeCell ref="B52:N52"/>
    <mergeCell ref="O52:P52"/>
    <mergeCell ref="Q52:T52"/>
    <mergeCell ref="U52:X52"/>
    <mergeCell ref="Y52:AB52"/>
    <mergeCell ref="AC52:AF52"/>
    <mergeCell ref="AG52:AJ52"/>
    <mergeCell ref="AK52:AN52"/>
    <mergeCell ref="AO52:AR52"/>
    <mergeCell ref="AS52:AV52"/>
    <mergeCell ref="AW52:AZ52"/>
    <mergeCell ref="B51:N51"/>
    <mergeCell ref="O51:P51"/>
    <mergeCell ref="Q51:T51"/>
    <mergeCell ref="U51:X51"/>
    <mergeCell ref="Y51:AB51"/>
    <mergeCell ref="AC51:AF51"/>
    <mergeCell ref="AG51:AJ51"/>
    <mergeCell ref="AK51:AN51"/>
    <mergeCell ref="AO51:AR51"/>
    <mergeCell ref="AS49:AV49"/>
  </mergeCells>
  <pageMargins left="0.59055118110236227" right="0.39370078740157483" top="0.74803149606299213" bottom="0.74803149606299213" header="0.31496062992125984" footer="0"/>
  <pageSetup paperSize="9" firstPageNumber="193" fitToHeight="0" orientation="landscape" useFirstPageNumber="1" r:id="rId1"/>
  <headerFooter>
    <oddHeader>&amp;C&amp;"Times New Roman,обычный"&amp;10&amp;P</oddHeader>
  </headerFooter>
  <rowBreaks count="3" manualBreakCount="3">
    <brk id="25" max="51" man="1"/>
    <brk id="44" max="51" man="1"/>
    <brk id="64" max="5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43"/>
  <sheetViews>
    <sheetView showGridLines="0" tabSelected="1" view="pageBreakPreview" topLeftCell="A30" zoomScaleNormal="100" zoomScaleSheetLayoutView="100" workbookViewId="0">
      <selection activeCell="AJ34" sqref="AJ34:AM34"/>
    </sheetView>
  </sheetViews>
  <sheetFormatPr defaultColWidth="0.85546875" defaultRowHeight="15" x14ac:dyDescent="0.25"/>
  <cols>
    <col min="1" max="1" width="0.7109375" style="88" customWidth="1"/>
    <col min="2" max="5" width="2.28515625" style="88" customWidth="1"/>
    <col min="6" max="6" width="9.140625" style="88" customWidth="1"/>
    <col min="7" max="7" width="2.28515625" style="88" customWidth="1"/>
    <col min="8" max="8" width="9.5703125" style="88" customWidth="1"/>
    <col min="9" max="9" width="2.28515625" style="88" customWidth="1"/>
    <col min="10" max="10" width="9.85546875" style="88" customWidth="1"/>
    <col min="11" max="11" width="2.28515625" style="88" customWidth="1"/>
    <col min="12" max="12" width="3.5703125" style="88" customWidth="1"/>
    <col min="13" max="14" width="2.28515625" style="88" customWidth="1"/>
    <col min="15" max="15" width="4.28515625" style="88" customWidth="1"/>
    <col min="16" max="18" width="2.7109375" style="88" customWidth="1"/>
    <col min="19" max="19" width="3.28515625" style="88" customWidth="1"/>
    <col min="20" max="21" width="2.7109375" style="88" customWidth="1"/>
    <col min="22" max="22" width="6.28515625" style="88" customWidth="1"/>
    <col min="23" max="24" width="2.7109375" style="88" customWidth="1"/>
    <col min="25" max="25" width="3.140625" style="88" customWidth="1"/>
    <col min="26" max="29" width="2.7109375" style="88" customWidth="1"/>
    <col min="30" max="30" width="8.5703125" style="88" customWidth="1"/>
    <col min="31" max="31" width="2.7109375" style="88" customWidth="1"/>
    <col min="32" max="32" width="8" style="88" customWidth="1"/>
    <col min="33" max="33" width="2.7109375" style="88" customWidth="1"/>
    <col min="34" max="34" width="8" style="88" customWidth="1"/>
    <col min="35" max="35" width="3.42578125" style="88" customWidth="1"/>
    <col min="36" max="50" width="2.7109375" style="88" customWidth="1"/>
    <col min="51" max="51" width="3.28515625" style="88" customWidth="1"/>
    <col min="52" max="52" width="2.7109375" style="88" customWidth="1"/>
    <col min="53" max="54" width="0.85546875" style="88"/>
    <col min="55" max="56" width="0.85546875" style="24"/>
    <col min="57" max="57" width="13.140625" style="24" customWidth="1"/>
    <col min="58" max="16384" width="0.85546875" style="24"/>
  </cols>
  <sheetData>
    <row r="1" spans="1:58" s="40" customFormat="1" ht="34.5" customHeight="1" x14ac:dyDescent="0.25">
      <c r="A1" s="228"/>
      <c r="B1" s="925" t="s">
        <v>1070</v>
      </c>
      <c r="C1" s="925"/>
      <c r="D1" s="925"/>
      <c r="E1" s="925"/>
      <c r="F1" s="925"/>
      <c r="G1" s="925"/>
      <c r="H1" s="925"/>
      <c r="I1" s="925"/>
      <c r="J1" s="925"/>
      <c r="K1" s="925"/>
      <c r="L1" s="925"/>
      <c r="M1" s="925"/>
      <c r="N1" s="925"/>
      <c r="O1" s="925"/>
      <c r="P1" s="925"/>
      <c r="Q1" s="925"/>
      <c r="R1" s="925"/>
      <c r="S1" s="925"/>
      <c r="T1" s="925"/>
      <c r="U1" s="925"/>
      <c r="V1" s="925"/>
      <c r="W1" s="925"/>
      <c r="X1" s="925"/>
      <c r="Y1" s="925"/>
      <c r="Z1" s="925"/>
      <c r="AA1" s="925"/>
      <c r="AB1" s="925"/>
      <c r="AC1" s="925"/>
      <c r="AD1" s="925"/>
      <c r="AE1" s="925"/>
      <c r="AF1" s="925"/>
      <c r="AG1" s="925"/>
      <c r="AH1" s="925"/>
      <c r="AI1" s="925"/>
      <c r="AJ1" s="925"/>
      <c r="AK1" s="925"/>
      <c r="AL1" s="925"/>
      <c r="AM1" s="925"/>
      <c r="AN1" s="925"/>
      <c r="AO1" s="925"/>
      <c r="AP1" s="925"/>
      <c r="AQ1" s="925"/>
      <c r="AR1" s="925"/>
      <c r="AS1" s="925"/>
      <c r="AT1" s="926"/>
      <c r="AU1" s="926"/>
      <c r="AV1" s="926"/>
      <c r="AW1" s="926"/>
      <c r="AX1" s="926"/>
      <c r="AY1" s="926"/>
      <c r="AZ1" s="926"/>
      <c r="BA1" s="88"/>
      <c r="BB1" s="88"/>
    </row>
    <row r="2" spans="1:58" customFormat="1" ht="14.25" customHeight="1" thickBot="1" x14ac:dyDescent="0.3">
      <c r="A2" s="718"/>
      <c r="B2" s="718"/>
      <c r="C2" s="718"/>
      <c r="D2" s="718"/>
      <c r="E2" s="718"/>
      <c r="F2" s="718"/>
      <c r="G2" s="718"/>
      <c r="H2" s="718"/>
      <c r="I2" s="718"/>
      <c r="J2" s="718"/>
      <c r="K2" s="718"/>
      <c r="L2" s="718"/>
      <c r="M2" s="718"/>
      <c r="N2" s="718"/>
      <c r="O2" s="718"/>
      <c r="P2" s="718"/>
      <c r="Q2" s="718"/>
      <c r="R2" s="718"/>
      <c r="S2" s="718"/>
      <c r="T2" s="718"/>
      <c r="U2" s="718"/>
      <c r="V2" s="718"/>
      <c r="W2" s="718"/>
      <c r="X2" s="718"/>
      <c r="Y2" s="718"/>
      <c r="Z2" s="718"/>
      <c r="AA2" s="718"/>
      <c r="AB2" s="718"/>
      <c r="AC2" s="718"/>
      <c r="AD2" s="718"/>
      <c r="AE2" s="718"/>
      <c r="AF2" s="718"/>
      <c r="AG2" s="718"/>
      <c r="AH2" s="718"/>
      <c r="AI2" s="718"/>
      <c r="AJ2" s="718"/>
      <c r="AK2" s="718"/>
      <c r="AL2" s="718"/>
      <c r="AM2" s="718"/>
      <c r="AN2" s="718"/>
      <c r="AO2" s="718"/>
      <c r="AP2" s="718"/>
      <c r="AQ2" s="718"/>
      <c r="AR2" s="718"/>
      <c r="AS2" s="718"/>
      <c r="AT2" s="718"/>
      <c r="AU2" s="718"/>
      <c r="AV2" s="823" t="s">
        <v>462</v>
      </c>
      <c r="AW2" s="824"/>
      <c r="AX2" s="824"/>
      <c r="AY2" s="824"/>
      <c r="AZ2" s="825"/>
      <c r="BA2" s="260"/>
      <c r="BB2" s="260"/>
      <c r="BC2" s="260"/>
      <c r="BD2" s="260"/>
      <c r="BE2" s="260"/>
      <c r="BF2" s="260"/>
    </row>
    <row r="3" spans="1:58" customFormat="1" ht="15.75" customHeight="1" x14ac:dyDescent="0.25">
      <c r="A3" s="727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  <c r="P3" s="727"/>
      <c r="Q3" s="727"/>
      <c r="R3" s="727"/>
      <c r="S3" s="727"/>
      <c r="T3" s="727"/>
      <c r="U3" s="727"/>
      <c r="V3" s="826" t="s">
        <v>1077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727"/>
      <c r="AJ3" s="727"/>
      <c r="AK3" s="727"/>
      <c r="AL3" s="727"/>
      <c r="AM3" s="727"/>
      <c r="AN3" s="727"/>
      <c r="AO3" s="727"/>
      <c r="AP3" s="727"/>
      <c r="AQ3" s="346"/>
      <c r="AR3" s="784" t="s">
        <v>464</v>
      </c>
      <c r="AS3" s="785"/>
      <c r="AT3" s="785"/>
      <c r="AU3" s="785"/>
      <c r="AV3" s="777" t="s">
        <v>1078</v>
      </c>
      <c r="AW3" s="778"/>
      <c r="AX3" s="778"/>
      <c r="AY3" s="778"/>
      <c r="AZ3" s="779"/>
      <c r="BA3" s="260"/>
      <c r="BB3" s="260"/>
      <c r="BC3" s="260"/>
      <c r="BD3" s="260"/>
      <c r="BE3" s="260"/>
      <c r="BF3" s="260"/>
    </row>
    <row r="4" spans="1:58" customFormat="1" ht="13.5" customHeight="1" x14ac:dyDescent="0.25">
      <c r="A4" s="727"/>
      <c r="B4" s="727"/>
      <c r="C4" s="727"/>
      <c r="D4" s="727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7"/>
      <c r="AJ4" s="727"/>
      <c r="AK4" s="727"/>
      <c r="AL4" s="727"/>
      <c r="AM4" s="727"/>
      <c r="AN4" s="727"/>
      <c r="AO4" s="727"/>
      <c r="AP4" s="727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  <c r="BA4" s="260"/>
      <c r="BB4" s="260"/>
      <c r="BC4" s="260"/>
      <c r="BD4" s="260"/>
      <c r="BE4" s="260"/>
      <c r="BF4" s="260"/>
    </row>
    <row r="5" spans="1:58" customFormat="1" ht="13.5" customHeight="1" x14ac:dyDescent="0.25">
      <c r="A5" s="727"/>
      <c r="B5" s="727"/>
      <c r="C5" s="727"/>
      <c r="D5" s="727"/>
      <c r="E5" s="727"/>
      <c r="F5" s="727"/>
      <c r="G5" s="727"/>
      <c r="H5" s="727"/>
      <c r="I5" s="727"/>
      <c r="J5" s="727"/>
      <c r="K5" s="727"/>
      <c r="L5" s="727"/>
      <c r="M5" s="727"/>
      <c r="N5" s="727"/>
      <c r="O5" s="727"/>
      <c r="P5" s="727"/>
      <c r="Q5" s="727"/>
      <c r="R5" s="727"/>
      <c r="S5" s="727"/>
      <c r="T5" s="727"/>
      <c r="U5" s="727"/>
      <c r="V5" s="726"/>
      <c r="W5" s="726"/>
      <c r="X5" s="726"/>
      <c r="Y5" s="726"/>
      <c r="Z5" s="726"/>
      <c r="AA5" s="726"/>
      <c r="AB5" s="726"/>
      <c r="AC5" s="726"/>
      <c r="AD5" s="726"/>
      <c r="AE5" s="726"/>
      <c r="AF5" s="726"/>
      <c r="AG5" s="726"/>
      <c r="AH5" s="726"/>
      <c r="AI5" s="727"/>
      <c r="AJ5" s="727"/>
      <c r="AK5" s="727"/>
      <c r="AL5" s="727"/>
      <c r="AM5" s="727"/>
      <c r="AN5" s="727"/>
      <c r="AO5" s="727"/>
      <c r="AP5" s="727"/>
      <c r="AQ5" s="784"/>
      <c r="AR5" s="784"/>
      <c r="AS5" s="784"/>
      <c r="AT5" s="784"/>
      <c r="AU5" s="949"/>
      <c r="AV5" s="908" t="s">
        <v>978</v>
      </c>
      <c r="AW5" s="909"/>
      <c r="AX5" s="909"/>
      <c r="AY5" s="909"/>
      <c r="AZ5" s="910"/>
      <c r="BA5" s="260"/>
      <c r="BB5" s="260"/>
      <c r="BC5" s="260"/>
      <c r="BD5" s="260"/>
      <c r="BE5" s="260"/>
      <c r="BF5" s="260"/>
    </row>
    <row r="6" spans="1:58" customFormat="1" ht="16.5" customHeight="1" x14ac:dyDescent="0.25">
      <c r="A6" s="727"/>
      <c r="B6" s="727"/>
      <c r="C6" s="727"/>
      <c r="D6" s="727"/>
      <c r="E6" s="727"/>
      <c r="F6" s="727"/>
      <c r="G6" s="727"/>
      <c r="H6" s="727"/>
      <c r="I6" s="727"/>
      <c r="J6" s="727"/>
      <c r="K6" s="727"/>
      <c r="L6" s="727"/>
      <c r="M6" s="727"/>
      <c r="N6" s="727"/>
      <c r="O6" s="727"/>
      <c r="P6" s="727"/>
      <c r="Q6" s="727"/>
      <c r="R6" s="727"/>
      <c r="S6" s="727"/>
      <c r="T6" s="727"/>
      <c r="U6" s="727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26"/>
      <c r="AH6" s="726"/>
      <c r="AI6" s="727"/>
      <c r="AJ6" s="727"/>
      <c r="AK6" s="727"/>
      <c r="AL6" s="727"/>
      <c r="AM6" s="727"/>
      <c r="AN6" s="727"/>
      <c r="AO6" s="727"/>
      <c r="AP6" s="727"/>
      <c r="AQ6" s="346"/>
      <c r="AR6" s="784" t="s">
        <v>466</v>
      </c>
      <c r="AS6" s="785"/>
      <c r="AT6" s="785"/>
      <c r="AU6" s="785"/>
      <c r="AV6" s="829" t="s">
        <v>945</v>
      </c>
      <c r="AW6" s="830"/>
      <c r="AX6" s="830"/>
      <c r="AY6" s="830"/>
      <c r="AZ6" s="831"/>
      <c r="BA6" s="260"/>
      <c r="BB6" s="260"/>
      <c r="BC6" s="260"/>
      <c r="BD6" s="260"/>
      <c r="BE6" s="260"/>
      <c r="BF6" s="260"/>
    </row>
    <row r="7" spans="1:58" s="40" customFormat="1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 t="s">
        <v>1010</v>
      </c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506"/>
      <c r="AR7" s="784" t="s">
        <v>467</v>
      </c>
      <c r="AS7" s="785"/>
      <c r="AT7" s="785"/>
      <c r="AU7" s="785"/>
      <c r="AV7" s="829" t="s">
        <v>946</v>
      </c>
      <c r="AW7" s="830"/>
      <c r="AX7" s="830"/>
      <c r="AY7" s="830"/>
      <c r="AZ7" s="831"/>
      <c r="BA7" s="265"/>
      <c r="BB7" s="4"/>
      <c r="BC7" s="4"/>
      <c r="BD7" s="4"/>
      <c r="BE7" s="4"/>
      <c r="BF7" s="4"/>
    </row>
    <row r="8" spans="1:58" s="40" customFormat="1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>
        <v>10</v>
      </c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  <c r="BB8" s="4"/>
      <c r="BC8" s="4"/>
      <c r="BD8" s="4"/>
      <c r="BE8" s="4"/>
      <c r="BF8" s="4"/>
    </row>
    <row r="9" spans="1:58" s="40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266"/>
      <c r="BB9" s="4"/>
      <c r="BC9" s="4"/>
      <c r="BD9" s="4"/>
      <c r="BE9" s="4"/>
      <c r="BF9" s="4"/>
    </row>
    <row r="10" spans="1:58" s="4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7"/>
    </row>
    <row r="11" spans="1:58" ht="9" customHeight="1" x14ac:dyDescent="0.25"/>
    <row r="12" spans="1:58" s="27" customFormat="1" x14ac:dyDescent="0.25">
      <c r="A12" s="119"/>
      <c r="B12" s="1462" t="s">
        <v>669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469"/>
      <c r="AU12" s="469"/>
      <c r="AV12" s="469"/>
      <c r="AW12" s="469"/>
      <c r="AX12" s="469"/>
      <c r="AY12" s="469"/>
      <c r="AZ12" s="469"/>
      <c r="BA12" s="91"/>
      <c r="BB12" s="91"/>
    </row>
    <row r="13" spans="1:58" s="27" customFormat="1" ht="8.1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91"/>
      <c r="BB13" s="91"/>
    </row>
    <row r="14" spans="1:58" s="27" customFormat="1" ht="21.7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91"/>
      <c r="BB14" s="91"/>
    </row>
    <row r="15" spans="1:58" s="27" customFormat="1" ht="18.75" customHeight="1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994</v>
      </c>
      <c r="AD15" s="870"/>
      <c r="AE15" s="870"/>
      <c r="AF15" s="870"/>
      <c r="AG15" s="870"/>
      <c r="AH15" s="871"/>
      <c r="AI15" s="870" t="s">
        <v>995</v>
      </c>
      <c r="AJ15" s="870"/>
      <c r="AK15" s="870"/>
      <c r="AL15" s="870"/>
      <c r="AM15" s="870"/>
      <c r="AN15" s="871"/>
      <c r="AO15" s="895" t="s">
        <v>996</v>
      </c>
      <c r="AP15" s="870"/>
      <c r="AQ15" s="870"/>
      <c r="AR15" s="870"/>
      <c r="AS15" s="870"/>
      <c r="AT15" s="871"/>
      <c r="AU15" s="895" t="s">
        <v>263</v>
      </c>
      <c r="AV15" s="870"/>
      <c r="AW15" s="870"/>
      <c r="AX15" s="870"/>
      <c r="AY15" s="870"/>
      <c r="AZ15" s="870"/>
      <c r="BA15" s="91"/>
      <c r="BB15" s="91"/>
    </row>
    <row r="16" spans="1:58" s="27" customFormat="1" ht="57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5"/>
      <c r="AI16" s="874"/>
      <c r="AJ16" s="874"/>
      <c r="AK16" s="874"/>
      <c r="AL16" s="874"/>
      <c r="AM16" s="874"/>
      <c r="AN16" s="875"/>
      <c r="AO16" s="897"/>
      <c r="AP16" s="874"/>
      <c r="AQ16" s="874"/>
      <c r="AR16" s="874"/>
      <c r="AS16" s="874"/>
      <c r="AT16" s="875"/>
      <c r="AU16" s="897"/>
      <c r="AV16" s="874"/>
      <c r="AW16" s="874"/>
      <c r="AX16" s="874"/>
      <c r="AY16" s="874"/>
      <c r="AZ16" s="874"/>
      <c r="BA16" s="91"/>
      <c r="BB16" s="91"/>
    </row>
    <row r="17" spans="1:62" s="10" customFormat="1" ht="15" customHeight="1" thickBot="1" x14ac:dyDescent="0.3">
      <c r="A17" s="89"/>
      <c r="B17" s="884">
        <v>1</v>
      </c>
      <c r="C17" s="884"/>
      <c r="D17" s="884"/>
      <c r="E17" s="884"/>
      <c r="F17" s="884"/>
      <c r="G17" s="884"/>
      <c r="H17" s="884"/>
      <c r="I17" s="884"/>
      <c r="J17" s="884"/>
      <c r="K17" s="884"/>
      <c r="L17" s="884"/>
      <c r="M17" s="884"/>
      <c r="N17" s="884"/>
      <c r="O17" s="884"/>
      <c r="P17" s="884"/>
      <c r="Q17" s="884"/>
      <c r="R17" s="884"/>
      <c r="S17" s="884"/>
      <c r="T17" s="884"/>
      <c r="U17" s="884"/>
      <c r="V17" s="884"/>
      <c r="W17" s="884"/>
      <c r="X17" s="884"/>
      <c r="Y17" s="885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5"/>
      <c r="AI17" s="884" t="s">
        <v>8</v>
      </c>
      <c r="AJ17" s="884"/>
      <c r="AK17" s="884"/>
      <c r="AL17" s="884"/>
      <c r="AM17" s="884"/>
      <c r="AN17" s="885"/>
      <c r="AO17" s="884" t="s">
        <v>9</v>
      </c>
      <c r="AP17" s="884"/>
      <c r="AQ17" s="884"/>
      <c r="AR17" s="884"/>
      <c r="AS17" s="884"/>
      <c r="AT17" s="885"/>
      <c r="AU17" s="953" t="s">
        <v>10</v>
      </c>
      <c r="AV17" s="884"/>
      <c r="AW17" s="884"/>
      <c r="AX17" s="884"/>
      <c r="AY17" s="884"/>
      <c r="AZ17" s="884"/>
      <c r="BA17" s="93"/>
      <c r="BB17" s="89"/>
    </row>
    <row r="18" spans="1:62" s="10" customFormat="1" ht="13.5" customHeight="1" x14ac:dyDescent="0.2">
      <c r="A18" s="89"/>
      <c r="B18" s="940" t="s">
        <v>281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1"/>
      <c r="Z18" s="927" t="s">
        <v>119</v>
      </c>
      <c r="AA18" s="928"/>
      <c r="AB18" s="928"/>
      <c r="AC18" s="1789"/>
      <c r="AD18" s="1787"/>
      <c r="AE18" s="1787"/>
      <c r="AF18" s="1787"/>
      <c r="AG18" s="1787"/>
      <c r="AH18" s="1788"/>
      <c r="AI18" s="1787"/>
      <c r="AJ18" s="1787"/>
      <c r="AK18" s="1787"/>
      <c r="AL18" s="1787"/>
      <c r="AM18" s="1787"/>
      <c r="AN18" s="1788"/>
      <c r="AO18" s="1787"/>
      <c r="AP18" s="1787"/>
      <c r="AQ18" s="1787"/>
      <c r="AR18" s="1787"/>
      <c r="AS18" s="1787"/>
      <c r="AT18" s="1788"/>
      <c r="AU18" s="1789"/>
      <c r="AV18" s="1787"/>
      <c r="AW18" s="1787"/>
      <c r="AX18" s="1787"/>
      <c r="AY18" s="1787"/>
      <c r="AZ18" s="1798"/>
      <c r="BA18" s="93"/>
      <c r="BB18" s="89"/>
    </row>
    <row r="19" spans="1:62" s="10" customFormat="1" ht="15" customHeight="1" x14ac:dyDescent="0.2">
      <c r="A19" s="89"/>
      <c r="B19" s="1159" t="s">
        <v>279</v>
      </c>
      <c r="C19" s="1160"/>
      <c r="D19" s="1160"/>
      <c r="E19" s="1160"/>
      <c r="F19" s="1160"/>
      <c r="G19" s="1160"/>
      <c r="H19" s="1160"/>
      <c r="I19" s="1160"/>
      <c r="J19" s="1160"/>
      <c r="K19" s="1160"/>
      <c r="L19" s="1160"/>
      <c r="M19" s="1160"/>
      <c r="N19" s="1160"/>
      <c r="O19" s="1160"/>
      <c r="P19" s="1160"/>
      <c r="Q19" s="1160"/>
      <c r="R19" s="1160"/>
      <c r="S19" s="1160"/>
      <c r="T19" s="1160"/>
      <c r="U19" s="1160"/>
      <c r="V19" s="1160"/>
      <c r="W19" s="1160"/>
      <c r="X19" s="1160"/>
      <c r="Y19" s="1161"/>
      <c r="Z19" s="841" t="s">
        <v>122</v>
      </c>
      <c r="AA19" s="842"/>
      <c r="AB19" s="842"/>
      <c r="AC19" s="1806"/>
      <c r="AD19" s="1835"/>
      <c r="AE19" s="1835"/>
      <c r="AF19" s="1835"/>
      <c r="AG19" s="1835"/>
      <c r="AH19" s="1836"/>
      <c r="AI19" s="1782">
        <v>0</v>
      </c>
      <c r="AJ19" s="1782"/>
      <c r="AK19" s="1782"/>
      <c r="AL19" s="1782"/>
      <c r="AM19" s="1782"/>
      <c r="AN19" s="1767"/>
      <c r="AO19" s="1782">
        <v>0</v>
      </c>
      <c r="AP19" s="1782"/>
      <c r="AQ19" s="1782"/>
      <c r="AR19" s="1782"/>
      <c r="AS19" s="1782"/>
      <c r="AT19" s="1767"/>
      <c r="AU19" s="1766">
        <v>0</v>
      </c>
      <c r="AV19" s="1782"/>
      <c r="AW19" s="1782"/>
      <c r="AX19" s="1782"/>
      <c r="AY19" s="1782"/>
      <c r="AZ19" s="1776"/>
      <c r="BA19" s="93"/>
      <c r="BB19" s="89"/>
    </row>
    <row r="20" spans="1:62" s="10" customFormat="1" ht="15" customHeight="1" x14ac:dyDescent="0.2">
      <c r="A20" s="89"/>
      <c r="B20" s="1159" t="s">
        <v>624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0"/>
      <c r="R20" s="1160"/>
      <c r="S20" s="1160"/>
      <c r="T20" s="1160"/>
      <c r="U20" s="1160"/>
      <c r="V20" s="1160"/>
      <c r="W20" s="1160"/>
      <c r="X20" s="1160"/>
      <c r="Y20" s="1161"/>
      <c r="Z20" s="841" t="s">
        <v>135</v>
      </c>
      <c r="AA20" s="842"/>
      <c r="AB20" s="842"/>
      <c r="AC20" s="1806">
        <f>8240068.25+278760+40000+26508240+432524+70000-26774.6-31989.4-30000+480443.8</f>
        <v>35961272.049999997</v>
      </c>
      <c r="AD20" s="1835"/>
      <c r="AE20" s="1835"/>
      <c r="AF20" s="1835"/>
      <c r="AG20" s="1835"/>
      <c r="AH20" s="1836"/>
      <c r="AI20" s="1782">
        <v>7291636.0800000001</v>
      </c>
      <c r="AJ20" s="1782"/>
      <c r="AK20" s="1782"/>
      <c r="AL20" s="1782"/>
      <c r="AM20" s="1782"/>
      <c r="AN20" s="1767"/>
      <c r="AO20" s="1782">
        <v>7287785.4800000004</v>
      </c>
      <c r="AP20" s="1782"/>
      <c r="AQ20" s="1782"/>
      <c r="AR20" s="1782"/>
      <c r="AS20" s="1782"/>
      <c r="AT20" s="1767"/>
      <c r="AU20" s="1766">
        <v>0</v>
      </c>
      <c r="AV20" s="1782"/>
      <c r="AW20" s="1782"/>
      <c r="AX20" s="1782"/>
      <c r="AY20" s="1782"/>
      <c r="AZ20" s="1776"/>
      <c r="BA20" s="89"/>
      <c r="BB20" s="89"/>
    </row>
    <row r="21" spans="1:62" s="10" customFormat="1" ht="15" customHeight="1" x14ac:dyDescent="0.2">
      <c r="A21" s="89"/>
      <c r="B21" s="940" t="s">
        <v>282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841" t="s">
        <v>139</v>
      </c>
      <c r="AA21" s="842"/>
      <c r="AB21" s="842"/>
      <c r="AC21" s="1806"/>
      <c r="AD21" s="1835"/>
      <c r="AE21" s="1835"/>
      <c r="AF21" s="1835"/>
      <c r="AG21" s="1835"/>
      <c r="AH21" s="1836"/>
      <c r="AI21" s="1782"/>
      <c r="AJ21" s="1782"/>
      <c r="AK21" s="1782"/>
      <c r="AL21" s="1782"/>
      <c r="AM21" s="1782"/>
      <c r="AN21" s="1767"/>
      <c r="AO21" s="1782"/>
      <c r="AP21" s="1782"/>
      <c r="AQ21" s="1782"/>
      <c r="AR21" s="1782"/>
      <c r="AS21" s="1782"/>
      <c r="AT21" s="1767"/>
      <c r="AU21" s="1766"/>
      <c r="AV21" s="1782"/>
      <c r="AW21" s="1782"/>
      <c r="AX21" s="1782"/>
      <c r="AY21" s="1782"/>
      <c r="AZ21" s="1776"/>
      <c r="BA21" s="89"/>
      <c r="BB21" s="89"/>
    </row>
    <row r="22" spans="1:62" s="10" customFormat="1" ht="15" customHeight="1" x14ac:dyDescent="0.2">
      <c r="A22" s="89"/>
      <c r="B22" s="1159" t="s">
        <v>280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0"/>
      <c r="R22" s="1160"/>
      <c r="S22" s="1160"/>
      <c r="T22" s="1160"/>
      <c r="U22" s="1160"/>
      <c r="V22" s="1160"/>
      <c r="W22" s="1160"/>
      <c r="X22" s="1160"/>
      <c r="Y22" s="1161"/>
      <c r="Z22" s="841" t="s">
        <v>153</v>
      </c>
      <c r="AA22" s="842"/>
      <c r="AB22" s="842"/>
      <c r="AC22" s="1806"/>
      <c r="AD22" s="1835"/>
      <c r="AE22" s="1835"/>
      <c r="AF22" s="1835"/>
      <c r="AG22" s="1835"/>
      <c r="AH22" s="1836"/>
      <c r="AI22" s="1782"/>
      <c r="AJ22" s="1782"/>
      <c r="AK22" s="1782"/>
      <c r="AL22" s="1782"/>
      <c r="AM22" s="1782"/>
      <c r="AN22" s="1767"/>
      <c r="AO22" s="1782"/>
      <c r="AP22" s="1782"/>
      <c r="AQ22" s="1782"/>
      <c r="AR22" s="1782"/>
      <c r="AS22" s="1782"/>
      <c r="AT22" s="1767"/>
      <c r="AU22" s="1766"/>
      <c r="AV22" s="1782"/>
      <c r="AW22" s="1782"/>
      <c r="AX22" s="1782"/>
      <c r="AY22" s="1782"/>
      <c r="AZ22" s="1776"/>
      <c r="BA22" s="89"/>
      <c r="BB22" s="89"/>
    </row>
    <row r="23" spans="1:62" s="11" customFormat="1" ht="30" customHeight="1" thickBot="1" x14ac:dyDescent="0.3">
      <c r="A23" s="91"/>
      <c r="B23" s="1159" t="s">
        <v>753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0"/>
      <c r="R23" s="1160"/>
      <c r="S23" s="1160"/>
      <c r="T23" s="1160"/>
      <c r="U23" s="1160"/>
      <c r="V23" s="1160"/>
      <c r="W23" s="1160"/>
      <c r="X23" s="1160"/>
      <c r="Y23" s="1161"/>
      <c r="Z23" s="795" t="s">
        <v>142</v>
      </c>
      <c r="AA23" s="796"/>
      <c r="AB23" s="796"/>
      <c r="AC23" s="1832">
        <f>AC20+AC18-AC19-AC21+AC22</f>
        <v>35961272.049999997</v>
      </c>
      <c r="AD23" s="1833"/>
      <c r="AE23" s="1833"/>
      <c r="AF23" s="1833"/>
      <c r="AG23" s="1833"/>
      <c r="AH23" s="1834"/>
      <c r="AI23" s="1778">
        <f t="shared" ref="AI23" si="0">AI20+AI18-AI19-AI21+AI22</f>
        <v>7291636.0800000001</v>
      </c>
      <c r="AJ23" s="1779"/>
      <c r="AK23" s="1779"/>
      <c r="AL23" s="1779"/>
      <c r="AM23" s="1779"/>
      <c r="AN23" s="1780"/>
      <c r="AO23" s="1778">
        <f>AO20+AO18-AO19-AO21+AO22</f>
        <v>7287785.4800000004</v>
      </c>
      <c r="AP23" s="1779"/>
      <c r="AQ23" s="1779"/>
      <c r="AR23" s="1779"/>
      <c r="AS23" s="1779"/>
      <c r="AT23" s="1780"/>
      <c r="AU23" s="1778">
        <f t="shared" ref="AU23" si="1">AU20+AU18-AU19-AU21+AU22</f>
        <v>0</v>
      </c>
      <c r="AV23" s="1779"/>
      <c r="AW23" s="1779"/>
      <c r="AX23" s="1779"/>
      <c r="AY23" s="1779"/>
      <c r="AZ23" s="1780"/>
      <c r="BA23" s="91"/>
      <c r="BB23" s="91"/>
    </row>
    <row r="24" spans="1:62" s="8" customFormat="1" ht="8.25" customHeight="1" x14ac:dyDescent="0.25">
      <c r="A24" s="91"/>
      <c r="B24" s="1827"/>
      <c r="C24" s="1828"/>
      <c r="D24" s="1828"/>
      <c r="E24" s="1828"/>
      <c r="F24" s="1828"/>
      <c r="G24" s="1828"/>
      <c r="H24" s="1828"/>
      <c r="I24" s="1828"/>
      <c r="J24" s="1828"/>
      <c r="K24" s="1828"/>
      <c r="L24" s="1828"/>
      <c r="M24" s="1828"/>
      <c r="N24" s="1828"/>
      <c r="O24" s="1828"/>
      <c r="P24" s="1828"/>
      <c r="Q24" s="1828"/>
      <c r="R24" s="1828"/>
      <c r="S24" s="1828"/>
      <c r="T24" s="1828"/>
      <c r="U24" s="1828"/>
      <c r="V24" s="1828"/>
      <c r="W24" s="1828"/>
      <c r="X24" s="1828"/>
      <c r="Y24" s="1828"/>
      <c r="Z24" s="1829"/>
      <c r="AA24" s="1829"/>
      <c r="AB24" s="1829"/>
      <c r="AC24" s="1830"/>
      <c r="AD24" s="1830"/>
      <c r="AE24" s="1830"/>
      <c r="AF24" s="1830"/>
      <c r="AG24" s="1830"/>
      <c r="AH24" s="1830"/>
      <c r="AI24" s="1830"/>
      <c r="AJ24" s="1830"/>
      <c r="AK24" s="1830"/>
      <c r="AL24" s="1830"/>
      <c r="AM24" s="1830"/>
      <c r="AN24" s="1830"/>
      <c r="AO24" s="1830"/>
      <c r="AP24" s="1830"/>
      <c r="AQ24" s="1830"/>
      <c r="AR24" s="1830"/>
      <c r="AS24" s="1830"/>
      <c r="AT24" s="1830"/>
      <c r="AU24" s="1830"/>
      <c r="AV24" s="1830"/>
      <c r="AW24" s="1830"/>
      <c r="AX24" s="1830"/>
      <c r="AY24" s="1830"/>
      <c r="AZ24" s="1830"/>
      <c r="BA24" s="91"/>
      <c r="BB24" s="91"/>
    </row>
    <row r="25" spans="1:62" s="27" customFormat="1" ht="30" customHeight="1" x14ac:dyDescent="0.25">
      <c r="A25" s="91"/>
      <c r="B25" s="1443" t="s">
        <v>825</v>
      </c>
      <c r="C25" s="1301"/>
      <c r="D25" s="1301"/>
      <c r="E25" s="1301"/>
      <c r="F25" s="1301"/>
      <c r="G25" s="1301"/>
      <c r="H25" s="1301"/>
      <c r="I25" s="1301"/>
      <c r="J25" s="1301"/>
      <c r="K25" s="1301"/>
      <c r="L25" s="1301"/>
      <c r="M25" s="1301"/>
      <c r="N25" s="1301"/>
      <c r="O25" s="1301"/>
      <c r="P25" s="1301"/>
      <c r="Q25" s="1301"/>
      <c r="R25" s="1301"/>
      <c r="S25" s="1301"/>
      <c r="T25" s="1301"/>
      <c r="U25" s="1301"/>
      <c r="V25" s="1301"/>
      <c r="W25" s="1301"/>
      <c r="X25" s="1301"/>
      <c r="Y25" s="1301"/>
      <c r="Z25" s="1301"/>
      <c r="AA25" s="1301"/>
      <c r="AB25" s="1301"/>
      <c r="AC25" s="1301"/>
      <c r="AD25" s="1301"/>
      <c r="AE25" s="1301"/>
      <c r="AF25" s="1301"/>
      <c r="AG25" s="1301"/>
      <c r="AH25" s="1301"/>
      <c r="AI25" s="1301"/>
      <c r="AJ25" s="1301"/>
      <c r="AK25" s="1301"/>
      <c r="AL25" s="1301"/>
      <c r="AM25" s="1301"/>
      <c r="AN25" s="1301"/>
      <c r="AO25" s="1301"/>
      <c r="AP25" s="1301"/>
      <c r="AQ25" s="1301"/>
      <c r="AR25" s="1301"/>
      <c r="AS25" s="1301"/>
      <c r="AT25" s="1301"/>
      <c r="AU25" s="1301"/>
      <c r="AV25" s="1301"/>
      <c r="AW25" s="1301"/>
      <c r="AX25" s="1301"/>
      <c r="AY25" s="1301"/>
      <c r="AZ25" s="1301"/>
      <c r="BA25" s="91"/>
      <c r="BB25" s="91"/>
    </row>
    <row r="26" spans="1:62" s="27" customFormat="1" ht="8.25" customHeight="1" x14ac:dyDescent="0.25">
      <c r="A26" s="91"/>
      <c r="B26" s="153"/>
      <c r="C26" s="1831"/>
      <c r="D26" s="1831"/>
      <c r="E26" s="1831"/>
      <c r="F26" s="1831"/>
      <c r="G26" s="1831"/>
      <c r="H26" s="1831"/>
      <c r="I26" s="1831"/>
      <c r="J26" s="1831"/>
      <c r="K26" s="1831"/>
      <c r="L26" s="1831"/>
      <c r="M26" s="1831"/>
      <c r="N26" s="1831"/>
      <c r="O26" s="1831"/>
      <c r="P26" s="1831"/>
      <c r="Q26" s="1831"/>
      <c r="R26" s="1831"/>
      <c r="S26" s="1831"/>
      <c r="T26" s="1831"/>
      <c r="U26" s="1831"/>
      <c r="V26" s="1831"/>
      <c r="W26" s="1831"/>
      <c r="X26" s="1831"/>
      <c r="Y26" s="1831"/>
      <c r="Z26" s="1831"/>
      <c r="AA26" s="1831"/>
      <c r="AB26" s="1831"/>
      <c r="AC26" s="1831"/>
      <c r="AD26" s="1831"/>
      <c r="AE26" s="1831"/>
      <c r="AF26" s="1831"/>
      <c r="AG26" s="1831"/>
      <c r="AH26" s="1831"/>
      <c r="AI26" s="1831"/>
      <c r="AJ26" s="1831"/>
      <c r="AK26" s="1831"/>
      <c r="AL26" s="1831"/>
      <c r="AM26" s="1831"/>
      <c r="AN26" s="1831"/>
      <c r="AO26" s="1831"/>
      <c r="AP26" s="1831"/>
      <c r="AQ26" s="1831"/>
      <c r="AR26" s="1831"/>
      <c r="AS26" s="1831"/>
      <c r="AT26" s="1831"/>
      <c r="AU26" s="1831"/>
      <c r="AV26" s="1831"/>
      <c r="AW26" s="1831"/>
      <c r="AX26" s="1831"/>
      <c r="AY26" s="1831"/>
      <c r="AZ26" s="1831"/>
      <c r="BA26" s="91"/>
      <c r="BB26" s="91"/>
    </row>
    <row r="27" spans="1:62" s="27" customFormat="1" ht="18" customHeight="1" x14ac:dyDescent="0.25">
      <c r="A27" s="91"/>
      <c r="B27" s="1384" t="s">
        <v>831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  <c r="BA27" s="1384"/>
      <c r="BB27" s="1384"/>
      <c r="BC27" s="1384"/>
      <c r="BD27" s="1384"/>
      <c r="BE27" s="1384"/>
      <c r="BF27" s="1384"/>
      <c r="BG27" s="1384"/>
      <c r="BH27" s="1384"/>
      <c r="BI27" s="1384"/>
      <c r="BJ27" s="1384"/>
    </row>
    <row r="28" spans="1:62" s="27" customFormat="1" ht="33" hidden="1" customHeight="1" x14ac:dyDescent="0.25">
      <c r="A28" s="91"/>
      <c r="B28" s="992" t="s">
        <v>89</v>
      </c>
      <c r="C28" s="992"/>
      <c r="D28" s="992"/>
      <c r="E28" s="992"/>
      <c r="F28" s="992"/>
      <c r="G28" s="992"/>
      <c r="H28" s="992"/>
      <c r="I28" s="992"/>
      <c r="J28" s="992"/>
      <c r="K28" s="992"/>
      <c r="L28" s="992"/>
      <c r="M28" s="992"/>
      <c r="N28" s="992"/>
      <c r="O28" s="992"/>
      <c r="P28" s="992"/>
      <c r="Q28" s="992"/>
      <c r="R28" s="992"/>
      <c r="S28" s="992"/>
      <c r="T28" s="992"/>
      <c r="U28" s="992"/>
      <c r="V28" s="992"/>
      <c r="W28" s="992"/>
      <c r="X28" s="992"/>
      <c r="Y28" s="992"/>
      <c r="Z28" s="992"/>
      <c r="AA28" s="992"/>
      <c r="AB28" s="992"/>
      <c r="AC28" s="992"/>
      <c r="AD28" s="992"/>
      <c r="AE28" s="992"/>
      <c r="AF28" s="992"/>
      <c r="AG28" s="992"/>
      <c r="AH28" s="992"/>
      <c r="AI28" s="992"/>
      <c r="AJ28" s="992"/>
      <c r="AK28" s="992"/>
      <c r="AL28" s="992"/>
      <c r="AM28" s="992"/>
      <c r="AN28" s="992"/>
      <c r="AO28" s="992"/>
      <c r="AP28" s="992"/>
      <c r="AQ28" s="992"/>
      <c r="AR28" s="992"/>
      <c r="AS28" s="992"/>
      <c r="AT28" s="992"/>
      <c r="AU28" s="992"/>
      <c r="AV28" s="992"/>
      <c r="AW28" s="992"/>
      <c r="AX28" s="992"/>
      <c r="AY28" s="992"/>
      <c r="AZ28" s="992"/>
      <c r="BA28" s="119"/>
      <c r="BB28" s="119"/>
      <c r="BC28" s="551"/>
      <c r="BD28" s="551"/>
      <c r="BE28" s="551"/>
      <c r="BF28" s="551"/>
      <c r="BG28" s="551"/>
      <c r="BH28" s="551"/>
      <c r="BI28" s="551"/>
      <c r="BJ28" s="551"/>
    </row>
    <row r="29" spans="1:62" s="27" customFormat="1" ht="8.1" customHeight="1" x14ac:dyDescent="0.25">
      <c r="A29" s="91"/>
      <c r="B29" s="470"/>
      <c r="C29" s="470"/>
      <c r="D29" s="470"/>
      <c r="E29" s="470"/>
      <c r="F29" s="470"/>
      <c r="G29" s="470"/>
      <c r="H29" s="470"/>
      <c r="I29" s="470"/>
      <c r="J29" s="470"/>
      <c r="K29" s="470"/>
      <c r="L29" s="470"/>
      <c r="M29" s="470"/>
      <c r="N29" s="470"/>
      <c r="O29" s="470"/>
      <c r="P29" s="470"/>
      <c r="Q29" s="470"/>
      <c r="R29" s="470"/>
      <c r="S29" s="470"/>
      <c r="T29" s="470"/>
      <c r="U29" s="222"/>
      <c r="V29" s="222"/>
      <c r="W29" s="619"/>
      <c r="X29" s="619"/>
      <c r="Y29" s="619"/>
      <c r="Z29" s="619"/>
      <c r="AA29" s="619"/>
      <c r="AB29" s="619"/>
      <c r="AC29" s="619"/>
      <c r="AD29" s="619"/>
      <c r="AE29" s="619"/>
      <c r="AF29" s="619"/>
      <c r="AG29" s="619"/>
      <c r="AH29" s="619"/>
      <c r="AI29" s="619"/>
      <c r="AJ29" s="619"/>
      <c r="AK29" s="619"/>
      <c r="AL29" s="619"/>
      <c r="AM29" s="619"/>
      <c r="AN29" s="619"/>
      <c r="AO29" s="619"/>
      <c r="AP29" s="619"/>
      <c r="AQ29" s="619"/>
      <c r="AR29" s="619"/>
      <c r="AS29" s="619"/>
      <c r="AT29" s="619"/>
      <c r="AU29" s="619"/>
      <c r="AV29" s="619"/>
      <c r="AW29" s="619"/>
      <c r="AX29" s="619"/>
      <c r="AY29" s="619"/>
      <c r="AZ29" s="619"/>
      <c r="BA29" s="119"/>
      <c r="BB29" s="119"/>
      <c r="BC29" s="551"/>
      <c r="BD29" s="551"/>
      <c r="BE29" s="551"/>
      <c r="BF29" s="551"/>
      <c r="BG29" s="551"/>
      <c r="BH29" s="551"/>
      <c r="BI29" s="551"/>
      <c r="BJ29" s="551"/>
    </row>
    <row r="30" spans="1:62" s="27" customFormat="1" ht="28.5" customHeight="1" x14ac:dyDescent="0.25">
      <c r="A30" s="92"/>
      <c r="B30" s="867" t="s">
        <v>111</v>
      </c>
      <c r="C30" s="892"/>
      <c r="D30" s="892"/>
      <c r="E30" s="892"/>
      <c r="F30" s="892"/>
      <c r="G30" s="892"/>
      <c r="H30" s="892"/>
      <c r="I30" s="892"/>
      <c r="J30" s="892"/>
      <c r="K30" s="892"/>
      <c r="L30" s="892" t="s">
        <v>586</v>
      </c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5" t="s">
        <v>708</v>
      </c>
      <c r="X30" s="870"/>
      <c r="Y30" s="871"/>
      <c r="Z30" s="895" t="s">
        <v>578</v>
      </c>
      <c r="AA30" s="870"/>
      <c r="AB30" s="870"/>
      <c r="AC30" s="870"/>
      <c r="AD30" s="870"/>
      <c r="AE30" s="870"/>
      <c r="AF30" s="871"/>
      <c r="AG30" s="895" t="s">
        <v>33</v>
      </c>
      <c r="AH30" s="870"/>
      <c r="AI30" s="871"/>
      <c r="AJ30" s="865" t="s">
        <v>468</v>
      </c>
      <c r="AK30" s="866"/>
      <c r="AL30" s="866"/>
      <c r="AM30" s="866"/>
      <c r="AN30" s="866"/>
      <c r="AO30" s="866"/>
      <c r="AP30" s="866"/>
      <c r="AQ30" s="866"/>
      <c r="AR30" s="866"/>
      <c r="AS30" s="866"/>
      <c r="AT30" s="866"/>
      <c r="AU30" s="866"/>
      <c r="AV30" s="866"/>
      <c r="AW30" s="866"/>
      <c r="AX30" s="866"/>
      <c r="AY30" s="866"/>
      <c r="AZ30" s="866"/>
      <c r="BA30" s="150"/>
      <c r="BB30" s="119"/>
      <c r="BC30" s="551"/>
      <c r="BD30" s="551"/>
      <c r="BE30" s="551"/>
      <c r="BF30" s="551"/>
      <c r="BG30" s="551"/>
      <c r="BH30" s="551"/>
      <c r="BI30" s="551"/>
      <c r="BJ30" s="551"/>
    </row>
    <row r="31" spans="1:62" s="27" customFormat="1" ht="99.95" customHeight="1" x14ac:dyDescent="0.25">
      <c r="A31" s="92"/>
      <c r="B31" s="867"/>
      <c r="C31" s="892"/>
      <c r="D31" s="892"/>
      <c r="E31" s="892"/>
      <c r="F31" s="892"/>
      <c r="G31" s="892"/>
      <c r="H31" s="892"/>
      <c r="I31" s="892"/>
      <c r="J31" s="892"/>
      <c r="K31" s="892"/>
      <c r="L31" s="892" t="s">
        <v>579</v>
      </c>
      <c r="M31" s="892"/>
      <c r="N31" s="892"/>
      <c r="O31" s="892"/>
      <c r="P31" s="892" t="s">
        <v>90</v>
      </c>
      <c r="Q31" s="892"/>
      <c r="R31" s="892"/>
      <c r="S31" s="892"/>
      <c r="T31" s="892"/>
      <c r="U31" s="892"/>
      <c r="V31" s="892"/>
      <c r="W31" s="896"/>
      <c r="X31" s="872"/>
      <c r="Y31" s="873"/>
      <c r="Z31" s="896"/>
      <c r="AA31" s="872"/>
      <c r="AB31" s="872"/>
      <c r="AC31" s="872"/>
      <c r="AD31" s="872"/>
      <c r="AE31" s="872"/>
      <c r="AF31" s="873"/>
      <c r="AG31" s="896"/>
      <c r="AH31" s="872"/>
      <c r="AI31" s="873"/>
      <c r="AJ31" s="895" t="s">
        <v>997</v>
      </c>
      <c r="AK31" s="870"/>
      <c r="AL31" s="870"/>
      <c r="AM31" s="871"/>
      <c r="AN31" s="1821" t="s">
        <v>998</v>
      </c>
      <c r="AO31" s="1822"/>
      <c r="AP31" s="1822"/>
      <c r="AQ31" s="1823"/>
      <c r="AR31" s="895" t="s">
        <v>1008</v>
      </c>
      <c r="AS31" s="870"/>
      <c r="AT31" s="870"/>
      <c r="AU31" s="871"/>
      <c r="AV31" s="895" t="s">
        <v>219</v>
      </c>
      <c r="AW31" s="870"/>
      <c r="AX31" s="870"/>
      <c r="AY31" s="870"/>
      <c r="AZ31" s="870"/>
      <c r="BA31" s="150"/>
      <c r="BB31" s="119"/>
      <c r="BC31" s="551"/>
      <c r="BD31" s="551"/>
      <c r="BE31" s="551"/>
      <c r="BF31" s="551"/>
      <c r="BG31" s="551"/>
      <c r="BH31" s="551"/>
      <c r="BI31" s="551"/>
      <c r="BJ31" s="551"/>
    </row>
    <row r="32" spans="1:62" s="27" customFormat="1" ht="99.95" customHeight="1" x14ac:dyDescent="0.25">
      <c r="A32" s="92"/>
      <c r="B32" s="867"/>
      <c r="C32" s="892"/>
      <c r="D32" s="892"/>
      <c r="E32" s="892"/>
      <c r="F32" s="892"/>
      <c r="G32" s="892"/>
      <c r="H32" s="892"/>
      <c r="I32" s="892"/>
      <c r="J32" s="892"/>
      <c r="K32" s="892"/>
      <c r="L32" s="892"/>
      <c r="M32" s="892"/>
      <c r="N32" s="892"/>
      <c r="O32" s="892"/>
      <c r="P32" s="892"/>
      <c r="Q32" s="892"/>
      <c r="R32" s="892"/>
      <c r="S32" s="892"/>
      <c r="T32" s="892"/>
      <c r="U32" s="892"/>
      <c r="V32" s="892"/>
      <c r="W32" s="897"/>
      <c r="X32" s="874"/>
      <c r="Y32" s="875"/>
      <c r="Z32" s="897"/>
      <c r="AA32" s="874"/>
      <c r="AB32" s="874"/>
      <c r="AC32" s="874"/>
      <c r="AD32" s="874"/>
      <c r="AE32" s="874"/>
      <c r="AF32" s="875"/>
      <c r="AG32" s="897"/>
      <c r="AH32" s="874"/>
      <c r="AI32" s="875"/>
      <c r="AJ32" s="897"/>
      <c r="AK32" s="874"/>
      <c r="AL32" s="874"/>
      <c r="AM32" s="875"/>
      <c r="AN32" s="1824"/>
      <c r="AO32" s="1825"/>
      <c r="AP32" s="1825"/>
      <c r="AQ32" s="1826"/>
      <c r="AR32" s="897"/>
      <c r="AS32" s="874"/>
      <c r="AT32" s="874"/>
      <c r="AU32" s="875"/>
      <c r="AV32" s="897"/>
      <c r="AW32" s="874"/>
      <c r="AX32" s="874"/>
      <c r="AY32" s="874"/>
      <c r="AZ32" s="874"/>
      <c r="BA32" s="150"/>
      <c r="BB32" s="119"/>
      <c r="BC32" s="551"/>
      <c r="BD32" s="551"/>
      <c r="BE32" s="551"/>
      <c r="BF32" s="551"/>
      <c r="BG32" s="551"/>
      <c r="BH32" s="551"/>
      <c r="BI32" s="551"/>
      <c r="BJ32" s="551"/>
    </row>
    <row r="33" spans="1:54" s="548" customFormat="1" ht="15" customHeight="1" thickBot="1" x14ac:dyDescent="0.25">
      <c r="A33" s="477"/>
      <c r="B33" s="888" t="s">
        <v>92</v>
      </c>
      <c r="C33" s="1820"/>
      <c r="D33" s="1820"/>
      <c r="E33" s="1820"/>
      <c r="F33" s="1820"/>
      <c r="G33" s="1820"/>
      <c r="H33" s="1820"/>
      <c r="I33" s="1820"/>
      <c r="J33" s="1820"/>
      <c r="K33" s="1820"/>
      <c r="L33" s="1820" t="s">
        <v>36</v>
      </c>
      <c r="M33" s="1820"/>
      <c r="N33" s="1820"/>
      <c r="O33" s="1820"/>
      <c r="P33" s="1820" t="s">
        <v>7</v>
      </c>
      <c r="Q33" s="1820"/>
      <c r="R33" s="1820"/>
      <c r="S33" s="1820"/>
      <c r="T33" s="1820"/>
      <c r="U33" s="1820"/>
      <c r="V33" s="1820"/>
      <c r="W33" s="886" t="s">
        <v>8</v>
      </c>
      <c r="X33" s="887"/>
      <c r="Y33" s="888"/>
      <c r="Z33" s="886" t="s">
        <v>9</v>
      </c>
      <c r="AA33" s="887"/>
      <c r="AB33" s="887"/>
      <c r="AC33" s="887"/>
      <c r="AD33" s="887"/>
      <c r="AE33" s="887"/>
      <c r="AF33" s="888"/>
      <c r="AG33" s="886" t="s">
        <v>10</v>
      </c>
      <c r="AH33" s="887"/>
      <c r="AI33" s="888"/>
      <c r="AJ33" s="886" t="s">
        <v>11</v>
      </c>
      <c r="AK33" s="887"/>
      <c r="AL33" s="887"/>
      <c r="AM33" s="888"/>
      <c r="AN33" s="886" t="s">
        <v>12</v>
      </c>
      <c r="AO33" s="887"/>
      <c r="AP33" s="887"/>
      <c r="AQ33" s="888"/>
      <c r="AR33" s="886" t="s">
        <v>13</v>
      </c>
      <c r="AS33" s="887"/>
      <c r="AT33" s="887"/>
      <c r="AU33" s="888"/>
      <c r="AV33" s="886" t="s">
        <v>14</v>
      </c>
      <c r="AW33" s="887"/>
      <c r="AX33" s="887"/>
      <c r="AY33" s="887"/>
      <c r="AZ33" s="887"/>
      <c r="BA33" s="477"/>
      <c r="BB33" s="533"/>
    </row>
    <row r="34" spans="1:54" s="27" customFormat="1" ht="18" customHeight="1" x14ac:dyDescent="0.25">
      <c r="A34" s="102"/>
      <c r="B34" s="1813" t="s">
        <v>967</v>
      </c>
      <c r="C34" s="1814"/>
      <c r="D34" s="1814"/>
      <c r="E34" s="1814"/>
      <c r="F34" s="1814"/>
      <c r="G34" s="1814"/>
      <c r="H34" s="1814"/>
      <c r="I34" s="1814"/>
      <c r="J34" s="1814"/>
      <c r="K34" s="1814"/>
      <c r="L34" s="1815" t="s">
        <v>968</v>
      </c>
      <c r="M34" s="1815"/>
      <c r="N34" s="1815"/>
      <c r="O34" s="1815"/>
      <c r="P34" s="1814" t="s">
        <v>969</v>
      </c>
      <c r="Q34" s="1814"/>
      <c r="R34" s="1814"/>
      <c r="S34" s="1814"/>
      <c r="T34" s="1814"/>
      <c r="U34" s="1814"/>
      <c r="V34" s="1814"/>
      <c r="W34" s="1481" t="s">
        <v>970</v>
      </c>
      <c r="X34" s="1482"/>
      <c r="Y34" s="1483"/>
      <c r="Z34" s="1481" t="s">
        <v>1075</v>
      </c>
      <c r="AA34" s="1482"/>
      <c r="AB34" s="1482"/>
      <c r="AC34" s="1482"/>
      <c r="AD34" s="1482"/>
      <c r="AE34" s="1482"/>
      <c r="AF34" s="1483"/>
      <c r="AG34" s="1816" t="s">
        <v>160</v>
      </c>
      <c r="AH34" s="928"/>
      <c r="AI34" s="929"/>
      <c r="AJ34" s="1817">
        <f>1000000+109140.91</f>
        <v>1109140.9099999999</v>
      </c>
      <c r="AK34" s="1818"/>
      <c r="AL34" s="1818"/>
      <c r="AM34" s="1819"/>
      <c r="AN34" s="1817">
        <v>1034755.6</v>
      </c>
      <c r="AO34" s="1818"/>
      <c r="AP34" s="1818"/>
      <c r="AQ34" s="1819"/>
      <c r="AR34" s="1817">
        <v>1034755.6</v>
      </c>
      <c r="AS34" s="1818"/>
      <c r="AT34" s="1818"/>
      <c r="AU34" s="1819"/>
      <c r="AV34" s="858">
        <v>0</v>
      </c>
      <c r="AW34" s="859"/>
      <c r="AX34" s="859"/>
      <c r="AY34" s="859"/>
      <c r="AZ34" s="860"/>
      <c r="BA34" s="91"/>
      <c r="BB34" s="91"/>
    </row>
    <row r="35" spans="1:54" s="27" customFormat="1" ht="18" customHeight="1" thickBot="1" x14ac:dyDescent="0.3">
      <c r="A35" s="102"/>
      <c r="B35" s="968"/>
      <c r="C35" s="969"/>
      <c r="D35" s="969"/>
      <c r="E35" s="969"/>
      <c r="F35" s="969"/>
      <c r="G35" s="969"/>
      <c r="H35" s="969"/>
      <c r="I35" s="969"/>
      <c r="J35" s="969"/>
      <c r="K35" s="969"/>
      <c r="L35" s="1080"/>
      <c r="M35" s="1080"/>
      <c r="N35" s="1080"/>
      <c r="O35" s="1080"/>
      <c r="P35" s="969"/>
      <c r="Q35" s="969"/>
      <c r="R35" s="969"/>
      <c r="S35" s="969"/>
      <c r="T35" s="969"/>
      <c r="U35" s="969"/>
      <c r="V35" s="969"/>
      <c r="W35" s="1770"/>
      <c r="X35" s="1771"/>
      <c r="Y35" s="1772"/>
      <c r="Z35" s="1770"/>
      <c r="AA35" s="1771"/>
      <c r="AB35" s="1771"/>
      <c r="AC35" s="1771"/>
      <c r="AD35" s="1771"/>
      <c r="AE35" s="1771"/>
      <c r="AF35" s="1772"/>
      <c r="AG35" s="1214" t="s">
        <v>161</v>
      </c>
      <c r="AH35" s="845"/>
      <c r="AI35" s="846"/>
      <c r="AJ35" s="865"/>
      <c r="AK35" s="866"/>
      <c r="AL35" s="866"/>
      <c r="AM35" s="867"/>
      <c r="AN35" s="865"/>
      <c r="AO35" s="866"/>
      <c r="AP35" s="866"/>
      <c r="AQ35" s="867"/>
      <c r="AR35" s="865"/>
      <c r="AS35" s="866"/>
      <c r="AT35" s="866"/>
      <c r="AU35" s="867"/>
      <c r="AV35" s="865"/>
      <c r="AW35" s="866"/>
      <c r="AX35" s="866"/>
      <c r="AY35" s="866"/>
      <c r="AZ35" s="867"/>
      <c r="BA35" s="91"/>
      <c r="BB35" s="91"/>
    </row>
    <row r="36" spans="1:54" s="27" customFormat="1" ht="18" customHeight="1" thickBot="1" x14ac:dyDescent="0.3">
      <c r="A36" s="102"/>
      <c r="B36" s="968"/>
      <c r="C36" s="969"/>
      <c r="D36" s="969"/>
      <c r="E36" s="969"/>
      <c r="F36" s="969"/>
      <c r="G36" s="969"/>
      <c r="H36" s="969"/>
      <c r="I36" s="969"/>
      <c r="J36" s="969"/>
      <c r="K36" s="969"/>
      <c r="L36" s="1080"/>
      <c r="M36" s="1080"/>
      <c r="N36" s="1080"/>
      <c r="O36" s="1080"/>
      <c r="P36" s="969"/>
      <c r="Q36" s="969"/>
      <c r="R36" s="969"/>
      <c r="S36" s="969"/>
      <c r="T36" s="969"/>
      <c r="U36" s="969"/>
      <c r="V36" s="970"/>
      <c r="W36" s="1773" t="s">
        <v>93</v>
      </c>
      <c r="X36" s="1774"/>
      <c r="Y36" s="1774"/>
      <c r="Z36" s="1774"/>
      <c r="AA36" s="1774"/>
      <c r="AB36" s="1774"/>
      <c r="AC36" s="1774"/>
      <c r="AD36" s="1774"/>
      <c r="AE36" s="1774"/>
      <c r="AF36" s="1775"/>
      <c r="AG36" s="844" t="s">
        <v>144</v>
      </c>
      <c r="AH36" s="845"/>
      <c r="AI36" s="846"/>
      <c r="AJ36" s="865"/>
      <c r="AK36" s="866"/>
      <c r="AL36" s="866"/>
      <c r="AM36" s="867"/>
      <c r="AN36" s="865"/>
      <c r="AO36" s="866"/>
      <c r="AP36" s="866"/>
      <c r="AQ36" s="867"/>
      <c r="AR36" s="865"/>
      <c r="AS36" s="866"/>
      <c r="AT36" s="866"/>
      <c r="AU36" s="867"/>
      <c r="AV36" s="865"/>
      <c r="AW36" s="866"/>
      <c r="AX36" s="866"/>
      <c r="AY36" s="866"/>
      <c r="AZ36" s="867"/>
      <c r="BA36" s="91"/>
      <c r="BB36" s="91"/>
    </row>
    <row r="37" spans="1:54" s="27" customFormat="1" ht="18" customHeight="1" x14ac:dyDescent="0.25">
      <c r="A37" s="102"/>
      <c r="B37" s="1768"/>
      <c r="C37" s="969"/>
      <c r="D37" s="969"/>
      <c r="E37" s="969"/>
      <c r="F37" s="969"/>
      <c r="G37" s="969"/>
      <c r="H37" s="969"/>
      <c r="I37" s="969"/>
      <c r="J37" s="969"/>
      <c r="K37" s="969"/>
      <c r="L37" s="1080"/>
      <c r="M37" s="1080"/>
      <c r="N37" s="1080"/>
      <c r="O37" s="1080"/>
      <c r="P37" s="969" t="s">
        <v>971</v>
      </c>
      <c r="Q37" s="969"/>
      <c r="R37" s="969"/>
      <c r="S37" s="969"/>
      <c r="T37" s="969"/>
      <c r="U37" s="969"/>
      <c r="V37" s="969"/>
      <c r="W37" s="1481" t="s">
        <v>20</v>
      </c>
      <c r="X37" s="1482"/>
      <c r="Y37" s="1483"/>
      <c r="Z37" s="1481" t="s">
        <v>1075</v>
      </c>
      <c r="AA37" s="1482"/>
      <c r="AB37" s="1482"/>
      <c r="AC37" s="1482"/>
      <c r="AD37" s="1482"/>
      <c r="AE37" s="1482"/>
      <c r="AF37" s="1483"/>
      <c r="AG37" s="1214" t="s">
        <v>162</v>
      </c>
      <c r="AH37" s="845"/>
      <c r="AI37" s="846"/>
      <c r="AJ37" s="865">
        <v>2000000</v>
      </c>
      <c r="AK37" s="866"/>
      <c r="AL37" s="866"/>
      <c r="AM37" s="867"/>
      <c r="AN37" s="865">
        <v>2000000</v>
      </c>
      <c r="AO37" s="866"/>
      <c r="AP37" s="866"/>
      <c r="AQ37" s="867"/>
      <c r="AR37" s="865">
        <v>2000000</v>
      </c>
      <c r="AS37" s="866"/>
      <c r="AT37" s="866"/>
      <c r="AU37" s="867"/>
      <c r="AV37" s="865"/>
      <c r="AW37" s="866"/>
      <c r="AX37" s="866"/>
      <c r="AY37" s="866"/>
      <c r="AZ37" s="867"/>
      <c r="BA37" s="91"/>
      <c r="BB37" s="91"/>
    </row>
    <row r="38" spans="1:54" s="27" customFormat="1" ht="18" customHeight="1" thickBot="1" x14ac:dyDescent="0.3">
      <c r="A38" s="102"/>
      <c r="B38" s="1768"/>
      <c r="C38" s="969"/>
      <c r="D38" s="969"/>
      <c r="E38" s="969"/>
      <c r="F38" s="969"/>
      <c r="G38" s="969"/>
      <c r="H38" s="969"/>
      <c r="I38" s="969"/>
      <c r="J38" s="969"/>
      <c r="K38" s="969"/>
      <c r="L38" s="1080"/>
      <c r="M38" s="1080"/>
      <c r="N38" s="1080"/>
      <c r="O38" s="1080"/>
      <c r="P38" s="969"/>
      <c r="Q38" s="969"/>
      <c r="R38" s="969"/>
      <c r="S38" s="969"/>
      <c r="T38" s="969"/>
      <c r="U38" s="969"/>
      <c r="V38" s="969"/>
      <c r="W38" s="1770"/>
      <c r="X38" s="1771"/>
      <c r="Y38" s="1772"/>
      <c r="Z38" s="1770"/>
      <c r="AA38" s="1771"/>
      <c r="AB38" s="1771"/>
      <c r="AC38" s="1771"/>
      <c r="AD38" s="1771"/>
      <c r="AE38" s="1771"/>
      <c r="AF38" s="1772"/>
      <c r="AG38" s="1214" t="s">
        <v>163</v>
      </c>
      <c r="AH38" s="845"/>
      <c r="AI38" s="846"/>
      <c r="AJ38" s="865"/>
      <c r="AK38" s="866"/>
      <c r="AL38" s="866"/>
      <c r="AM38" s="867"/>
      <c r="AN38" s="865"/>
      <c r="AO38" s="866"/>
      <c r="AP38" s="866"/>
      <c r="AQ38" s="867"/>
      <c r="AR38" s="865"/>
      <c r="AS38" s="866"/>
      <c r="AT38" s="866"/>
      <c r="AU38" s="867"/>
      <c r="AV38" s="865"/>
      <c r="AW38" s="866"/>
      <c r="AX38" s="866"/>
      <c r="AY38" s="866"/>
      <c r="AZ38" s="867"/>
      <c r="BA38" s="91"/>
      <c r="BB38" s="91"/>
    </row>
    <row r="39" spans="1:54" s="27" customFormat="1" ht="18" customHeight="1" thickBot="1" x14ac:dyDescent="0.3">
      <c r="A39" s="102"/>
      <c r="B39" s="1769"/>
      <c r="C39" s="1081"/>
      <c r="D39" s="1081"/>
      <c r="E39" s="1081"/>
      <c r="F39" s="1081"/>
      <c r="G39" s="1081"/>
      <c r="H39" s="1081"/>
      <c r="I39" s="1081"/>
      <c r="J39" s="1081"/>
      <c r="K39" s="1081"/>
      <c r="L39" s="1057"/>
      <c r="M39" s="1057"/>
      <c r="N39" s="1057"/>
      <c r="O39" s="1057"/>
      <c r="P39" s="1081"/>
      <c r="Q39" s="1081"/>
      <c r="R39" s="1081"/>
      <c r="S39" s="1081"/>
      <c r="T39" s="1081"/>
      <c r="U39" s="1081"/>
      <c r="V39" s="1175"/>
      <c r="W39" s="1773" t="s">
        <v>93</v>
      </c>
      <c r="X39" s="1774"/>
      <c r="Y39" s="1774"/>
      <c r="Z39" s="1774"/>
      <c r="AA39" s="1774"/>
      <c r="AB39" s="1774"/>
      <c r="AC39" s="1774"/>
      <c r="AD39" s="1774"/>
      <c r="AE39" s="1774"/>
      <c r="AF39" s="1775"/>
      <c r="AG39" s="844" t="s">
        <v>143</v>
      </c>
      <c r="AH39" s="845"/>
      <c r="AI39" s="846"/>
      <c r="AJ39" s="865"/>
      <c r="AK39" s="866"/>
      <c r="AL39" s="866"/>
      <c r="AM39" s="867"/>
      <c r="AN39" s="865"/>
      <c r="AO39" s="866"/>
      <c r="AP39" s="866"/>
      <c r="AQ39" s="867"/>
      <c r="AR39" s="865"/>
      <c r="AS39" s="866"/>
      <c r="AT39" s="866"/>
      <c r="AU39" s="867"/>
      <c r="AV39" s="865"/>
      <c r="AW39" s="866"/>
      <c r="AX39" s="866"/>
      <c r="AY39" s="866"/>
      <c r="AZ39" s="867"/>
      <c r="BA39" s="91"/>
      <c r="BB39" s="91"/>
    </row>
    <row r="40" spans="1:54" s="27" customFormat="1" ht="18" customHeight="1" x14ac:dyDescent="0.25">
      <c r="A40" s="102"/>
      <c r="B40" s="1768"/>
      <c r="C40" s="969"/>
      <c r="D40" s="969"/>
      <c r="E40" s="969"/>
      <c r="F40" s="969"/>
      <c r="G40" s="969"/>
      <c r="H40" s="969"/>
      <c r="I40" s="969"/>
      <c r="J40" s="969"/>
      <c r="K40" s="969"/>
      <c r="L40" s="1080"/>
      <c r="M40" s="1080"/>
      <c r="N40" s="1080"/>
      <c r="O40" s="1080"/>
      <c r="P40" s="969" t="s">
        <v>972</v>
      </c>
      <c r="Q40" s="969"/>
      <c r="R40" s="969"/>
      <c r="S40" s="969"/>
      <c r="T40" s="969"/>
      <c r="U40" s="969"/>
      <c r="V40" s="969"/>
      <c r="W40" s="1481" t="s">
        <v>20</v>
      </c>
      <c r="X40" s="1482"/>
      <c r="Y40" s="1483"/>
      <c r="Z40" s="1481" t="s">
        <v>1075</v>
      </c>
      <c r="AA40" s="1482"/>
      <c r="AB40" s="1482"/>
      <c r="AC40" s="1482"/>
      <c r="AD40" s="1482"/>
      <c r="AE40" s="1482"/>
      <c r="AF40" s="1483"/>
      <c r="AG40" s="1214" t="s">
        <v>166</v>
      </c>
      <c r="AH40" s="845"/>
      <c r="AI40" s="846"/>
      <c r="AJ40" s="1812">
        <f>AC20-AJ34-AJ37-AJ43-AJ46-AJ49-AJ52-AJ55-AJ58-AJ61</f>
        <v>5491485.620000001</v>
      </c>
      <c r="AK40" s="866"/>
      <c r="AL40" s="866"/>
      <c r="AM40" s="867"/>
      <c r="AN40" s="865">
        <f>AI20-AN34-AN37-AN43</f>
        <v>3778234.9600000004</v>
      </c>
      <c r="AO40" s="866"/>
      <c r="AP40" s="866"/>
      <c r="AQ40" s="867"/>
      <c r="AR40" s="865">
        <f>AO20-AR34-AR37-AR43</f>
        <v>3774384.3600000008</v>
      </c>
      <c r="AS40" s="866"/>
      <c r="AT40" s="866"/>
      <c r="AU40" s="867"/>
      <c r="AV40" s="865"/>
      <c r="AW40" s="866"/>
      <c r="AX40" s="866"/>
      <c r="AY40" s="866"/>
      <c r="AZ40" s="867"/>
      <c r="BA40" s="91"/>
      <c r="BB40" s="91"/>
    </row>
    <row r="41" spans="1:54" s="27" customFormat="1" ht="18" customHeight="1" thickBot="1" x14ac:dyDescent="0.3">
      <c r="A41" s="102"/>
      <c r="B41" s="1768"/>
      <c r="C41" s="969"/>
      <c r="D41" s="969"/>
      <c r="E41" s="969"/>
      <c r="F41" s="969"/>
      <c r="G41" s="969"/>
      <c r="H41" s="969"/>
      <c r="I41" s="969"/>
      <c r="J41" s="969"/>
      <c r="K41" s="969"/>
      <c r="L41" s="1080"/>
      <c r="M41" s="1080"/>
      <c r="N41" s="1080"/>
      <c r="O41" s="1080"/>
      <c r="P41" s="969"/>
      <c r="Q41" s="969"/>
      <c r="R41" s="969"/>
      <c r="S41" s="969"/>
      <c r="T41" s="969"/>
      <c r="U41" s="969"/>
      <c r="V41" s="969"/>
      <c r="W41" s="1770"/>
      <c r="X41" s="1771"/>
      <c r="Y41" s="1772"/>
      <c r="Z41" s="1770"/>
      <c r="AA41" s="1771"/>
      <c r="AB41" s="1771"/>
      <c r="AC41" s="1771"/>
      <c r="AD41" s="1771"/>
      <c r="AE41" s="1771"/>
      <c r="AF41" s="1772"/>
      <c r="AG41" s="1214" t="s">
        <v>980</v>
      </c>
      <c r="AH41" s="845"/>
      <c r="AI41" s="846"/>
      <c r="AJ41" s="865"/>
      <c r="AK41" s="866"/>
      <c r="AL41" s="866"/>
      <c r="AM41" s="867"/>
      <c r="AN41" s="865"/>
      <c r="AO41" s="866"/>
      <c r="AP41" s="866"/>
      <c r="AQ41" s="867"/>
      <c r="AR41" s="865"/>
      <c r="AS41" s="866"/>
      <c r="AT41" s="866"/>
      <c r="AU41" s="867"/>
      <c r="AV41" s="865"/>
      <c r="AW41" s="866"/>
      <c r="AX41" s="866"/>
      <c r="AY41" s="866"/>
      <c r="AZ41" s="867"/>
      <c r="BA41" s="91"/>
      <c r="BB41" s="91"/>
    </row>
    <row r="42" spans="1:54" s="27" customFormat="1" ht="18" customHeight="1" thickBot="1" x14ac:dyDescent="0.3">
      <c r="A42" s="102"/>
      <c r="B42" s="1769"/>
      <c r="C42" s="1081"/>
      <c r="D42" s="1081"/>
      <c r="E42" s="1081"/>
      <c r="F42" s="1081"/>
      <c r="G42" s="1081"/>
      <c r="H42" s="1081"/>
      <c r="I42" s="1081"/>
      <c r="J42" s="1081"/>
      <c r="K42" s="1081"/>
      <c r="L42" s="1057"/>
      <c r="M42" s="1057"/>
      <c r="N42" s="1057"/>
      <c r="O42" s="1057"/>
      <c r="P42" s="1081"/>
      <c r="Q42" s="1081"/>
      <c r="R42" s="1081"/>
      <c r="S42" s="1081"/>
      <c r="T42" s="1081"/>
      <c r="U42" s="1081"/>
      <c r="V42" s="1175"/>
      <c r="W42" s="1773" t="s">
        <v>93</v>
      </c>
      <c r="X42" s="1774"/>
      <c r="Y42" s="1774"/>
      <c r="Z42" s="1774"/>
      <c r="AA42" s="1774"/>
      <c r="AB42" s="1774"/>
      <c r="AC42" s="1774"/>
      <c r="AD42" s="1774"/>
      <c r="AE42" s="1774"/>
      <c r="AF42" s="1775"/>
      <c r="AG42" s="844" t="s">
        <v>143</v>
      </c>
      <c r="AH42" s="845"/>
      <c r="AI42" s="846"/>
      <c r="AJ42" s="865"/>
      <c r="AK42" s="866"/>
      <c r="AL42" s="866"/>
      <c r="AM42" s="867"/>
      <c r="AN42" s="865"/>
      <c r="AO42" s="866"/>
      <c r="AP42" s="866"/>
      <c r="AQ42" s="867"/>
      <c r="AR42" s="865"/>
      <c r="AS42" s="866"/>
      <c r="AT42" s="866"/>
      <c r="AU42" s="867"/>
      <c r="AV42" s="865"/>
      <c r="AW42" s="866"/>
      <c r="AX42" s="866"/>
      <c r="AY42" s="866"/>
      <c r="AZ42" s="867"/>
      <c r="BA42" s="91"/>
      <c r="BB42" s="91"/>
    </row>
    <row r="43" spans="1:54" s="27" customFormat="1" ht="18" customHeight="1" x14ac:dyDescent="0.25">
      <c r="A43" s="102"/>
      <c r="B43" s="1768"/>
      <c r="C43" s="969"/>
      <c r="D43" s="969"/>
      <c r="E43" s="969"/>
      <c r="F43" s="969"/>
      <c r="G43" s="969"/>
      <c r="H43" s="969"/>
      <c r="I43" s="969"/>
      <c r="J43" s="969"/>
      <c r="K43" s="969"/>
      <c r="L43" s="1080"/>
      <c r="M43" s="1080"/>
      <c r="N43" s="1080"/>
      <c r="O43" s="1080"/>
      <c r="P43" s="969" t="s">
        <v>979</v>
      </c>
      <c r="Q43" s="969"/>
      <c r="R43" s="969"/>
      <c r="S43" s="969"/>
      <c r="T43" s="969"/>
      <c r="U43" s="969"/>
      <c r="V43" s="969"/>
      <c r="W43" s="1481" t="s">
        <v>20</v>
      </c>
      <c r="X43" s="1482"/>
      <c r="Y43" s="1483"/>
      <c r="Z43" s="1481" t="s">
        <v>1075</v>
      </c>
      <c r="AA43" s="1482"/>
      <c r="AB43" s="1482"/>
      <c r="AC43" s="1482"/>
      <c r="AD43" s="1482"/>
      <c r="AE43" s="1482"/>
      <c r="AF43" s="1483"/>
      <c r="AG43" s="1214" t="s">
        <v>198</v>
      </c>
      <c r="AH43" s="845"/>
      <c r="AI43" s="846"/>
      <c r="AJ43" s="865">
        <f>248645.52+230000</f>
        <v>478645.52</v>
      </c>
      <c r="AK43" s="866"/>
      <c r="AL43" s="866"/>
      <c r="AM43" s="867"/>
      <c r="AN43" s="865">
        <f t="shared" ref="AN43" si="2">248645.52+230000</f>
        <v>478645.52</v>
      </c>
      <c r="AO43" s="866"/>
      <c r="AP43" s="866"/>
      <c r="AQ43" s="867"/>
      <c r="AR43" s="865">
        <f t="shared" ref="AR43" si="3">248645.52+230000</f>
        <v>478645.52</v>
      </c>
      <c r="AS43" s="866"/>
      <c r="AT43" s="866"/>
      <c r="AU43" s="867"/>
      <c r="AV43" s="865"/>
      <c r="AW43" s="866"/>
      <c r="AX43" s="866"/>
      <c r="AY43" s="866"/>
      <c r="AZ43" s="867"/>
      <c r="BA43" s="91"/>
      <c r="BB43" s="91"/>
    </row>
    <row r="44" spans="1:54" s="27" customFormat="1" ht="18" customHeight="1" thickBot="1" x14ac:dyDescent="0.3">
      <c r="A44" s="102"/>
      <c r="B44" s="1768"/>
      <c r="C44" s="969"/>
      <c r="D44" s="969"/>
      <c r="E44" s="969"/>
      <c r="F44" s="969"/>
      <c r="G44" s="969"/>
      <c r="H44" s="969"/>
      <c r="I44" s="969"/>
      <c r="J44" s="969"/>
      <c r="K44" s="969"/>
      <c r="L44" s="1080"/>
      <c r="M44" s="1080"/>
      <c r="N44" s="1080"/>
      <c r="O44" s="1080"/>
      <c r="P44" s="969"/>
      <c r="Q44" s="969"/>
      <c r="R44" s="969"/>
      <c r="S44" s="969"/>
      <c r="T44" s="969"/>
      <c r="U44" s="969"/>
      <c r="V44" s="969"/>
      <c r="W44" s="1770"/>
      <c r="X44" s="1771"/>
      <c r="Y44" s="1772"/>
      <c r="Z44" s="1770"/>
      <c r="AA44" s="1771"/>
      <c r="AB44" s="1771"/>
      <c r="AC44" s="1771"/>
      <c r="AD44" s="1771"/>
      <c r="AE44" s="1771"/>
      <c r="AF44" s="1772"/>
      <c r="AG44" s="1214" t="s">
        <v>981</v>
      </c>
      <c r="AH44" s="845"/>
      <c r="AI44" s="846"/>
      <c r="AJ44" s="865"/>
      <c r="AK44" s="866"/>
      <c r="AL44" s="866"/>
      <c r="AM44" s="867"/>
      <c r="AN44" s="865"/>
      <c r="AO44" s="866"/>
      <c r="AP44" s="866"/>
      <c r="AQ44" s="867"/>
      <c r="AR44" s="865"/>
      <c r="AS44" s="866"/>
      <c r="AT44" s="866"/>
      <c r="AU44" s="867"/>
      <c r="AV44" s="865"/>
      <c r="AW44" s="866"/>
      <c r="AX44" s="866"/>
      <c r="AY44" s="866"/>
      <c r="AZ44" s="867"/>
      <c r="BA44" s="91"/>
      <c r="BB44" s="91"/>
    </row>
    <row r="45" spans="1:54" s="27" customFormat="1" ht="18" customHeight="1" thickBot="1" x14ac:dyDescent="0.3">
      <c r="A45" s="102"/>
      <c r="B45" s="1769"/>
      <c r="C45" s="1081"/>
      <c r="D45" s="1081"/>
      <c r="E45" s="1081"/>
      <c r="F45" s="1081"/>
      <c r="G45" s="1081"/>
      <c r="H45" s="1081"/>
      <c r="I45" s="1081"/>
      <c r="J45" s="1081"/>
      <c r="K45" s="1081"/>
      <c r="L45" s="1057"/>
      <c r="M45" s="1057"/>
      <c r="N45" s="1057"/>
      <c r="O45" s="1057"/>
      <c r="P45" s="1081"/>
      <c r="Q45" s="1081"/>
      <c r="R45" s="1081"/>
      <c r="S45" s="1081"/>
      <c r="T45" s="1081"/>
      <c r="U45" s="1081"/>
      <c r="V45" s="1175"/>
      <c r="W45" s="1773" t="s">
        <v>93</v>
      </c>
      <c r="X45" s="1774"/>
      <c r="Y45" s="1774"/>
      <c r="Z45" s="1774"/>
      <c r="AA45" s="1774"/>
      <c r="AB45" s="1774"/>
      <c r="AC45" s="1774"/>
      <c r="AD45" s="1774"/>
      <c r="AE45" s="1774"/>
      <c r="AF45" s="1775"/>
      <c r="AG45" s="844" t="s">
        <v>143</v>
      </c>
      <c r="AH45" s="845"/>
      <c r="AI45" s="846"/>
      <c r="AJ45" s="865"/>
      <c r="AK45" s="866"/>
      <c r="AL45" s="866"/>
      <c r="AM45" s="867"/>
      <c r="AN45" s="865"/>
      <c r="AO45" s="866"/>
      <c r="AP45" s="866"/>
      <c r="AQ45" s="867"/>
      <c r="AR45" s="865"/>
      <c r="AS45" s="866"/>
      <c r="AT45" s="866"/>
      <c r="AU45" s="867"/>
      <c r="AV45" s="865"/>
      <c r="AW45" s="866"/>
      <c r="AX45" s="866"/>
      <c r="AY45" s="866"/>
      <c r="AZ45" s="867"/>
      <c r="BA45" s="91"/>
      <c r="BB45" s="91"/>
    </row>
    <row r="46" spans="1:54" s="27" customFormat="1" ht="18" hidden="1" customHeight="1" x14ac:dyDescent="0.25">
      <c r="A46" s="102"/>
      <c r="B46" s="1768"/>
      <c r="C46" s="969"/>
      <c r="D46" s="969"/>
      <c r="E46" s="969"/>
      <c r="F46" s="969"/>
      <c r="G46" s="969"/>
      <c r="H46" s="969"/>
      <c r="I46" s="969"/>
      <c r="J46" s="969"/>
      <c r="K46" s="969"/>
      <c r="L46" s="1080"/>
      <c r="M46" s="1080"/>
      <c r="N46" s="1080"/>
      <c r="O46" s="1080"/>
      <c r="P46" s="969" t="s">
        <v>983</v>
      </c>
      <c r="Q46" s="969"/>
      <c r="R46" s="969"/>
      <c r="S46" s="969"/>
      <c r="T46" s="969"/>
      <c r="U46" s="969"/>
      <c r="V46" s="969"/>
      <c r="W46" s="1481" t="s">
        <v>20</v>
      </c>
      <c r="X46" s="1482"/>
      <c r="Y46" s="1483"/>
      <c r="Z46" s="1481" t="s">
        <v>1041</v>
      </c>
      <c r="AA46" s="1482"/>
      <c r="AB46" s="1482"/>
      <c r="AC46" s="1482"/>
      <c r="AD46" s="1482"/>
      <c r="AE46" s="1482"/>
      <c r="AF46" s="1483"/>
      <c r="AG46" s="1214" t="s">
        <v>199</v>
      </c>
      <c r="AH46" s="845"/>
      <c r="AI46" s="846"/>
      <c r="AJ46" s="865">
        <v>0</v>
      </c>
      <c r="AK46" s="866"/>
      <c r="AL46" s="866"/>
      <c r="AM46" s="867"/>
      <c r="AN46" s="865">
        <v>0</v>
      </c>
      <c r="AO46" s="866"/>
      <c r="AP46" s="866"/>
      <c r="AQ46" s="867"/>
      <c r="AR46" s="865">
        <v>0</v>
      </c>
      <c r="AS46" s="866"/>
      <c r="AT46" s="866"/>
      <c r="AU46" s="867"/>
      <c r="AV46" s="865"/>
      <c r="AW46" s="866"/>
      <c r="AX46" s="866"/>
      <c r="AY46" s="866"/>
      <c r="AZ46" s="867"/>
      <c r="BA46" s="91"/>
      <c r="BB46" s="91"/>
    </row>
    <row r="47" spans="1:54" s="27" customFormat="1" ht="18" hidden="1" customHeight="1" thickBot="1" x14ac:dyDescent="0.3">
      <c r="A47" s="102"/>
      <c r="B47" s="1768"/>
      <c r="C47" s="969"/>
      <c r="D47" s="969"/>
      <c r="E47" s="969"/>
      <c r="F47" s="969"/>
      <c r="G47" s="969"/>
      <c r="H47" s="969"/>
      <c r="I47" s="969"/>
      <c r="J47" s="969"/>
      <c r="K47" s="969"/>
      <c r="L47" s="1080"/>
      <c r="M47" s="1080"/>
      <c r="N47" s="1080"/>
      <c r="O47" s="1080"/>
      <c r="P47" s="969"/>
      <c r="Q47" s="969"/>
      <c r="R47" s="969"/>
      <c r="S47" s="969"/>
      <c r="T47" s="969"/>
      <c r="U47" s="969"/>
      <c r="V47" s="969"/>
      <c r="W47" s="1770"/>
      <c r="X47" s="1771"/>
      <c r="Y47" s="1772"/>
      <c r="Z47" s="1770"/>
      <c r="AA47" s="1771"/>
      <c r="AB47" s="1771"/>
      <c r="AC47" s="1771"/>
      <c r="AD47" s="1771"/>
      <c r="AE47" s="1771"/>
      <c r="AF47" s="1772"/>
      <c r="AG47" s="1214" t="s">
        <v>986</v>
      </c>
      <c r="AH47" s="845"/>
      <c r="AI47" s="846"/>
      <c r="AJ47" s="865"/>
      <c r="AK47" s="866"/>
      <c r="AL47" s="866"/>
      <c r="AM47" s="867"/>
      <c r="AN47" s="865"/>
      <c r="AO47" s="866"/>
      <c r="AP47" s="866"/>
      <c r="AQ47" s="867"/>
      <c r="AR47" s="865"/>
      <c r="AS47" s="866"/>
      <c r="AT47" s="866"/>
      <c r="AU47" s="867"/>
      <c r="AV47" s="865"/>
      <c r="AW47" s="866"/>
      <c r="AX47" s="866"/>
      <c r="AY47" s="866"/>
      <c r="AZ47" s="867"/>
      <c r="BA47" s="91"/>
      <c r="BB47" s="91"/>
    </row>
    <row r="48" spans="1:54" s="27" customFormat="1" ht="18" hidden="1" customHeight="1" thickBot="1" x14ac:dyDescent="0.3">
      <c r="A48" s="102"/>
      <c r="B48" s="1769"/>
      <c r="C48" s="1081"/>
      <c r="D48" s="1081"/>
      <c r="E48" s="1081"/>
      <c r="F48" s="1081"/>
      <c r="G48" s="1081"/>
      <c r="H48" s="1081"/>
      <c r="I48" s="1081"/>
      <c r="J48" s="1081"/>
      <c r="K48" s="1081"/>
      <c r="L48" s="1057"/>
      <c r="M48" s="1057"/>
      <c r="N48" s="1057"/>
      <c r="O48" s="1057"/>
      <c r="P48" s="1081"/>
      <c r="Q48" s="1081"/>
      <c r="R48" s="1081"/>
      <c r="S48" s="1081"/>
      <c r="T48" s="1081"/>
      <c r="U48" s="1081"/>
      <c r="V48" s="1175"/>
      <c r="W48" s="1773" t="s">
        <v>93</v>
      </c>
      <c r="X48" s="1774"/>
      <c r="Y48" s="1774"/>
      <c r="Z48" s="1774"/>
      <c r="AA48" s="1774"/>
      <c r="AB48" s="1774"/>
      <c r="AC48" s="1774"/>
      <c r="AD48" s="1774"/>
      <c r="AE48" s="1774"/>
      <c r="AF48" s="1775"/>
      <c r="AG48" s="844" t="s">
        <v>143</v>
      </c>
      <c r="AH48" s="845"/>
      <c r="AI48" s="846"/>
      <c r="AJ48" s="865"/>
      <c r="AK48" s="866"/>
      <c r="AL48" s="866"/>
      <c r="AM48" s="867"/>
      <c r="AN48" s="865"/>
      <c r="AO48" s="866"/>
      <c r="AP48" s="866"/>
      <c r="AQ48" s="867"/>
      <c r="AR48" s="865"/>
      <c r="AS48" s="866"/>
      <c r="AT48" s="866"/>
      <c r="AU48" s="867"/>
      <c r="AV48" s="865"/>
      <c r="AW48" s="866"/>
      <c r="AX48" s="866"/>
      <c r="AY48" s="866"/>
      <c r="AZ48" s="867"/>
      <c r="BA48" s="91"/>
      <c r="BB48" s="91"/>
    </row>
    <row r="49" spans="1:74" s="27" customFormat="1" ht="18" hidden="1" customHeight="1" x14ac:dyDescent="0.25">
      <c r="A49" s="102"/>
      <c r="B49" s="1768"/>
      <c r="C49" s="969"/>
      <c r="D49" s="969"/>
      <c r="E49" s="969"/>
      <c r="F49" s="969"/>
      <c r="G49" s="969"/>
      <c r="H49" s="969"/>
      <c r="I49" s="969"/>
      <c r="J49" s="969"/>
      <c r="K49" s="969"/>
      <c r="L49" s="1080"/>
      <c r="M49" s="1080"/>
      <c r="N49" s="1080"/>
      <c r="O49" s="1080"/>
      <c r="P49" s="969" t="s">
        <v>984</v>
      </c>
      <c r="Q49" s="969"/>
      <c r="R49" s="969"/>
      <c r="S49" s="969"/>
      <c r="T49" s="969"/>
      <c r="U49" s="969"/>
      <c r="V49" s="969"/>
      <c r="W49" s="1481" t="s">
        <v>20</v>
      </c>
      <c r="X49" s="1482"/>
      <c r="Y49" s="1483"/>
      <c r="Z49" s="1481" t="s">
        <v>1041</v>
      </c>
      <c r="AA49" s="1482"/>
      <c r="AB49" s="1482"/>
      <c r="AC49" s="1482"/>
      <c r="AD49" s="1482"/>
      <c r="AE49" s="1482"/>
      <c r="AF49" s="1483"/>
      <c r="AG49" s="1214" t="s">
        <v>200</v>
      </c>
      <c r="AH49" s="845"/>
      <c r="AI49" s="846"/>
      <c r="AJ49" s="865">
        <f>8000000-446176-272913-750530-6530381</f>
        <v>0</v>
      </c>
      <c r="AK49" s="866"/>
      <c r="AL49" s="866"/>
      <c r="AM49" s="867"/>
      <c r="AN49" s="865">
        <v>0</v>
      </c>
      <c r="AO49" s="866"/>
      <c r="AP49" s="866"/>
      <c r="AQ49" s="867"/>
      <c r="AR49" s="865">
        <v>0</v>
      </c>
      <c r="AS49" s="866"/>
      <c r="AT49" s="866"/>
      <c r="AU49" s="867"/>
      <c r="AV49" s="865"/>
      <c r="AW49" s="866"/>
      <c r="AX49" s="866"/>
      <c r="AY49" s="866"/>
      <c r="AZ49" s="867"/>
      <c r="BA49" s="91"/>
      <c r="BB49" s="91"/>
    </row>
    <row r="50" spans="1:74" s="27" customFormat="1" ht="18" hidden="1" customHeight="1" thickBot="1" x14ac:dyDescent="0.3">
      <c r="A50" s="102"/>
      <c r="B50" s="1768"/>
      <c r="C50" s="969"/>
      <c r="D50" s="969"/>
      <c r="E50" s="969"/>
      <c r="F50" s="969"/>
      <c r="G50" s="969"/>
      <c r="H50" s="969"/>
      <c r="I50" s="969"/>
      <c r="J50" s="969"/>
      <c r="K50" s="969"/>
      <c r="L50" s="1080"/>
      <c r="M50" s="1080"/>
      <c r="N50" s="1080"/>
      <c r="O50" s="1080"/>
      <c r="P50" s="969"/>
      <c r="Q50" s="969"/>
      <c r="R50" s="969"/>
      <c r="S50" s="969"/>
      <c r="T50" s="969"/>
      <c r="U50" s="969"/>
      <c r="V50" s="969"/>
      <c r="W50" s="1770"/>
      <c r="X50" s="1771"/>
      <c r="Y50" s="1772"/>
      <c r="Z50" s="1770"/>
      <c r="AA50" s="1771"/>
      <c r="AB50" s="1771"/>
      <c r="AC50" s="1771"/>
      <c r="AD50" s="1771"/>
      <c r="AE50" s="1771"/>
      <c r="AF50" s="1772"/>
      <c r="AG50" s="1214" t="s">
        <v>987</v>
      </c>
      <c r="AH50" s="845"/>
      <c r="AI50" s="846"/>
      <c r="AJ50" s="865"/>
      <c r="AK50" s="866"/>
      <c r="AL50" s="866"/>
      <c r="AM50" s="867"/>
      <c r="AN50" s="865"/>
      <c r="AO50" s="866"/>
      <c r="AP50" s="866"/>
      <c r="AQ50" s="867"/>
      <c r="AR50" s="865"/>
      <c r="AS50" s="866"/>
      <c r="AT50" s="866"/>
      <c r="AU50" s="867"/>
      <c r="AV50" s="865"/>
      <c r="AW50" s="866"/>
      <c r="AX50" s="866"/>
      <c r="AY50" s="866"/>
      <c r="AZ50" s="867"/>
      <c r="BA50" s="91"/>
      <c r="BB50" s="91"/>
    </row>
    <row r="51" spans="1:74" s="27" customFormat="1" ht="18" hidden="1" customHeight="1" thickBot="1" x14ac:dyDescent="0.3">
      <c r="A51" s="102"/>
      <c r="B51" s="1769"/>
      <c r="C51" s="1081"/>
      <c r="D51" s="1081"/>
      <c r="E51" s="1081"/>
      <c r="F51" s="1081"/>
      <c r="G51" s="1081"/>
      <c r="H51" s="1081"/>
      <c r="I51" s="1081"/>
      <c r="J51" s="1081"/>
      <c r="K51" s="1081"/>
      <c r="L51" s="1057"/>
      <c r="M51" s="1057"/>
      <c r="N51" s="1057"/>
      <c r="O51" s="1057"/>
      <c r="P51" s="1081"/>
      <c r="Q51" s="1081"/>
      <c r="R51" s="1081"/>
      <c r="S51" s="1081"/>
      <c r="T51" s="1081"/>
      <c r="U51" s="1081"/>
      <c r="V51" s="1175"/>
      <c r="W51" s="1773" t="s">
        <v>93</v>
      </c>
      <c r="X51" s="1774"/>
      <c r="Y51" s="1774"/>
      <c r="Z51" s="1774"/>
      <c r="AA51" s="1774"/>
      <c r="AB51" s="1774"/>
      <c r="AC51" s="1774"/>
      <c r="AD51" s="1774"/>
      <c r="AE51" s="1774"/>
      <c r="AF51" s="1775"/>
      <c r="AG51" s="844" t="s">
        <v>143</v>
      </c>
      <c r="AH51" s="845"/>
      <c r="AI51" s="846"/>
      <c r="AJ51" s="865"/>
      <c r="AK51" s="866"/>
      <c r="AL51" s="866"/>
      <c r="AM51" s="867"/>
      <c r="AN51" s="865"/>
      <c r="AO51" s="866"/>
      <c r="AP51" s="866"/>
      <c r="AQ51" s="867"/>
      <c r="AR51" s="865"/>
      <c r="AS51" s="866"/>
      <c r="AT51" s="866"/>
      <c r="AU51" s="867"/>
      <c r="AV51" s="865"/>
      <c r="AW51" s="866"/>
      <c r="AX51" s="866"/>
      <c r="AY51" s="866"/>
      <c r="AZ51" s="867"/>
      <c r="BA51" s="91"/>
      <c r="BB51" s="91"/>
    </row>
    <row r="52" spans="1:74" s="27" customFormat="1" ht="18" hidden="1" customHeight="1" x14ac:dyDescent="0.25">
      <c r="A52" s="102"/>
      <c r="B52" s="1768"/>
      <c r="C52" s="969"/>
      <c r="D52" s="969"/>
      <c r="E52" s="969"/>
      <c r="F52" s="969"/>
      <c r="G52" s="969"/>
      <c r="H52" s="969"/>
      <c r="I52" s="969"/>
      <c r="J52" s="969"/>
      <c r="K52" s="969"/>
      <c r="L52" s="1080"/>
      <c r="M52" s="1080"/>
      <c r="N52" s="1080"/>
      <c r="O52" s="1080"/>
      <c r="P52" s="969" t="s">
        <v>985</v>
      </c>
      <c r="Q52" s="969"/>
      <c r="R52" s="969"/>
      <c r="S52" s="969"/>
      <c r="T52" s="969"/>
      <c r="U52" s="969"/>
      <c r="V52" s="969"/>
      <c r="W52" s="1481" t="s">
        <v>20</v>
      </c>
      <c r="X52" s="1482"/>
      <c r="Y52" s="1483"/>
      <c r="Z52" s="1481" t="s">
        <v>1041</v>
      </c>
      <c r="AA52" s="1482"/>
      <c r="AB52" s="1482"/>
      <c r="AC52" s="1482"/>
      <c r="AD52" s="1482"/>
      <c r="AE52" s="1482"/>
      <c r="AF52" s="1483"/>
      <c r="AG52" s="1214" t="s">
        <v>201</v>
      </c>
      <c r="AH52" s="845"/>
      <c r="AI52" s="846"/>
      <c r="AJ52" s="865">
        <v>0</v>
      </c>
      <c r="AK52" s="866"/>
      <c r="AL52" s="866"/>
      <c r="AM52" s="867"/>
      <c r="AN52" s="865">
        <v>0</v>
      </c>
      <c r="AO52" s="866"/>
      <c r="AP52" s="866"/>
      <c r="AQ52" s="867"/>
      <c r="AR52" s="865">
        <v>0</v>
      </c>
      <c r="AS52" s="866"/>
      <c r="AT52" s="866"/>
      <c r="AU52" s="867"/>
      <c r="AV52" s="865"/>
      <c r="AW52" s="866"/>
      <c r="AX52" s="866"/>
      <c r="AY52" s="866"/>
      <c r="AZ52" s="867"/>
      <c r="BA52" s="91"/>
      <c r="BB52" s="91"/>
    </row>
    <row r="53" spans="1:74" s="27" customFormat="1" ht="18" hidden="1" customHeight="1" thickBot="1" x14ac:dyDescent="0.3">
      <c r="A53" s="102"/>
      <c r="B53" s="1768"/>
      <c r="C53" s="969"/>
      <c r="D53" s="969"/>
      <c r="E53" s="969"/>
      <c r="F53" s="969"/>
      <c r="G53" s="969"/>
      <c r="H53" s="969"/>
      <c r="I53" s="969"/>
      <c r="J53" s="969"/>
      <c r="K53" s="969"/>
      <c r="L53" s="1080"/>
      <c r="M53" s="1080"/>
      <c r="N53" s="1080"/>
      <c r="O53" s="1080"/>
      <c r="P53" s="969"/>
      <c r="Q53" s="969"/>
      <c r="R53" s="969"/>
      <c r="S53" s="969"/>
      <c r="T53" s="969"/>
      <c r="U53" s="969"/>
      <c r="V53" s="969"/>
      <c r="W53" s="1770"/>
      <c r="X53" s="1771"/>
      <c r="Y53" s="1772"/>
      <c r="Z53" s="1770"/>
      <c r="AA53" s="1771"/>
      <c r="AB53" s="1771"/>
      <c r="AC53" s="1771"/>
      <c r="AD53" s="1771"/>
      <c r="AE53" s="1771"/>
      <c r="AF53" s="1772"/>
      <c r="AG53" s="1214" t="s">
        <v>988</v>
      </c>
      <c r="AH53" s="845"/>
      <c r="AI53" s="846"/>
      <c r="AJ53" s="865"/>
      <c r="AK53" s="866"/>
      <c r="AL53" s="866"/>
      <c r="AM53" s="867"/>
      <c r="AN53" s="865"/>
      <c r="AO53" s="866"/>
      <c r="AP53" s="866"/>
      <c r="AQ53" s="867"/>
      <c r="AR53" s="865"/>
      <c r="AS53" s="866"/>
      <c r="AT53" s="866"/>
      <c r="AU53" s="867"/>
      <c r="AV53" s="865"/>
      <c r="AW53" s="866"/>
      <c r="AX53" s="866"/>
      <c r="AY53" s="866"/>
      <c r="AZ53" s="867"/>
      <c r="BA53" s="91"/>
      <c r="BB53" s="91"/>
    </row>
    <row r="54" spans="1:74" s="27" customFormat="1" ht="18" hidden="1" customHeight="1" thickBot="1" x14ac:dyDescent="0.3">
      <c r="A54" s="102"/>
      <c r="B54" s="1769"/>
      <c r="C54" s="1081"/>
      <c r="D54" s="1081"/>
      <c r="E54" s="1081"/>
      <c r="F54" s="1081"/>
      <c r="G54" s="1081"/>
      <c r="H54" s="1081"/>
      <c r="I54" s="1081"/>
      <c r="J54" s="1081"/>
      <c r="K54" s="1081"/>
      <c r="L54" s="1057"/>
      <c r="M54" s="1057"/>
      <c r="N54" s="1057"/>
      <c r="O54" s="1057"/>
      <c r="P54" s="1081"/>
      <c r="Q54" s="1081"/>
      <c r="R54" s="1081"/>
      <c r="S54" s="1081"/>
      <c r="T54" s="1081"/>
      <c r="U54" s="1081"/>
      <c r="V54" s="1175"/>
      <c r="W54" s="1773" t="s">
        <v>93</v>
      </c>
      <c r="X54" s="1774"/>
      <c r="Y54" s="1774"/>
      <c r="Z54" s="1774"/>
      <c r="AA54" s="1774"/>
      <c r="AB54" s="1774"/>
      <c r="AC54" s="1774"/>
      <c r="AD54" s="1774"/>
      <c r="AE54" s="1774"/>
      <c r="AF54" s="1775"/>
      <c r="AG54" s="844" t="s">
        <v>143</v>
      </c>
      <c r="AH54" s="845"/>
      <c r="AI54" s="846"/>
      <c r="AJ54" s="865"/>
      <c r="AK54" s="866"/>
      <c r="AL54" s="866"/>
      <c r="AM54" s="867"/>
      <c r="AN54" s="865"/>
      <c r="AO54" s="866"/>
      <c r="AP54" s="866"/>
      <c r="AQ54" s="867"/>
      <c r="AR54" s="865"/>
      <c r="AS54" s="866"/>
      <c r="AT54" s="866"/>
      <c r="AU54" s="867"/>
      <c r="AV54" s="865"/>
      <c r="AW54" s="866"/>
      <c r="AX54" s="866"/>
      <c r="AY54" s="866"/>
      <c r="AZ54" s="867"/>
      <c r="BA54" s="91"/>
      <c r="BB54" s="91"/>
    </row>
    <row r="55" spans="1:74" s="27" customFormat="1" ht="18" hidden="1" customHeight="1" x14ac:dyDescent="0.25">
      <c r="A55" s="102"/>
      <c r="B55" s="1768"/>
      <c r="C55" s="969"/>
      <c r="D55" s="969"/>
      <c r="E55" s="969"/>
      <c r="F55" s="969"/>
      <c r="G55" s="969"/>
      <c r="H55" s="969"/>
      <c r="I55" s="969"/>
      <c r="J55" s="969"/>
      <c r="K55" s="969"/>
      <c r="L55" s="1080"/>
      <c r="M55" s="1080"/>
      <c r="N55" s="1080"/>
      <c r="O55" s="1080"/>
      <c r="P55" s="969" t="s">
        <v>989</v>
      </c>
      <c r="Q55" s="969"/>
      <c r="R55" s="969"/>
      <c r="S55" s="969"/>
      <c r="T55" s="969"/>
      <c r="U55" s="969"/>
      <c r="V55" s="969"/>
      <c r="W55" s="1481" t="s">
        <v>20</v>
      </c>
      <c r="X55" s="1482"/>
      <c r="Y55" s="1483"/>
      <c r="Z55" s="1481" t="s">
        <v>1041</v>
      </c>
      <c r="AA55" s="1482"/>
      <c r="AB55" s="1482"/>
      <c r="AC55" s="1482"/>
      <c r="AD55" s="1482"/>
      <c r="AE55" s="1482"/>
      <c r="AF55" s="1483"/>
      <c r="AG55" s="1214" t="s">
        <v>990</v>
      </c>
      <c r="AH55" s="845"/>
      <c r="AI55" s="846"/>
      <c r="AJ55" s="865">
        <v>0</v>
      </c>
      <c r="AK55" s="866"/>
      <c r="AL55" s="866"/>
      <c r="AM55" s="867"/>
      <c r="AN55" s="865">
        <v>0</v>
      </c>
      <c r="AO55" s="866"/>
      <c r="AP55" s="866"/>
      <c r="AQ55" s="867"/>
      <c r="AR55" s="865">
        <v>0</v>
      </c>
      <c r="AS55" s="866"/>
      <c r="AT55" s="866"/>
      <c r="AU55" s="867"/>
      <c r="AV55" s="865"/>
      <c r="AW55" s="866"/>
      <c r="AX55" s="866"/>
      <c r="AY55" s="866"/>
      <c r="AZ55" s="867"/>
      <c r="BA55" s="91"/>
      <c r="BB55" s="91"/>
    </row>
    <row r="56" spans="1:74" s="27" customFormat="1" ht="18" hidden="1" customHeight="1" thickBot="1" x14ac:dyDescent="0.3">
      <c r="A56" s="102"/>
      <c r="B56" s="1768"/>
      <c r="C56" s="969"/>
      <c r="D56" s="969"/>
      <c r="E56" s="969"/>
      <c r="F56" s="969"/>
      <c r="G56" s="969"/>
      <c r="H56" s="969"/>
      <c r="I56" s="969"/>
      <c r="J56" s="969"/>
      <c r="K56" s="969"/>
      <c r="L56" s="1080"/>
      <c r="M56" s="1080"/>
      <c r="N56" s="1080"/>
      <c r="O56" s="1080"/>
      <c r="P56" s="969"/>
      <c r="Q56" s="969"/>
      <c r="R56" s="969"/>
      <c r="S56" s="969"/>
      <c r="T56" s="969"/>
      <c r="U56" s="969"/>
      <c r="V56" s="969"/>
      <c r="W56" s="1770"/>
      <c r="X56" s="1771"/>
      <c r="Y56" s="1772"/>
      <c r="Z56" s="1770"/>
      <c r="AA56" s="1771"/>
      <c r="AB56" s="1771"/>
      <c r="AC56" s="1771"/>
      <c r="AD56" s="1771"/>
      <c r="AE56" s="1771"/>
      <c r="AF56" s="1772"/>
      <c r="AG56" s="1214" t="s">
        <v>991</v>
      </c>
      <c r="AH56" s="845"/>
      <c r="AI56" s="846"/>
      <c r="AJ56" s="865"/>
      <c r="AK56" s="866"/>
      <c r="AL56" s="866"/>
      <c r="AM56" s="867"/>
      <c r="AN56" s="865"/>
      <c r="AO56" s="866"/>
      <c r="AP56" s="866"/>
      <c r="AQ56" s="867"/>
      <c r="AR56" s="865"/>
      <c r="AS56" s="866"/>
      <c r="AT56" s="866"/>
      <c r="AU56" s="867"/>
      <c r="AV56" s="865"/>
      <c r="AW56" s="866"/>
      <c r="AX56" s="866"/>
      <c r="AY56" s="866"/>
      <c r="AZ56" s="867"/>
      <c r="BA56" s="91"/>
      <c r="BB56" s="91"/>
    </row>
    <row r="57" spans="1:74" s="27" customFormat="1" ht="18" hidden="1" customHeight="1" thickBot="1" x14ac:dyDescent="0.3">
      <c r="A57" s="102"/>
      <c r="B57" s="1769"/>
      <c r="C57" s="1081"/>
      <c r="D57" s="1081"/>
      <c r="E57" s="1081"/>
      <c r="F57" s="1081"/>
      <c r="G57" s="1081"/>
      <c r="H57" s="1081"/>
      <c r="I57" s="1081"/>
      <c r="J57" s="1081"/>
      <c r="K57" s="1081"/>
      <c r="L57" s="1057"/>
      <c r="M57" s="1057"/>
      <c r="N57" s="1057"/>
      <c r="O57" s="1057"/>
      <c r="P57" s="1081"/>
      <c r="Q57" s="1081"/>
      <c r="R57" s="1081"/>
      <c r="S57" s="1081"/>
      <c r="T57" s="1081"/>
      <c r="U57" s="1081"/>
      <c r="V57" s="1175"/>
      <c r="W57" s="1773" t="s">
        <v>93</v>
      </c>
      <c r="X57" s="1774"/>
      <c r="Y57" s="1774"/>
      <c r="Z57" s="1774"/>
      <c r="AA57" s="1774"/>
      <c r="AB57" s="1774"/>
      <c r="AC57" s="1774"/>
      <c r="AD57" s="1774"/>
      <c r="AE57" s="1774"/>
      <c r="AF57" s="1775"/>
      <c r="AG57" s="844" t="s">
        <v>143</v>
      </c>
      <c r="AH57" s="845"/>
      <c r="AI57" s="846"/>
      <c r="AJ57" s="865"/>
      <c r="AK57" s="866"/>
      <c r="AL57" s="866"/>
      <c r="AM57" s="867"/>
      <c r="AN57" s="865"/>
      <c r="AO57" s="866"/>
      <c r="AP57" s="866"/>
      <c r="AQ57" s="867"/>
      <c r="AR57" s="865"/>
      <c r="AS57" s="866"/>
      <c r="AT57" s="866"/>
      <c r="AU57" s="867"/>
      <c r="AV57" s="865"/>
      <c r="AW57" s="866"/>
      <c r="AX57" s="866"/>
      <c r="AY57" s="866"/>
      <c r="AZ57" s="867"/>
      <c r="BA57" s="91"/>
      <c r="BB57" s="91"/>
    </row>
    <row r="58" spans="1:74" s="27" customFormat="1" ht="18" hidden="1" customHeight="1" x14ac:dyDescent="0.25">
      <c r="A58" s="102"/>
      <c r="B58" s="1768"/>
      <c r="C58" s="969"/>
      <c r="D58" s="969"/>
      <c r="E58" s="969"/>
      <c r="F58" s="969"/>
      <c r="G58" s="969"/>
      <c r="H58" s="969"/>
      <c r="I58" s="969"/>
      <c r="J58" s="969"/>
      <c r="K58" s="969"/>
      <c r="L58" s="1080"/>
      <c r="M58" s="1080"/>
      <c r="N58" s="1080"/>
      <c r="O58" s="1080"/>
      <c r="P58" s="969" t="s">
        <v>1042</v>
      </c>
      <c r="Q58" s="969"/>
      <c r="R58" s="969"/>
      <c r="S58" s="969"/>
      <c r="T58" s="969"/>
      <c r="U58" s="969"/>
      <c r="V58" s="969"/>
      <c r="W58" s="1481" t="s">
        <v>20</v>
      </c>
      <c r="X58" s="1482"/>
      <c r="Y58" s="1483"/>
      <c r="Z58" s="1481" t="s">
        <v>1041</v>
      </c>
      <c r="AA58" s="1482"/>
      <c r="AB58" s="1482"/>
      <c r="AC58" s="1482"/>
      <c r="AD58" s="1482"/>
      <c r="AE58" s="1482"/>
      <c r="AF58" s="1483"/>
      <c r="AG58" s="1214" t="s">
        <v>992</v>
      </c>
      <c r="AH58" s="845"/>
      <c r="AI58" s="846"/>
      <c r="AJ58" s="865">
        <v>0</v>
      </c>
      <c r="AK58" s="866"/>
      <c r="AL58" s="866"/>
      <c r="AM58" s="867"/>
      <c r="AN58" s="865">
        <v>0</v>
      </c>
      <c r="AO58" s="866"/>
      <c r="AP58" s="866"/>
      <c r="AQ58" s="867"/>
      <c r="AR58" s="865">
        <v>0</v>
      </c>
      <c r="AS58" s="866"/>
      <c r="AT58" s="866"/>
      <c r="AU58" s="867"/>
      <c r="AV58" s="865"/>
      <c r="AW58" s="866"/>
      <c r="AX58" s="866"/>
      <c r="AY58" s="866"/>
      <c r="AZ58" s="867"/>
      <c r="BA58" s="91"/>
      <c r="BB58" s="91"/>
    </row>
    <row r="59" spans="1:74" s="27" customFormat="1" ht="32.25" hidden="1" customHeight="1" thickBot="1" x14ac:dyDescent="0.3">
      <c r="A59" s="102"/>
      <c r="B59" s="1768"/>
      <c r="C59" s="969"/>
      <c r="D59" s="969"/>
      <c r="E59" s="969"/>
      <c r="F59" s="969"/>
      <c r="G59" s="969"/>
      <c r="H59" s="969"/>
      <c r="I59" s="969"/>
      <c r="J59" s="969"/>
      <c r="K59" s="969"/>
      <c r="L59" s="1080"/>
      <c r="M59" s="1080"/>
      <c r="N59" s="1080"/>
      <c r="O59" s="1080"/>
      <c r="P59" s="969"/>
      <c r="Q59" s="969"/>
      <c r="R59" s="969"/>
      <c r="S59" s="969"/>
      <c r="T59" s="969"/>
      <c r="U59" s="969"/>
      <c r="V59" s="969"/>
      <c r="W59" s="1770"/>
      <c r="X59" s="1771"/>
      <c r="Y59" s="1772"/>
      <c r="Z59" s="1770"/>
      <c r="AA59" s="1771"/>
      <c r="AB59" s="1771"/>
      <c r="AC59" s="1771"/>
      <c r="AD59" s="1771"/>
      <c r="AE59" s="1771"/>
      <c r="AF59" s="1772"/>
      <c r="AG59" s="1214" t="s">
        <v>993</v>
      </c>
      <c r="AH59" s="845"/>
      <c r="AI59" s="846"/>
      <c r="AJ59" s="865"/>
      <c r="AK59" s="866"/>
      <c r="AL59" s="866"/>
      <c r="AM59" s="867"/>
      <c r="AN59" s="865"/>
      <c r="AO59" s="866"/>
      <c r="AP59" s="866"/>
      <c r="AQ59" s="867"/>
      <c r="AR59" s="865"/>
      <c r="AS59" s="866"/>
      <c r="AT59" s="866"/>
      <c r="AU59" s="867"/>
      <c r="AV59" s="865"/>
      <c r="AW59" s="866"/>
      <c r="AX59" s="866"/>
      <c r="AY59" s="866"/>
      <c r="AZ59" s="867"/>
      <c r="BA59" s="91"/>
      <c r="BB59" s="91"/>
    </row>
    <row r="60" spans="1:74" s="27" customFormat="1" ht="31.5" hidden="1" customHeight="1" thickBot="1" x14ac:dyDescent="0.3">
      <c r="A60" s="102"/>
      <c r="B60" s="1769"/>
      <c r="C60" s="1081"/>
      <c r="D60" s="1081"/>
      <c r="E60" s="1081"/>
      <c r="F60" s="1081"/>
      <c r="G60" s="1081"/>
      <c r="H60" s="1081"/>
      <c r="I60" s="1081"/>
      <c r="J60" s="1081"/>
      <c r="K60" s="1081"/>
      <c r="L60" s="1057"/>
      <c r="M60" s="1057"/>
      <c r="N60" s="1057"/>
      <c r="O60" s="1057"/>
      <c r="P60" s="1081"/>
      <c r="Q60" s="1081"/>
      <c r="R60" s="1081"/>
      <c r="S60" s="1081"/>
      <c r="T60" s="1081"/>
      <c r="U60" s="1081"/>
      <c r="V60" s="1175"/>
      <c r="W60" s="1773" t="s">
        <v>93</v>
      </c>
      <c r="X60" s="1774"/>
      <c r="Y60" s="1774"/>
      <c r="Z60" s="1774"/>
      <c r="AA60" s="1774"/>
      <c r="AB60" s="1774"/>
      <c r="AC60" s="1774"/>
      <c r="AD60" s="1774"/>
      <c r="AE60" s="1774"/>
      <c r="AF60" s="1775"/>
      <c r="AG60" s="844" t="s">
        <v>143</v>
      </c>
      <c r="AH60" s="845"/>
      <c r="AI60" s="846"/>
      <c r="AJ60" s="865"/>
      <c r="AK60" s="866"/>
      <c r="AL60" s="866"/>
      <c r="AM60" s="867"/>
      <c r="AN60" s="865"/>
      <c r="AO60" s="866"/>
      <c r="AP60" s="866"/>
      <c r="AQ60" s="867"/>
      <c r="AR60" s="865"/>
      <c r="AS60" s="866"/>
      <c r="AT60" s="866"/>
      <c r="AU60" s="867"/>
      <c r="AV60" s="865"/>
      <c r="AW60" s="866"/>
      <c r="AX60" s="866"/>
      <c r="AY60" s="866"/>
      <c r="AZ60" s="867"/>
      <c r="BA60" s="91"/>
      <c r="BB60" s="91"/>
    </row>
    <row r="61" spans="1:74" s="27" customFormat="1" ht="18" customHeight="1" x14ac:dyDescent="0.25">
      <c r="A61" s="102"/>
      <c r="B61" s="1768"/>
      <c r="C61" s="969"/>
      <c r="D61" s="969"/>
      <c r="E61" s="969"/>
      <c r="F61" s="969"/>
      <c r="G61" s="969"/>
      <c r="H61" s="969"/>
      <c r="I61" s="969"/>
      <c r="J61" s="969"/>
      <c r="K61" s="969"/>
      <c r="L61" s="1080"/>
      <c r="M61" s="1080"/>
      <c r="N61" s="1080"/>
      <c r="O61" s="1080"/>
      <c r="P61" s="969" t="s">
        <v>1076</v>
      </c>
      <c r="Q61" s="969"/>
      <c r="R61" s="969"/>
      <c r="S61" s="969"/>
      <c r="T61" s="969"/>
      <c r="U61" s="969"/>
      <c r="V61" s="969"/>
      <c r="W61" s="1481" t="s">
        <v>20</v>
      </c>
      <c r="X61" s="1482"/>
      <c r="Y61" s="1483"/>
      <c r="Z61" s="1481" t="s">
        <v>1075</v>
      </c>
      <c r="AA61" s="1482"/>
      <c r="AB61" s="1482"/>
      <c r="AC61" s="1482"/>
      <c r="AD61" s="1482"/>
      <c r="AE61" s="1482"/>
      <c r="AF61" s="1483"/>
      <c r="AG61" s="1214" t="s">
        <v>1052</v>
      </c>
      <c r="AH61" s="845"/>
      <c r="AI61" s="846"/>
      <c r="AJ61" s="865">
        <f>26508240+432524-26774.6-31989.4</f>
        <v>26882000</v>
      </c>
      <c r="AK61" s="866"/>
      <c r="AL61" s="866"/>
      <c r="AM61" s="867"/>
      <c r="AN61" s="865">
        <v>0</v>
      </c>
      <c r="AO61" s="866"/>
      <c r="AP61" s="866"/>
      <c r="AQ61" s="867"/>
      <c r="AR61" s="865">
        <v>0</v>
      </c>
      <c r="AS61" s="866"/>
      <c r="AT61" s="866"/>
      <c r="AU61" s="867"/>
      <c r="AV61" s="865"/>
      <c r="AW61" s="866"/>
      <c r="AX61" s="866"/>
      <c r="AY61" s="866"/>
      <c r="AZ61" s="867"/>
      <c r="BA61" s="91"/>
      <c r="BB61" s="91"/>
    </row>
    <row r="62" spans="1:74" s="27" customFormat="1" ht="18" customHeight="1" thickBot="1" x14ac:dyDescent="0.3">
      <c r="A62" s="102"/>
      <c r="B62" s="1768"/>
      <c r="C62" s="969"/>
      <c r="D62" s="969"/>
      <c r="E62" s="969"/>
      <c r="F62" s="969"/>
      <c r="G62" s="969"/>
      <c r="H62" s="969"/>
      <c r="I62" s="969"/>
      <c r="J62" s="969"/>
      <c r="K62" s="969"/>
      <c r="L62" s="1080"/>
      <c r="M62" s="1080"/>
      <c r="N62" s="1080"/>
      <c r="O62" s="1080"/>
      <c r="P62" s="969"/>
      <c r="Q62" s="969"/>
      <c r="R62" s="969"/>
      <c r="S62" s="969"/>
      <c r="T62" s="969"/>
      <c r="U62" s="969"/>
      <c r="V62" s="969"/>
      <c r="W62" s="1770"/>
      <c r="X62" s="1771"/>
      <c r="Y62" s="1772"/>
      <c r="Z62" s="1770"/>
      <c r="AA62" s="1771"/>
      <c r="AB62" s="1771"/>
      <c r="AC62" s="1771"/>
      <c r="AD62" s="1771"/>
      <c r="AE62" s="1771"/>
      <c r="AF62" s="1772"/>
      <c r="AG62" s="1214" t="s">
        <v>1053</v>
      </c>
      <c r="AH62" s="845"/>
      <c r="AI62" s="846"/>
      <c r="AJ62" s="865"/>
      <c r="AK62" s="866"/>
      <c r="AL62" s="866"/>
      <c r="AM62" s="867"/>
      <c r="AN62" s="865"/>
      <c r="AO62" s="866"/>
      <c r="AP62" s="866"/>
      <c r="AQ62" s="867"/>
      <c r="AR62" s="865"/>
      <c r="AS62" s="866"/>
      <c r="AT62" s="866"/>
      <c r="AU62" s="867"/>
      <c r="AV62" s="865"/>
      <c r="AW62" s="866"/>
      <c r="AX62" s="866"/>
      <c r="AY62" s="866"/>
      <c r="AZ62" s="867"/>
      <c r="BA62" s="91"/>
      <c r="BB62" s="91"/>
    </row>
    <row r="63" spans="1:74" s="27" customFormat="1" ht="18" customHeight="1" thickBot="1" x14ac:dyDescent="0.3">
      <c r="A63" s="102"/>
      <c r="B63" s="1769"/>
      <c r="C63" s="1081"/>
      <c r="D63" s="1081"/>
      <c r="E63" s="1081"/>
      <c r="F63" s="1081"/>
      <c r="G63" s="1081"/>
      <c r="H63" s="1081"/>
      <c r="I63" s="1081"/>
      <c r="J63" s="1081"/>
      <c r="K63" s="1081"/>
      <c r="L63" s="1057"/>
      <c r="M63" s="1057"/>
      <c r="N63" s="1057"/>
      <c r="O63" s="1057"/>
      <c r="P63" s="1081"/>
      <c r="Q63" s="1081"/>
      <c r="R63" s="1081"/>
      <c r="S63" s="1081"/>
      <c r="T63" s="1081"/>
      <c r="U63" s="1081"/>
      <c r="V63" s="1175"/>
      <c r="W63" s="1773" t="s">
        <v>93</v>
      </c>
      <c r="X63" s="1774"/>
      <c r="Y63" s="1774"/>
      <c r="Z63" s="1774"/>
      <c r="AA63" s="1774"/>
      <c r="AB63" s="1774"/>
      <c r="AC63" s="1774"/>
      <c r="AD63" s="1774"/>
      <c r="AE63" s="1774"/>
      <c r="AF63" s="1775"/>
      <c r="AG63" s="844" t="s">
        <v>143</v>
      </c>
      <c r="AH63" s="845"/>
      <c r="AI63" s="846"/>
      <c r="AJ63" s="865"/>
      <c r="AK63" s="866"/>
      <c r="AL63" s="866"/>
      <c r="AM63" s="867"/>
      <c r="AN63" s="865"/>
      <c r="AO63" s="866"/>
      <c r="AP63" s="866"/>
      <c r="AQ63" s="867"/>
      <c r="AR63" s="865"/>
      <c r="AS63" s="866"/>
      <c r="AT63" s="866"/>
      <c r="AU63" s="867"/>
      <c r="AV63" s="865"/>
      <c r="AW63" s="866"/>
      <c r="AX63" s="866"/>
      <c r="AY63" s="866"/>
      <c r="AZ63" s="867"/>
      <c r="BA63" s="91"/>
      <c r="BB63" s="91"/>
    </row>
    <row r="64" spans="1:74" s="27" customFormat="1" ht="18" customHeight="1" thickBot="1" x14ac:dyDescent="0.3">
      <c r="A64" s="91"/>
      <c r="B64" s="1809" t="s">
        <v>30</v>
      </c>
      <c r="C64" s="1809"/>
      <c r="D64" s="1809"/>
      <c r="E64" s="1809"/>
      <c r="F64" s="1809"/>
      <c r="G64" s="1809"/>
      <c r="H64" s="1809"/>
      <c r="I64" s="1809"/>
      <c r="J64" s="1809"/>
      <c r="K64" s="1809"/>
      <c r="L64" s="1809"/>
      <c r="M64" s="1809"/>
      <c r="N64" s="1809"/>
      <c r="O64" s="1809"/>
      <c r="P64" s="1809"/>
      <c r="Q64" s="1809"/>
      <c r="R64" s="1809"/>
      <c r="S64" s="1809"/>
      <c r="T64" s="1809"/>
      <c r="U64" s="1809"/>
      <c r="V64" s="1809"/>
      <c r="W64" s="1809"/>
      <c r="X64" s="1809"/>
      <c r="Y64" s="1809"/>
      <c r="Z64" s="1809"/>
      <c r="AA64" s="1809"/>
      <c r="AB64" s="1809"/>
      <c r="AC64" s="1809"/>
      <c r="AD64" s="1809"/>
      <c r="AE64" s="1809"/>
      <c r="AF64" s="1810"/>
      <c r="AG64" s="1206">
        <v>9009</v>
      </c>
      <c r="AH64" s="890"/>
      <c r="AI64" s="891"/>
      <c r="AJ64" s="1811">
        <f>AJ34+AJ37+AJ40+AJ52+AJ43+AJ46+AJ49+AJ55+AJ58+AJ61</f>
        <v>35961272.049999997</v>
      </c>
      <c r="AK64" s="851"/>
      <c r="AL64" s="851"/>
      <c r="AM64" s="852"/>
      <c r="AN64" s="850">
        <f>AN34+AN37+AN40+AN43</f>
        <v>7291636.0800000001</v>
      </c>
      <c r="AO64" s="851"/>
      <c r="AP64" s="851"/>
      <c r="AQ64" s="852"/>
      <c r="AR64" s="850">
        <f>AR34+AR37+AR40+AR43</f>
        <v>7287785.4800000004</v>
      </c>
      <c r="AS64" s="851"/>
      <c r="AT64" s="851"/>
      <c r="AU64" s="852"/>
      <c r="AV64" s="850"/>
      <c r="AW64" s="851"/>
      <c r="AX64" s="851"/>
      <c r="AY64" s="851"/>
      <c r="AZ64" s="852"/>
      <c r="BA64" s="91"/>
      <c r="BB64" s="91"/>
      <c r="BV64" s="27" t="s">
        <v>20</v>
      </c>
    </row>
    <row r="65" spans="1:61" s="13" customFormat="1" ht="15" customHeight="1" x14ac:dyDescent="0.25">
      <c r="A65" s="92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00"/>
      <c r="AK65" s="100"/>
      <c r="AL65" s="100"/>
      <c r="AM65" s="100"/>
      <c r="AN65" s="100"/>
      <c r="AO65" s="100"/>
      <c r="AP65" s="100"/>
      <c r="AQ65" s="100"/>
      <c r="AR65" s="100"/>
      <c r="AS65" s="100"/>
      <c r="AT65" s="100"/>
      <c r="AU65" s="100"/>
      <c r="AV65" s="100"/>
      <c r="AW65" s="100"/>
      <c r="AX65" s="100"/>
      <c r="AY65" s="100"/>
      <c r="AZ65" s="100"/>
      <c r="BA65" s="92"/>
      <c r="BB65" s="92"/>
    </row>
    <row r="66" spans="1:61" s="27" customFormat="1" ht="16.5" customHeight="1" x14ac:dyDescent="0.25">
      <c r="A66" s="150"/>
      <c r="B66" s="870" t="s">
        <v>33</v>
      </c>
      <c r="C66" s="870"/>
      <c r="D66" s="870"/>
      <c r="E66" s="892" t="s">
        <v>5</v>
      </c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92"/>
      <c r="W66" s="892"/>
      <c r="X66" s="892"/>
      <c r="Y66" s="892"/>
      <c r="Z66" s="892"/>
      <c r="AA66" s="892"/>
      <c r="AB66" s="892"/>
      <c r="AC66" s="892"/>
      <c r="AD66" s="892"/>
      <c r="AE66" s="892"/>
      <c r="AF66" s="892"/>
      <c r="AG66" s="892"/>
      <c r="AH66" s="892"/>
      <c r="AI66" s="892"/>
      <c r="AJ66" s="892"/>
      <c r="AK66" s="892"/>
      <c r="AL66" s="892"/>
      <c r="AM66" s="892"/>
      <c r="AN66" s="892"/>
      <c r="AO66" s="892"/>
      <c r="AP66" s="892"/>
      <c r="AQ66" s="892"/>
      <c r="AR66" s="892"/>
      <c r="AS66" s="892"/>
      <c r="AT66" s="892"/>
      <c r="AU66" s="892"/>
      <c r="AV66" s="892"/>
      <c r="AW66" s="892"/>
      <c r="AX66" s="892"/>
      <c r="AY66" s="892"/>
      <c r="AZ66" s="865"/>
      <c r="BA66" s="92"/>
      <c r="BB66" s="92"/>
      <c r="BC66" s="13"/>
      <c r="BD66" s="13"/>
      <c r="BE66" s="13"/>
      <c r="BF66" s="13"/>
      <c r="BG66" s="13"/>
      <c r="BH66" s="13"/>
    </row>
    <row r="67" spans="1:61" s="27" customFormat="1" ht="15" customHeight="1" x14ac:dyDescent="0.25">
      <c r="A67" s="150"/>
      <c r="B67" s="872"/>
      <c r="C67" s="872"/>
      <c r="D67" s="872"/>
      <c r="E67" s="1007" t="s">
        <v>497</v>
      </c>
      <c r="F67" s="1007"/>
      <c r="G67" s="1007"/>
      <c r="H67" s="1007"/>
      <c r="I67" s="1007"/>
      <c r="J67" s="1007"/>
      <c r="K67" s="1007"/>
      <c r="L67" s="1007"/>
      <c r="M67" s="1007"/>
      <c r="N67" s="1007"/>
      <c r="O67" s="1007"/>
      <c r="P67" s="1007"/>
      <c r="Q67" s="1007"/>
      <c r="R67" s="1007"/>
      <c r="S67" s="1007"/>
      <c r="T67" s="1007"/>
      <c r="U67" s="1007"/>
      <c r="V67" s="1007"/>
      <c r="W67" s="1007"/>
      <c r="X67" s="1007"/>
      <c r="Y67" s="1007"/>
      <c r="Z67" s="1007"/>
      <c r="AA67" s="1007"/>
      <c r="AB67" s="1007"/>
      <c r="AC67" s="1007"/>
      <c r="AD67" s="1007"/>
      <c r="AE67" s="1007"/>
      <c r="AF67" s="1007"/>
      <c r="AG67" s="1007"/>
      <c r="AH67" s="1007"/>
      <c r="AI67" s="1007"/>
      <c r="AJ67" s="1007"/>
      <c r="AK67" s="1007"/>
      <c r="AL67" s="1007"/>
      <c r="AM67" s="1007"/>
      <c r="AN67" s="1007"/>
      <c r="AO67" s="1007"/>
      <c r="AP67" s="1007"/>
      <c r="AQ67" s="1007"/>
      <c r="AR67" s="1007"/>
      <c r="AS67" s="1007"/>
      <c r="AT67" s="1007"/>
      <c r="AU67" s="1007"/>
      <c r="AV67" s="1007"/>
      <c r="AW67" s="1007"/>
      <c r="AX67" s="1007"/>
      <c r="AY67" s="1007"/>
      <c r="AZ67" s="1096"/>
      <c r="BA67" s="95"/>
      <c r="BB67" s="95"/>
      <c r="BC67" s="41"/>
      <c r="BD67" s="41"/>
      <c r="BE67" s="41"/>
      <c r="BF67" s="41"/>
      <c r="BG67" s="41"/>
      <c r="BH67" s="13"/>
    </row>
    <row r="68" spans="1:61" s="27" customFormat="1" ht="49.5" customHeight="1" x14ac:dyDescent="0.25">
      <c r="A68" s="150"/>
      <c r="B68" s="872"/>
      <c r="C68" s="872"/>
      <c r="D68" s="872"/>
      <c r="E68" s="865" t="s">
        <v>469</v>
      </c>
      <c r="F68" s="866"/>
      <c r="G68" s="866"/>
      <c r="H68" s="866"/>
      <c r="I68" s="866"/>
      <c r="J68" s="866"/>
      <c r="K68" s="866"/>
      <c r="L68" s="866"/>
      <c r="M68" s="866"/>
      <c r="N68" s="866"/>
      <c r="O68" s="866"/>
      <c r="P68" s="866"/>
      <c r="Q68" s="866"/>
      <c r="R68" s="866"/>
      <c r="S68" s="866"/>
      <c r="T68" s="866"/>
      <c r="U68" s="866"/>
      <c r="V68" s="866"/>
      <c r="W68" s="866"/>
      <c r="X68" s="866"/>
      <c r="Y68" s="866"/>
      <c r="Z68" s="866"/>
      <c r="AA68" s="866"/>
      <c r="AB68" s="867"/>
      <c r="AC68" s="865" t="s">
        <v>489</v>
      </c>
      <c r="AD68" s="866"/>
      <c r="AE68" s="866"/>
      <c r="AF68" s="866"/>
      <c r="AG68" s="866"/>
      <c r="AH68" s="866"/>
      <c r="AI68" s="866"/>
      <c r="AJ68" s="866"/>
      <c r="AK68" s="866"/>
      <c r="AL68" s="866"/>
      <c r="AM68" s="866"/>
      <c r="AN68" s="866"/>
      <c r="AO68" s="866"/>
      <c r="AP68" s="866"/>
      <c r="AQ68" s="866"/>
      <c r="AR68" s="866"/>
      <c r="AS68" s="866"/>
      <c r="AT68" s="866"/>
      <c r="AU68" s="866"/>
      <c r="AV68" s="866"/>
      <c r="AW68" s="866"/>
      <c r="AX68" s="866"/>
      <c r="AY68" s="866"/>
      <c r="AZ68" s="866"/>
      <c r="BA68" s="95"/>
      <c r="BB68" s="95"/>
      <c r="BC68" s="41"/>
      <c r="BD68" s="41"/>
      <c r="BE68" s="41"/>
      <c r="BF68" s="41"/>
      <c r="BG68" s="41"/>
      <c r="BH68" s="13"/>
    </row>
    <row r="69" spans="1:61" s="27" customFormat="1" ht="54" customHeight="1" x14ac:dyDescent="0.25">
      <c r="A69" s="150"/>
      <c r="B69" s="872"/>
      <c r="C69" s="872"/>
      <c r="D69" s="872"/>
      <c r="E69" s="865" t="s">
        <v>220</v>
      </c>
      <c r="F69" s="866"/>
      <c r="G69" s="866"/>
      <c r="H69" s="866"/>
      <c r="I69" s="866"/>
      <c r="J69" s="866"/>
      <c r="K69" s="866"/>
      <c r="L69" s="867"/>
      <c r="M69" s="865" t="s">
        <v>709</v>
      </c>
      <c r="N69" s="866"/>
      <c r="O69" s="866"/>
      <c r="P69" s="866"/>
      <c r="Q69" s="866"/>
      <c r="R69" s="866"/>
      <c r="S69" s="866"/>
      <c r="T69" s="867"/>
      <c r="U69" s="865" t="s">
        <v>758</v>
      </c>
      <c r="V69" s="866"/>
      <c r="W69" s="866"/>
      <c r="X69" s="866"/>
      <c r="Y69" s="866"/>
      <c r="Z69" s="866"/>
      <c r="AA69" s="866"/>
      <c r="AB69" s="867"/>
      <c r="AC69" s="865" t="s">
        <v>759</v>
      </c>
      <c r="AD69" s="866"/>
      <c r="AE69" s="866"/>
      <c r="AF69" s="866"/>
      <c r="AG69" s="866"/>
      <c r="AH69" s="866"/>
      <c r="AI69" s="866"/>
      <c r="AJ69" s="867"/>
      <c r="AK69" s="865" t="s">
        <v>760</v>
      </c>
      <c r="AL69" s="866"/>
      <c r="AM69" s="866"/>
      <c r="AN69" s="866"/>
      <c r="AO69" s="866"/>
      <c r="AP69" s="866"/>
      <c r="AQ69" s="866"/>
      <c r="AR69" s="867"/>
      <c r="AS69" s="865" t="s">
        <v>761</v>
      </c>
      <c r="AT69" s="866"/>
      <c r="AU69" s="866"/>
      <c r="AV69" s="866"/>
      <c r="AW69" s="866"/>
      <c r="AX69" s="866"/>
      <c r="AY69" s="866"/>
      <c r="AZ69" s="866"/>
      <c r="BA69" s="95"/>
      <c r="BB69" s="95"/>
      <c r="BC69" s="41"/>
      <c r="BD69" s="41"/>
      <c r="BE69" s="41"/>
      <c r="BF69" s="41"/>
      <c r="BG69" s="41"/>
      <c r="BH69" s="13"/>
    </row>
    <row r="70" spans="1:61" s="27" customFormat="1" ht="212.25" customHeight="1" x14ac:dyDescent="0.25">
      <c r="A70" s="150"/>
      <c r="B70" s="874"/>
      <c r="C70" s="874"/>
      <c r="D70" s="874"/>
      <c r="E70" s="1104" t="s">
        <v>1062</v>
      </c>
      <c r="F70" s="1106"/>
      <c r="G70" s="1104" t="s">
        <v>1063</v>
      </c>
      <c r="H70" s="1106"/>
      <c r="I70" s="1104" t="s">
        <v>1064</v>
      </c>
      <c r="J70" s="1106"/>
      <c r="K70" s="1104" t="s">
        <v>264</v>
      </c>
      <c r="L70" s="1106"/>
      <c r="M70" s="1104" t="s">
        <v>34</v>
      </c>
      <c r="N70" s="1106"/>
      <c r="O70" s="1104" t="s">
        <v>65</v>
      </c>
      <c r="P70" s="1106"/>
      <c r="Q70" s="1104" t="s">
        <v>66</v>
      </c>
      <c r="R70" s="1106"/>
      <c r="S70" s="1104" t="s">
        <v>264</v>
      </c>
      <c r="T70" s="1106"/>
      <c r="U70" s="1104" t="s">
        <v>997</v>
      </c>
      <c r="V70" s="1106"/>
      <c r="W70" s="1104" t="s">
        <v>998</v>
      </c>
      <c r="X70" s="1106"/>
      <c r="Y70" s="1104" t="s">
        <v>999</v>
      </c>
      <c r="Z70" s="1106"/>
      <c r="AA70" s="1104" t="s">
        <v>264</v>
      </c>
      <c r="AB70" s="1106"/>
      <c r="AC70" s="1104" t="s">
        <v>1062</v>
      </c>
      <c r="AD70" s="1106"/>
      <c r="AE70" s="1104" t="s">
        <v>1063</v>
      </c>
      <c r="AF70" s="1106"/>
      <c r="AG70" s="1104" t="s">
        <v>1064</v>
      </c>
      <c r="AH70" s="1106"/>
      <c r="AI70" s="1104" t="s">
        <v>264</v>
      </c>
      <c r="AJ70" s="1106"/>
      <c r="AK70" s="1104" t="s">
        <v>34</v>
      </c>
      <c r="AL70" s="1106"/>
      <c r="AM70" s="1104" t="s">
        <v>65</v>
      </c>
      <c r="AN70" s="1106"/>
      <c r="AO70" s="1104" t="s">
        <v>66</v>
      </c>
      <c r="AP70" s="1106"/>
      <c r="AQ70" s="1104" t="s">
        <v>450</v>
      </c>
      <c r="AR70" s="1106"/>
      <c r="AS70" s="1104" t="s">
        <v>34</v>
      </c>
      <c r="AT70" s="1106"/>
      <c r="AU70" s="1104" t="s">
        <v>65</v>
      </c>
      <c r="AV70" s="1106"/>
      <c r="AW70" s="1104" t="s">
        <v>66</v>
      </c>
      <c r="AX70" s="1106"/>
      <c r="AY70" s="1104" t="s">
        <v>264</v>
      </c>
      <c r="AZ70" s="1105"/>
      <c r="BA70" s="95"/>
      <c r="BB70" s="95"/>
      <c r="BC70" s="41"/>
      <c r="BD70" s="41"/>
      <c r="BE70" s="41"/>
      <c r="BF70" s="41"/>
      <c r="BG70" s="41"/>
      <c r="BH70" s="13"/>
    </row>
    <row r="71" spans="1:61" s="548" customFormat="1" ht="15" customHeight="1" thickBot="1" x14ac:dyDescent="0.25">
      <c r="A71" s="477"/>
      <c r="B71" s="884" t="s">
        <v>10</v>
      </c>
      <c r="C71" s="884"/>
      <c r="D71" s="885"/>
      <c r="E71" s="965">
        <v>11</v>
      </c>
      <c r="F71" s="967"/>
      <c r="G71" s="965">
        <v>12</v>
      </c>
      <c r="H71" s="967"/>
      <c r="I71" s="965">
        <v>13</v>
      </c>
      <c r="J71" s="967"/>
      <c r="K71" s="965">
        <v>14</v>
      </c>
      <c r="L71" s="967"/>
      <c r="M71" s="965">
        <v>15</v>
      </c>
      <c r="N71" s="967"/>
      <c r="O71" s="965">
        <v>16</v>
      </c>
      <c r="P71" s="967"/>
      <c r="Q71" s="965">
        <v>17</v>
      </c>
      <c r="R71" s="967"/>
      <c r="S71" s="965">
        <v>18</v>
      </c>
      <c r="T71" s="967"/>
      <c r="U71" s="965">
        <v>19</v>
      </c>
      <c r="V71" s="967"/>
      <c r="W71" s="965">
        <v>20</v>
      </c>
      <c r="X71" s="967"/>
      <c r="Y71" s="965">
        <v>21</v>
      </c>
      <c r="Z71" s="967"/>
      <c r="AA71" s="965">
        <v>22</v>
      </c>
      <c r="AB71" s="967"/>
      <c r="AC71" s="965">
        <v>23</v>
      </c>
      <c r="AD71" s="967"/>
      <c r="AE71" s="965">
        <v>24</v>
      </c>
      <c r="AF71" s="967"/>
      <c r="AG71" s="965">
        <v>25</v>
      </c>
      <c r="AH71" s="967"/>
      <c r="AI71" s="965">
        <v>26</v>
      </c>
      <c r="AJ71" s="967"/>
      <c r="AK71" s="965">
        <v>27</v>
      </c>
      <c r="AL71" s="967"/>
      <c r="AM71" s="965">
        <v>28</v>
      </c>
      <c r="AN71" s="967"/>
      <c r="AO71" s="965">
        <v>29</v>
      </c>
      <c r="AP71" s="967"/>
      <c r="AQ71" s="965">
        <v>30</v>
      </c>
      <c r="AR71" s="967"/>
      <c r="AS71" s="965">
        <v>31</v>
      </c>
      <c r="AT71" s="967"/>
      <c r="AU71" s="965">
        <v>32</v>
      </c>
      <c r="AV71" s="967"/>
      <c r="AW71" s="965">
        <v>33</v>
      </c>
      <c r="AX71" s="967"/>
      <c r="AY71" s="965">
        <v>34</v>
      </c>
      <c r="AZ71" s="966"/>
      <c r="BA71" s="552"/>
      <c r="BB71" s="552"/>
      <c r="BC71" s="553"/>
      <c r="BD71" s="553"/>
      <c r="BE71" s="553"/>
      <c r="BF71" s="553"/>
      <c r="BG71" s="553"/>
      <c r="BH71" s="554"/>
    </row>
    <row r="72" spans="1:61" s="28" customFormat="1" ht="18" customHeight="1" x14ac:dyDescent="0.25">
      <c r="A72" s="103"/>
      <c r="B72" s="927" t="s">
        <v>160</v>
      </c>
      <c r="C72" s="928"/>
      <c r="D72" s="929"/>
      <c r="E72" s="1807">
        <f>AJ34</f>
        <v>1109140.9099999999</v>
      </c>
      <c r="F72" s="1808"/>
      <c r="G72" s="1807">
        <f>AN34</f>
        <v>1034755.6</v>
      </c>
      <c r="H72" s="1808"/>
      <c r="I72" s="1807">
        <f>AR34</f>
        <v>1034755.6</v>
      </c>
      <c r="J72" s="1808"/>
      <c r="K72" s="1789"/>
      <c r="L72" s="1788"/>
      <c r="M72" s="1789"/>
      <c r="N72" s="1788"/>
      <c r="O72" s="1789"/>
      <c r="P72" s="1788"/>
      <c r="Q72" s="1789"/>
      <c r="R72" s="1788"/>
      <c r="S72" s="1789"/>
      <c r="T72" s="1788"/>
      <c r="U72" s="1789"/>
      <c r="V72" s="1788"/>
      <c r="W72" s="1789"/>
      <c r="X72" s="1788"/>
      <c r="Y72" s="1789"/>
      <c r="Z72" s="1788"/>
      <c r="AA72" s="1789"/>
      <c r="AB72" s="1788"/>
      <c r="AC72" s="1789"/>
      <c r="AD72" s="1788"/>
      <c r="AE72" s="1789"/>
      <c r="AF72" s="1788"/>
      <c r="AG72" s="1789"/>
      <c r="AH72" s="1788"/>
      <c r="AI72" s="1789"/>
      <c r="AJ72" s="1788"/>
      <c r="AK72" s="1789"/>
      <c r="AL72" s="1788"/>
      <c r="AM72" s="1789"/>
      <c r="AN72" s="1788"/>
      <c r="AO72" s="1789"/>
      <c r="AP72" s="1788"/>
      <c r="AQ72" s="1789"/>
      <c r="AR72" s="1788"/>
      <c r="AS72" s="1789"/>
      <c r="AT72" s="1788"/>
      <c r="AU72" s="1789"/>
      <c r="AV72" s="1788"/>
      <c r="AW72" s="1789"/>
      <c r="AX72" s="1788"/>
      <c r="AY72" s="1789"/>
      <c r="AZ72" s="1798"/>
      <c r="BA72" s="95"/>
      <c r="BB72" s="95"/>
      <c r="BC72" s="14"/>
      <c r="BD72" s="14"/>
      <c r="BE72" s="14">
        <f t="shared" ref="BE72:BE74" si="4">E72+AC72</f>
        <v>1109140.9099999999</v>
      </c>
      <c r="BF72" s="14"/>
      <c r="BG72" s="14"/>
      <c r="BH72" s="39"/>
      <c r="BI72" s="28" t="s">
        <v>1011</v>
      </c>
    </row>
    <row r="73" spans="1:61" s="28" customFormat="1" ht="18" customHeight="1" x14ac:dyDescent="0.25">
      <c r="A73" s="103"/>
      <c r="B73" s="844" t="s">
        <v>161</v>
      </c>
      <c r="C73" s="845"/>
      <c r="D73" s="846"/>
      <c r="E73" s="1766"/>
      <c r="F73" s="1767"/>
      <c r="G73" s="1766"/>
      <c r="H73" s="1767"/>
      <c r="I73" s="1766"/>
      <c r="J73" s="1767"/>
      <c r="K73" s="1766"/>
      <c r="L73" s="1767"/>
      <c r="M73" s="1766"/>
      <c r="N73" s="1767"/>
      <c r="O73" s="1766"/>
      <c r="P73" s="1767"/>
      <c r="Q73" s="1766"/>
      <c r="R73" s="1767"/>
      <c r="S73" s="1766"/>
      <c r="T73" s="1767"/>
      <c r="U73" s="1766"/>
      <c r="V73" s="1767"/>
      <c r="W73" s="1766"/>
      <c r="X73" s="1767"/>
      <c r="Y73" s="1766"/>
      <c r="Z73" s="1767"/>
      <c r="AA73" s="1766"/>
      <c r="AB73" s="1767"/>
      <c r="AC73" s="1766"/>
      <c r="AD73" s="1767"/>
      <c r="AE73" s="1766"/>
      <c r="AF73" s="1767"/>
      <c r="AG73" s="1766"/>
      <c r="AH73" s="1767"/>
      <c r="AI73" s="1766"/>
      <c r="AJ73" s="1767"/>
      <c r="AK73" s="1766"/>
      <c r="AL73" s="1767"/>
      <c r="AM73" s="1766"/>
      <c r="AN73" s="1767"/>
      <c r="AO73" s="1766"/>
      <c r="AP73" s="1767"/>
      <c r="AQ73" s="1766"/>
      <c r="AR73" s="1767"/>
      <c r="AS73" s="1766"/>
      <c r="AT73" s="1767"/>
      <c r="AU73" s="1766"/>
      <c r="AV73" s="1767"/>
      <c r="AW73" s="1766"/>
      <c r="AX73" s="1767"/>
      <c r="AY73" s="1766"/>
      <c r="AZ73" s="1776"/>
      <c r="BA73" s="95"/>
      <c r="BB73" s="95"/>
      <c r="BC73" s="14"/>
      <c r="BD73" s="14"/>
      <c r="BE73" s="14">
        <f t="shared" si="4"/>
        <v>0</v>
      </c>
      <c r="BF73" s="14"/>
      <c r="BG73" s="14"/>
      <c r="BH73" s="39"/>
    </row>
    <row r="74" spans="1:61" s="28" customFormat="1" ht="18" customHeight="1" x14ac:dyDescent="0.25">
      <c r="A74" s="103"/>
      <c r="B74" s="844" t="s">
        <v>144</v>
      </c>
      <c r="C74" s="845"/>
      <c r="D74" s="846"/>
      <c r="E74" s="1766"/>
      <c r="F74" s="1767"/>
      <c r="G74" s="1766"/>
      <c r="H74" s="1767"/>
      <c r="I74" s="1766"/>
      <c r="J74" s="1767"/>
      <c r="K74" s="1766"/>
      <c r="L74" s="1767"/>
      <c r="M74" s="1766"/>
      <c r="N74" s="1767"/>
      <c r="O74" s="1766"/>
      <c r="P74" s="1767"/>
      <c r="Q74" s="1766"/>
      <c r="R74" s="1767"/>
      <c r="S74" s="1766"/>
      <c r="T74" s="1767"/>
      <c r="U74" s="1766"/>
      <c r="V74" s="1767"/>
      <c r="W74" s="1766"/>
      <c r="X74" s="1767"/>
      <c r="Y74" s="1766"/>
      <c r="Z74" s="1767"/>
      <c r="AA74" s="1766"/>
      <c r="AB74" s="1767"/>
      <c r="AC74" s="1766"/>
      <c r="AD74" s="1767"/>
      <c r="AE74" s="1766"/>
      <c r="AF74" s="1767"/>
      <c r="AG74" s="1766"/>
      <c r="AH74" s="1767"/>
      <c r="AI74" s="1766"/>
      <c r="AJ74" s="1767"/>
      <c r="AK74" s="1766"/>
      <c r="AL74" s="1767"/>
      <c r="AM74" s="1766"/>
      <c r="AN74" s="1767"/>
      <c r="AO74" s="1766"/>
      <c r="AP74" s="1767"/>
      <c r="AQ74" s="1766"/>
      <c r="AR74" s="1767"/>
      <c r="AS74" s="1766"/>
      <c r="AT74" s="1767"/>
      <c r="AU74" s="1766"/>
      <c r="AV74" s="1767"/>
      <c r="AW74" s="1766"/>
      <c r="AX74" s="1767"/>
      <c r="AY74" s="1766"/>
      <c r="AZ74" s="1776"/>
      <c r="BA74" s="95"/>
      <c r="BB74" s="95"/>
      <c r="BC74" s="14"/>
      <c r="BD74" s="14"/>
      <c r="BE74" s="14">
        <f t="shared" si="4"/>
        <v>0</v>
      </c>
      <c r="BF74" s="14"/>
      <c r="BG74" s="14"/>
      <c r="BH74" s="39"/>
    </row>
    <row r="75" spans="1:61" s="28" customFormat="1" ht="18" customHeight="1" x14ac:dyDescent="0.25">
      <c r="A75" s="103"/>
      <c r="B75" s="844" t="s">
        <v>162</v>
      </c>
      <c r="C75" s="845"/>
      <c r="D75" s="846"/>
      <c r="E75" s="1766">
        <f>AJ37-AC75-E110</f>
        <v>1768967.83</v>
      </c>
      <c r="F75" s="1767"/>
      <c r="G75" s="1766">
        <f>AN37-AE75-I110</f>
        <v>1856000</v>
      </c>
      <c r="H75" s="1767"/>
      <c r="I75" s="1766">
        <f>AR37-AG75-M110</f>
        <v>1856000</v>
      </c>
      <c r="J75" s="1767"/>
      <c r="K75" s="1766"/>
      <c r="L75" s="1767"/>
      <c r="M75" s="1766"/>
      <c r="N75" s="1767"/>
      <c r="O75" s="1766"/>
      <c r="P75" s="1767"/>
      <c r="Q75" s="1766"/>
      <c r="R75" s="1767"/>
      <c r="S75" s="1766"/>
      <c r="T75" s="1767"/>
      <c r="U75" s="1766"/>
      <c r="V75" s="1767"/>
      <c r="W75" s="1766"/>
      <c r="X75" s="1767"/>
      <c r="Y75" s="1766"/>
      <c r="Z75" s="1767"/>
      <c r="AA75" s="1766"/>
      <c r="AB75" s="1767"/>
      <c r="AC75" s="1766"/>
      <c r="AD75" s="1767"/>
      <c r="AE75" s="1766"/>
      <c r="AF75" s="1767"/>
      <c r="AG75" s="1766"/>
      <c r="AH75" s="1767"/>
      <c r="AI75" s="1766"/>
      <c r="AJ75" s="1767"/>
      <c r="AK75" s="1766"/>
      <c r="AL75" s="1767"/>
      <c r="AM75" s="1766"/>
      <c r="AN75" s="1767"/>
      <c r="AO75" s="1766"/>
      <c r="AP75" s="1767"/>
      <c r="AQ75" s="1766"/>
      <c r="AR75" s="1767"/>
      <c r="AS75" s="1766"/>
      <c r="AT75" s="1767"/>
      <c r="AU75" s="1766"/>
      <c r="AV75" s="1767"/>
      <c r="AW75" s="1766"/>
      <c r="AX75" s="1767"/>
      <c r="AY75" s="1766"/>
      <c r="AZ75" s="1776"/>
      <c r="BA75" s="95"/>
      <c r="BB75" s="95"/>
      <c r="BC75" s="14"/>
      <c r="BD75" s="14"/>
      <c r="BE75" s="14">
        <f>E75+AC75+E110</f>
        <v>2000000</v>
      </c>
      <c r="BF75" s="14"/>
      <c r="BG75" s="14"/>
      <c r="BH75" s="39"/>
    </row>
    <row r="76" spans="1:61" s="28" customFormat="1" ht="18" customHeight="1" x14ac:dyDescent="0.25">
      <c r="A76" s="103"/>
      <c r="B76" s="844" t="s">
        <v>166</v>
      </c>
      <c r="C76" s="845"/>
      <c r="D76" s="846"/>
      <c r="E76" s="1806">
        <f>AJ40-AC76</f>
        <v>4393848.540000001</v>
      </c>
      <c r="F76" s="1767"/>
      <c r="G76" s="1766">
        <f>AN40-AE76</f>
        <v>2680597.8800000004</v>
      </c>
      <c r="H76" s="1767"/>
      <c r="I76" s="1766">
        <f>AR40-AG76</f>
        <v>2680597.8800000008</v>
      </c>
      <c r="J76" s="1767"/>
      <c r="K76" s="1766"/>
      <c r="L76" s="1767"/>
      <c r="M76" s="1766"/>
      <c r="N76" s="1767"/>
      <c r="O76" s="1766"/>
      <c r="P76" s="1767"/>
      <c r="Q76" s="1766"/>
      <c r="R76" s="1767"/>
      <c r="S76" s="1766"/>
      <c r="T76" s="1767"/>
      <c r="U76" s="1766"/>
      <c r="V76" s="1767"/>
      <c r="W76" s="1766"/>
      <c r="X76" s="1767"/>
      <c r="Y76" s="1766"/>
      <c r="Z76" s="1767"/>
      <c r="AA76" s="1766"/>
      <c r="AB76" s="1767"/>
      <c r="AC76" s="1766">
        <f>312900+82998.83+701738.25</f>
        <v>1097637.08</v>
      </c>
      <c r="AD76" s="1767"/>
      <c r="AE76" s="1766">
        <f>312900+82998.83+701738.25</f>
        <v>1097637.08</v>
      </c>
      <c r="AF76" s="1767"/>
      <c r="AG76" s="1766">
        <f>312900+82470.58+698415.9</f>
        <v>1093786.48</v>
      </c>
      <c r="AH76" s="1767"/>
      <c r="AI76" s="1766"/>
      <c r="AJ76" s="1767"/>
      <c r="AK76" s="1766"/>
      <c r="AL76" s="1767"/>
      <c r="AM76" s="1766"/>
      <c r="AN76" s="1767"/>
      <c r="AO76" s="1766"/>
      <c r="AP76" s="1767"/>
      <c r="AQ76" s="1766"/>
      <c r="AR76" s="1767"/>
      <c r="AS76" s="1766"/>
      <c r="AT76" s="1767"/>
      <c r="AU76" s="1766"/>
      <c r="AV76" s="1767"/>
      <c r="AW76" s="1766"/>
      <c r="AX76" s="1767"/>
      <c r="AY76" s="1766"/>
      <c r="AZ76" s="1776"/>
      <c r="BA76" s="95"/>
      <c r="BB76" s="95"/>
      <c r="BC76" s="14"/>
      <c r="BD76" s="14"/>
      <c r="BE76" s="14">
        <f>E76+AC76</f>
        <v>5491485.620000001</v>
      </c>
      <c r="BF76" s="14"/>
      <c r="BG76" s="14"/>
      <c r="BH76" s="39"/>
    </row>
    <row r="77" spans="1:61" s="28" customFormat="1" ht="18" customHeight="1" x14ac:dyDescent="0.25">
      <c r="A77" s="103"/>
      <c r="B77" s="844" t="s">
        <v>198</v>
      </c>
      <c r="C77" s="1655"/>
      <c r="D77" s="1656"/>
      <c r="E77" s="1766">
        <f>AJ43</f>
        <v>478645.52</v>
      </c>
      <c r="F77" s="1767"/>
      <c r="G77" s="705"/>
      <c r="H77" s="706">
        <f>E77</f>
        <v>478645.52</v>
      </c>
      <c r="I77" s="705"/>
      <c r="J77" s="706">
        <f>H77</f>
        <v>478645.52</v>
      </c>
      <c r="K77" s="705"/>
      <c r="L77" s="706"/>
      <c r="M77" s="705"/>
      <c r="N77" s="706"/>
      <c r="O77" s="705"/>
      <c r="P77" s="706"/>
      <c r="Q77" s="705"/>
      <c r="R77" s="706"/>
      <c r="S77" s="705"/>
      <c r="T77" s="706"/>
      <c r="U77" s="705"/>
      <c r="V77" s="706"/>
      <c r="W77" s="705"/>
      <c r="X77" s="706"/>
      <c r="Y77" s="705"/>
      <c r="Z77" s="706"/>
      <c r="AA77" s="705"/>
      <c r="AB77" s="706"/>
      <c r="AC77" s="1766"/>
      <c r="AD77" s="1767"/>
      <c r="AE77" s="705"/>
      <c r="AF77" s="706"/>
      <c r="AG77" s="705"/>
      <c r="AH77" s="706"/>
      <c r="AI77" s="705"/>
      <c r="AJ77" s="706"/>
      <c r="AK77" s="705"/>
      <c r="AL77" s="706"/>
      <c r="AM77" s="705"/>
      <c r="AN77" s="706"/>
      <c r="AO77" s="705"/>
      <c r="AP77" s="706"/>
      <c r="AQ77" s="705"/>
      <c r="AR77" s="706"/>
      <c r="AS77" s="705"/>
      <c r="AT77" s="706"/>
      <c r="AU77" s="705"/>
      <c r="AV77" s="706"/>
      <c r="AW77" s="705"/>
      <c r="AX77" s="706"/>
      <c r="AY77" s="705"/>
      <c r="AZ77" s="707"/>
      <c r="BA77" s="95"/>
      <c r="BB77" s="95"/>
      <c r="BC77" s="14"/>
      <c r="BD77" s="14"/>
      <c r="BE77" s="14">
        <f>E77+AC77</f>
        <v>478645.52</v>
      </c>
      <c r="BF77" s="14"/>
      <c r="BG77" s="14"/>
      <c r="BH77" s="39"/>
    </row>
    <row r="78" spans="1:61" s="28" customFormat="1" ht="18" customHeight="1" x14ac:dyDescent="0.25">
      <c r="A78" s="103"/>
      <c r="B78" s="844" t="s">
        <v>199</v>
      </c>
      <c r="C78" s="1655"/>
      <c r="D78" s="1656"/>
      <c r="E78" s="708"/>
      <c r="F78" s="709"/>
      <c r="G78" s="708"/>
      <c r="H78" s="709"/>
      <c r="I78" s="708"/>
      <c r="J78" s="709"/>
      <c r="K78" s="708"/>
      <c r="L78" s="709"/>
      <c r="M78" s="708"/>
      <c r="N78" s="709"/>
      <c r="O78" s="708"/>
      <c r="P78" s="709"/>
      <c r="Q78" s="708"/>
      <c r="R78" s="709"/>
      <c r="S78" s="708"/>
      <c r="T78" s="709"/>
      <c r="U78" s="708"/>
      <c r="V78" s="709"/>
      <c r="W78" s="708"/>
      <c r="X78" s="709"/>
      <c r="Y78" s="708"/>
      <c r="Z78" s="709"/>
      <c r="AA78" s="708"/>
      <c r="AB78" s="709"/>
      <c r="AC78" s="1766">
        <v>0</v>
      </c>
      <c r="AD78" s="1767"/>
      <c r="AE78" s="708"/>
      <c r="AF78" s="709"/>
      <c r="AG78" s="708"/>
      <c r="AH78" s="709"/>
      <c r="AI78" s="708"/>
      <c r="AJ78" s="709"/>
      <c r="AK78" s="708"/>
      <c r="AL78" s="709"/>
      <c r="AM78" s="708"/>
      <c r="AN78" s="709"/>
      <c r="AO78" s="708"/>
      <c r="AP78" s="709"/>
      <c r="AQ78" s="708"/>
      <c r="AR78" s="709"/>
      <c r="AS78" s="708"/>
      <c r="AT78" s="709"/>
      <c r="AU78" s="708"/>
      <c r="AV78" s="709"/>
      <c r="AW78" s="708"/>
      <c r="AX78" s="709"/>
      <c r="AY78" s="708"/>
      <c r="AZ78" s="710"/>
      <c r="BA78" s="95"/>
      <c r="BB78" s="95"/>
      <c r="BC78" s="14"/>
      <c r="BD78" s="14"/>
      <c r="BE78" s="14">
        <f>AC78</f>
        <v>0</v>
      </c>
      <c r="BF78" s="14"/>
      <c r="BG78" s="14"/>
      <c r="BH78" s="39"/>
    </row>
    <row r="79" spans="1:61" s="28" customFormat="1" ht="18" customHeight="1" x14ac:dyDescent="0.25">
      <c r="A79" s="103"/>
      <c r="B79" s="844" t="s">
        <v>200</v>
      </c>
      <c r="C79" s="1655"/>
      <c r="D79" s="1656"/>
      <c r="E79" s="1766"/>
      <c r="F79" s="1278"/>
      <c r="G79" s="708"/>
      <c r="H79" s="709"/>
      <c r="I79" s="708"/>
      <c r="J79" s="709"/>
      <c r="K79" s="708"/>
      <c r="L79" s="709"/>
      <c r="M79" s="708"/>
      <c r="N79" s="709"/>
      <c r="O79" s="708"/>
      <c r="P79" s="709"/>
      <c r="Q79" s="708"/>
      <c r="R79" s="709"/>
      <c r="S79" s="708"/>
      <c r="T79" s="709"/>
      <c r="U79" s="708"/>
      <c r="V79" s="709"/>
      <c r="W79" s="708"/>
      <c r="X79" s="709"/>
      <c r="Y79" s="708"/>
      <c r="Z79" s="709"/>
      <c r="AA79" s="708"/>
      <c r="AB79" s="709"/>
      <c r="AC79" s="1766"/>
      <c r="AD79" s="1767"/>
      <c r="AE79" s="708"/>
      <c r="AF79" s="709"/>
      <c r="AG79" s="708"/>
      <c r="AH79" s="709"/>
      <c r="AI79" s="708"/>
      <c r="AJ79" s="709"/>
      <c r="AK79" s="708"/>
      <c r="AL79" s="709"/>
      <c r="AM79" s="708"/>
      <c r="AN79" s="709"/>
      <c r="AO79" s="708"/>
      <c r="AP79" s="709"/>
      <c r="AQ79" s="708"/>
      <c r="AR79" s="709"/>
      <c r="AS79" s="708"/>
      <c r="AT79" s="709"/>
      <c r="AU79" s="708"/>
      <c r="AV79" s="709"/>
      <c r="AW79" s="708"/>
      <c r="AX79" s="709"/>
      <c r="AY79" s="708"/>
      <c r="AZ79" s="710"/>
      <c r="BA79" s="95"/>
      <c r="BB79" s="95"/>
      <c r="BC79" s="14"/>
      <c r="BD79" s="14"/>
      <c r="BE79" s="14"/>
      <c r="BF79" s="14"/>
      <c r="BG79" s="14"/>
      <c r="BH79" s="39"/>
    </row>
    <row r="80" spans="1:61" s="28" customFormat="1" ht="18" customHeight="1" x14ac:dyDescent="0.25">
      <c r="A80" s="103"/>
      <c r="B80" s="844" t="s">
        <v>201</v>
      </c>
      <c r="C80" s="1655"/>
      <c r="D80" s="1656"/>
      <c r="E80" s="708"/>
      <c r="F80" s="709"/>
      <c r="G80" s="708"/>
      <c r="H80" s="709"/>
      <c r="I80" s="708"/>
      <c r="J80" s="709"/>
      <c r="K80" s="708"/>
      <c r="L80" s="709"/>
      <c r="M80" s="708"/>
      <c r="N80" s="709"/>
      <c r="O80" s="708"/>
      <c r="P80" s="709"/>
      <c r="Q80" s="708"/>
      <c r="R80" s="709"/>
      <c r="S80" s="708"/>
      <c r="T80" s="709"/>
      <c r="U80" s="708"/>
      <c r="V80" s="709"/>
      <c r="W80" s="708"/>
      <c r="X80" s="709"/>
      <c r="Y80" s="708"/>
      <c r="Z80" s="709"/>
      <c r="AA80" s="708"/>
      <c r="AB80" s="709"/>
      <c r="AC80" s="1766">
        <v>0</v>
      </c>
      <c r="AD80" s="1767"/>
      <c r="AE80" s="708"/>
      <c r="AF80" s="709"/>
      <c r="AG80" s="708"/>
      <c r="AH80" s="709"/>
      <c r="AI80" s="708"/>
      <c r="AJ80" s="709"/>
      <c r="AK80" s="708"/>
      <c r="AL80" s="709"/>
      <c r="AM80" s="708"/>
      <c r="AN80" s="709"/>
      <c r="AO80" s="708"/>
      <c r="AP80" s="709"/>
      <c r="AQ80" s="708"/>
      <c r="AR80" s="709"/>
      <c r="AS80" s="708"/>
      <c r="AT80" s="709"/>
      <c r="AU80" s="708"/>
      <c r="AV80" s="709"/>
      <c r="AW80" s="708"/>
      <c r="AX80" s="709"/>
      <c r="AY80" s="708"/>
      <c r="AZ80" s="710"/>
      <c r="BA80" s="95"/>
      <c r="BB80" s="95"/>
      <c r="BC80" s="14"/>
      <c r="BD80" s="14"/>
      <c r="BE80" s="14">
        <f>AC80</f>
        <v>0</v>
      </c>
      <c r="BF80" s="14"/>
      <c r="BG80" s="14"/>
      <c r="BH80" s="39"/>
    </row>
    <row r="81" spans="1:60" s="28" customFormat="1" ht="18" customHeight="1" x14ac:dyDescent="0.25">
      <c r="A81" s="103"/>
      <c r="B81" s="844" t="s">
        <v>990</v>
      </c>
      <c r="C81" s="1655"/>
      <c r="D81" s="1656"/>
      <c r="E81" s="714"/>
      <c r="F81" s="715"/>
      <c r="G81" s="714"/>
      <c r="H81" s="715"/>
      <c r="I81" s="714"/>
      <c r="J81" s="715"/>
      <c r="K81" s="714"/>
      <c r="L81" s="715"/>
      <c r="M81" s="714"/>
      <c r="N81" s="715"/>
      <c r="O81" s="714"/>
      <c r="P81" s="715"/>
      <c r="Q81" s="714"/>
      <c r="R81" s="715"/>
      <c r="S81" s="714"/>
      <c r="T81" s="715"/>
      <c r="U81" s="714"/>
      <c r="V81" s="715"/>
      <c r="W81" s="714"/>
      <c r="X81" s="715"/>
      <c r="Y81" s="714"/>
      <c r="Z81" s="715"/>
      <c r="AA81" s="714"/>
      <c r="AB81" s="715"/>
      <c r="AC81" s="1766">
        <v>0</v>
      </c>
      <c r="AD81" s="1767"/>
      <c r="AE81" s="714"/>
      <c r="AF81" s="715"/>
      <c r="AG81" s="714"/>
      <c r="AH81" s="715"/>
      <c r="AI81" s="714"/>
      <c r="AJ81" s="715"/>
      <c r="AK81" s="714"/>
      <c r="AL81" s="715"/>
      <c r="AM81" s="714"/>
      <c r="AN81" s="715"/>
      <c r="AO81" s="714"/>
      <c r="AP81" s="715"/>
      <c r="AQ81" s="714"/>
      <c r="AR81" s="715"/>
      <c r="AS81" s="714"/>
      <c r="AT81" s="715"/>
      <c r="AU81" s="714"/>
      <c r="AV81" s="715"/>
      <c r="AW81" s="714"/>
      <c r="AX81" s="715"/>
      <c r="AY81" s="714"/>
      <c r="AZ81" s="716"/>
      <c r="BA81" s="95"/>
      <c r="BB81" s="95"/>
      <c r="BC81" s="14"/>
      <c r="BD81" s="14"/>
      <c r="BE81" s="14">
        <f>AC81</f>
        <v>0</v>
      </c>
      <c r="BF81" s="14"/>
      <c r="BG81" s="14"/>
      <c r="BH81" s="39"/>
    </row>
    <row r="82" spans="1:60" s="28" customFormat="1" ht="18" customHeight="1" x14ac:dyDescent="0.25">
      <c r="A82" s="103"/>
      <c r="B82" s="844" t="s">
        <v>992</v>
      </c>
      <c r="C82" s="1655"/>
      <c r="D82" s="1656"/>
      <c r="E82" s="714"/>
      <c r="F82" s="715"/>
      <c r="G82" s="714"/>
      <c r="H82" s="715"/>
      <c r="I82" s="714"/>
      <c r="J82" s="715"/>
      <c r="K82" s="714"/>
      <c r="L82" s="715"/>
      <c r="M82" s="714"/>
      <c r="N82" s="715"/>
      <c r="O82" s="714"/>
      <c r="P82" s="715"/>
      <c r="Q82" s="714"/>
      <c r="R82" s="715"/>
      <c r="S82" s="714"/>
      <c r="T82" s="715"/>
      <c r="U82" s="714"/>
      <c r="V82" s="715"/>
      <c r="W82" s="714"/>
      <c r="X82" s="715"/>
      <c r="Y82" s="714"/>
      <c r="Z82" s="715"/>
      <c r="AA82" s="714"/>
      <c r="AB82" s="715"/>
      <c r="AC82" s="1766">
        <v>0</v>
      </c>
      <c r="AD82" s="1767"/>
      <c r="AE82" s="714"/>
      <c r="AF82" s="715"/>
      <c r="AG82" s="714"/>
      <c r="AH82" s="715"/>
      <c r="AI82" s="714"/>
      <c r="AJ82" s="715"/>
      <c r="AK82" s="714"/>
      <c r="AL82" s="715"/>
      <c r="AM82" s="714"/>
      <c r="AN82" s="715"/>
      <c r="AO82" s="714"/>
      <c r="AP82" s="715"/>
      <c r="AQ82" s="714"/>
      <c r="AR82" s="715"/>
      <c r="AS82" s="714"/>
      <c r="AT82" s="715"/>
      <c r="AU82" s="714"/>
      <c r="AV82" s="715"/>
      <c r="AW82" s="714"/>
      <c r="AX82" s="715"/>
      <c r="AY82" s="714"/>
      <c r="AZ82" s="716"/>
      <c r="BA82" s="95"/>
      <c r="BB82" s="95"/>
      <c r="BC82" s="14"/>
      <c r="BD82" s="14"/>
      <c r="BE82" s="14">
        <f>AC82</f>
        <v>0</v>
      </c>
      <c r="BF82" s="14"/>
      <c r="BG82" s="14"/>
      <c r="BH82" s="39"/>
    </row>
    <row r="83" spans="1:60" s="28" customFormat="1" ht="18" customHeight="1" x14ac:dyDescent="0.25">
      <c r="A83" s="103"/>
      <c r="B83" s="844" t="s">
        <v>143</v>
      </c>
      <c r="C83" s="845"/>
      <c r="D83" s="846"/>
      <c r="E83" s="1766"/>
      <c r="F83" s="1767"/>
      <c r="G83" s="1766"/>
      <c r="H83" s="1767"/>
      <c r="I83" s="1766"/>
      <c r="J83" s="1767"/>
      <c r="K83" s="1766"/>
      <c r="L83" s="1767"/>
      <c r="M83" s="1766"/>
      <c r="N83" s="1767"/>
      <c r="O83" s="1766"/>
      <c r="P83" s="1767"/>
      <c r="Q83" s="1766"/>
      <c r="R83" s="1767"/>
      <c r="S83" s="1766"/>
      <c r="T83" s="1767"/>
      <c r="U83" s="1766"/>
      <c r="V83" s="1767"/>
      <c r="W83" s="1766"/>
      <c r="X83" s="1767"/>
      <c r="Y83" s="1766"/>
      <c r="Z83" s="1767"/>
      <c r="AA83" s="1766"/>
      <c r="AB83" s="1767"/>
      <c r="AC83" s="1766"/>
      <c r="AD83" s="1767"/>
      <c r="AE83" s="1766"/>
      <c r="AF83" s="1767"/>
      <c r="AG83" s="1766"/>
      <c r="AH83" s="1767"/>
      <c r="AI83" s="1766"/>
      <c r="AJ83" s="1767"/>
      <c r="AK83" s="1766"/>
      <c r="AL83" s="1767"/>
      <c r="AM83" s="1766"/>
      <c r="AN83" s="1767"/>
      <c r="AO83" s="1766"/>
      <c r="AP83" s="1767"/>
      <c r="AQ83" s="1766"/>
      <c r="AR83" s="1767"/>
      <c r="AS83" s="1766"/>
      <c r="AT83" s="1767"/>
      <c r="AU83" s="1766"/>
      <c r="AV83" s="1767"/>
      <c r="AW83" s="1766"/>
      <c r="AX83" s="1767"/>
      <c r="AY83" s="1766"/>
      <c r="AZ83" s="1776"/>
      <c r="BA83" s="95"/>
      <c r="BB83" s="95"/>
      <c r="BC83" s="14"/>
      <c r="BD83" s="14"/>
      <c r="BE83" s="14">
        <f t="shared" ref="BE83" si="5">E83+AC83</f>
        <v>0</v>
      </c>
      <c r="BF83" s="14"/>
      <c r="BG83" s="14"/>
      <c r="BH83" s="39"/>
    </row>
    <row r="84" spans="1:60" s="28" customFormat="1" ht="18" customHeight="1" x14ac:dyDescent="0.25">
      <c r="A84" s="103"/>
      <c r="B84" s="844" t="s">
        <v>1052</v>
      </c>
      <c r="C84" s="1655"/>
      <c r="D84" s="1656"/>
      <c r="E84" s="719"/>
      <c r="F84" s="720"/>
      <c r="G84" s="719"/>
      <c r="H84" s="720"/>
      <c r="I84" s="719"/>
      <c r="J84" s="720"/>
      <c r="K84" s="719"/>
      <c r="L84" s="720"/>
      <c r="M84" s="719"/>
      <c r="N84" s="720"/>
      <c r="O84" s="719"/>
      <c r="P84" s="720"/>
      <c r="Q84" s="719"/>
      <c r="R84" s="720"/>
      <c r="S84" s="719"/>
      <c r="T84" s="720"/>
      <c r="U84" s="719"/>
      <c r="V84" s="720"/>
      <c r="W84" s="719"/>
      <c r="X84" s="720"/>
      <c r="Y84" s="719"/>
      <c r="Z84" s="720"/>
      <c r="AA84" s="719"/>
      <c r="AB84" s="720"/>
      <c r="AC84" s="1766">
        <v>27362443.800000001</v>
      </c>
      <c r="AD84" s="1767"/>
      <c r="AE84" s="719"/>
      <c r="AF84" s="720"/>
      <c r="AG84" s="719"/>
      <c r="AH84" s="720"/>
      <c r="AI84" s="719"/>
      <c r="AJ84" s="720"/>
      <c r="AK84" s="719"/>
      <c r="AL84" s="720"/>
      <c r="AM84" s="719"/>
      <c r="AN84" s="720"/>
      <c r="AO84" s="719"/>
      <c r="AP84" s="720"/>
      <c r="AQ84" s="719"/>
      <c r="AR84" s="720"/>
      <c r="AS84" s="719"/>
      <c r="AT84" s="720"/>
      <c r="AU84" s="719"/>
      <c r="AV84" s="720"/>
      <c r="AW84" s="719"/>
      <c r="AX84" s="720"/>
      <c r="AY84" s="719"/>
      <c r="AZ84" s="721"/>
      <c r="BA84" s="95"/>
      <c r="BB84" s="95"/>
      <c r="BC84" s="14"/>
      <c r="BD84" s="14"/>
      <c r="BE84" s="14">
        <f>AC84</f>
        <v>27362443.800000001</v>
      </c>
      <c r="BF84" s="14"/>
      <c r="BG84" s="14"/>
      <c r="BH84" s="39"/>
    </row>
    <row r="85" spans="1:60" s="28" customFormat="1" ht="18" customHeight="1" x14ac:dyDescent="0.25">
      <c r="A85" s="103"/>
      <c r="B85" s="844" t="s">
        <v>1053</v>
      </c>
      <c r="C85" s="845"/>
      <c r="D85" s="846"/>
      <c r="E85" s="1766"/>
      <c r="F85" s="1767"/>
      <c r="G85" s="1766"/>
      <c r="H85" s="1767"/>
      <c r="I85" s="1766"/>
      <c r="J85" s="1767"/>
      <c r="K85" s="1766"/>
      <c r="L85" s="1767"/>
      <c r="M85" s="1766"/>
      <c r="N85" s="1767"/>
      <c r="O85" s="1766"/>
      <c r="P85" s="1767"/>
      <c r="Q85" s="1766"/>
      <c r="R85" s="1767"/>
      <c r="S85" s="1766"/>
      <c r="T85" s="1767"/>
      <c r="U85" s="1766"/>
      <c r="V85" s="1767"/>
      <c r="W85" s="1766"/>
      <c r="X85" s="1767"/>
      <c r="Y85" s="1766"/>
      <c r="Z85" s="1767"/>
      <c r="AA85" s="1766"/>
      <c r="AB85" s="1767"/>
      <c r="AC85" s="1766"/>
      <c r="AD85" s="1767"/>
      <c r="AE85" s="1766"/>
      <c r="AF85" s="1767"/>
      <c r="AG85" s="1766"/>
      <c r="AH85" s="1767"/>
      <c r="AI85" s="1766"/>
      <c r="AJ85" s="1767"/>
      <c r="AK85" s="1766"/>
      <c r="AL85" s="1767"/>
      <c r="AM85" s="1766"/>
      <c r="AN85" s="1767"/>
      <c r="AO85" s="1766"/>
      <c r="AP85" s="1767"/>
      <c r="AQ85" s="1766"/>
      <c r="AR85" s="1767"/>
      <c r="AS85" s="1766"/>
      <c r="AT85" s="1767"/>
      <c r="AU85" s="1766"/>
      <c r="AV85" s="1767"/>
      <c r="AW85" s="1766"/>
      <c r="AX85" s="1767"/>
      <c r="AY85" s="1766"/>
      <c r="AZ85" s="1776"/>
      <c r="BA85" s="95"/>
      <c r="BB85" s="95"/>
      <c r="BC85" s="14"/>
      <c r="BD85" s="14"/>
      <c r="BE85" s="14">
        <f t="shared" ref="BE85" si="6">E85+AC85</f>
        <v>0</v>
      </c>
      <c r="BF85" s="14"/>
      <c r="BG85" s="14"/>
      <c r="BH85" s="39"/>
    </row>
    <row r="86" spans="1:60" s="28" customFormat="1" ht="18" customHeight="1" thickBot="1" x14ac:dyDescent="0.3">
      <c r="A86" s="103"/>
      <c r="B86" s="1206">
        <v>9009</v>
      </c>
      <c r="C86" s="890"/>
      <c r="D86" s="891"/>
      <c r="E86" s="1805">
        <f>E72+E75+E76+E77</f>
        <v>7750602.8000000007</v>
      </c>
      <c r="F86" s="1780"/>
      <c r="G86" s="1805">
        <f>G72+G75+G76+H77</f>
        <v>6049999</v>
      </c>
      <c r="H86" s="1780"/>
      <c r="I86" s="1805">
        <f>I72+I75+I76+J77</f>
        <v>6049999</v>
      </c>
      <c r="J86" s="1780"/>
      <c r="K86" s="1778"/>
      <c r="L86" s="1780"/>
      <c r="M86" s="1778"/>
      <c r="N86" s="1780"/>
      <c r="O86" s="1778"/>
      <c r="P86" s="1780"/>
      <c r="Q86" s="1778"/>
      <c r="R86" s="1780"/>
      <c r="S86" s="1778"/>
      <c r="T86" s="1780"/>
      <c r="U86" s="1778"/>
      <c r="V86" s="1780"/>
      <c r="W86" s="1778"/>
      <c r="X86" s="1780"/>
      <c r="Y86" s="1778"/>
      <c r="Z86" s="1780"/>
      <c r="AA86" s="1778"/>
      <c r="AB86" s="1780"/>
      <c r="AC86" s="1778">
        <f>AC76+AC78+AC80+AC81+AC82+AC75+AC84</f>
        <v>28460080.880000003</v>
      </c>
      <c r="AD86" s="1780"/>
      <c r="AE86" s="1778">
        <f>AE76</f>
        <v>1097637.08</v>
      </c>
      <c r="AF86" s="1780"/>
      <c r="AG86" s="1778">
        <f>AG76</f>
        <v>1093786.48</v>
      </c>
      <c r="AH86" s="1780"/>
      <c r="AI86" s="1778"/>
      <c r="AJ86" s="1780"/>
      <c r="AK86" s="1778"/>
      <c r="AL86" s="1780"/>
      <c r="AM86" s="1778"/>
      <c r="AN86" s="1780"/>
      <c r="AO86" s="1778"/>
      <c r="AP86" s="1780"/>
      <c r="AQ86" s="1778"/>
      <c r="AR86" s="1780"/>
      <c r="AS86" s="1778"/>
      <c r="AT86" s="1780"/>
      <c r="AU86" s="1778"/>
      <c r="AV86" s="1780"/>
      <c r="AW86" s="1778"/>
      <c r="AX86" s="1780"/>
      <c r="AY86" s="1778"/>
      <c r="AZ86" s="1781"/>
      <c r="BA86" s="95"/>
      <c r="BB86" s="95"/>
      <c r="BC86" s="14"/>
      <c r="BD86" s="14"/>
      <c r="BE86" s="704">
        <f>E86+AC86+E113+E94</f>
        <v>36441715.850000009</v>
      </c>
      <c r="BF86" s="14"/>
      <c r="BG86" s="14"/>
      <c r="BH86" s="39"/>
    </row>
    <row r="87" spans="1:60" s="13" customFormat="1" ht="15" customHeight="1" x14ac:dyDescent="0.25">
      <c r="A87" s="92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92"/>
      <c r="BB87" s="92"/>
    </row>
    <row r="88" spans="1:60" s="27" customFormat="1" ht="15" customHeight="1" x14ac:dyDescent="0.25">
      <c r="A88" s="92"/>
      <c r="B88" s="870" t="s">
        <v>33</v>
      </c>
      <c r="C88" s="870"/>
      <c r="D88" s="870"/>
      <c r="E88" s="865" t="s">
        <v>5</v>
      </c>
      <c r="F88" s="866"/>
      <c r="G88" s="866"/>
      <c r="H88" s="866"/>
      <c r="I88" s="866"/>
      <c r="J88" s="866"/>
      <c r="K88" s="866"/>
      <c r="L88" s="866"/>
      <c r="M88" s="866"/>
      <c r="N88" s="866"/>
      <c r="O88" s="866"/>
      <c r="P88" s="866"/>
      <c r="Q88" s="866"/>
      <c r="R88" s="866"/>
      <c r="S88" s="866"/>
      <c r="T88" s="866"/>
      <c r="U88" s="866"/>
      <c r="V88" s="866"/>
      <c r="W88" s="866"/>
      <c r="X88" s="866"/>
      <c r="Y88" s="866"/>
      <c r="Z88" s="866"/>
      <c r="AA88" s="866"/>
      <c r="AB88" s="866"/>
      <c r="AC88" s="866"/>
      <c r="AD88" s="866"/>
      <c r="AE88" s="866"/>
      <c r="AF88" s="866"/>
      <c r="AG88" s="866"/>
      <c r="AH88" s="866"/>
      <c r="AI88" s="866"/>
      <c r="AJ88" s="866"/>
      <c r="AK88" s="866"/>
      <c r="AL88" s="866"/>
      <c r="AM88" s="866"/>
      <c r="AN88" s="866"/>
      <c r="AO88" s="866"/>
      <c r="AP88" s="866"/>
      <c r="AQ88" s="866"/>
      <c r="AR88" s="866"/>
      <c r="AS88" s="866"/>
      <c r="AT88" s="866"/>
      <c r="AU88" s="866"/>
      <c r="AV88" s="866"/>
      <c r="AW88" s="866"/>
      <c r="AX88" s="866"/>
      <c r="AY88" s="866"/>
      <c r="AZ88" s="866"/>
      <c r="BA88" s="92"/>
      <c r="BB88" s="92"/>
      <c r="BC88" s="13"/>
      <c r="BD88" s="13"/>
      <c r="BE88" s="13"/>
      <c r="BF88" s="13"/>
      <c r="BG88" s="13"/>
      <c r="BH88" s="13"/>
    </row>
    <row r="89" spans="1:60" s="27" customFormat="1" ht="41.25" customHeight="1" x14ac:dyDescent="0.25">
      <c r="A89" s="92"/>
      <c r="B89" s="872"/>
      <c r="C89" s="872"/>
      <c r="D89" s="872"/>
      <c r="E89" s="865" t="s">
        <v>581</v>
      </c>
      <c r="F89" s="866"/>
      <c r="G89" s="866"/>
      <c r="H89" s="866"/>
      <c r="I89" s="866"/>
      <c r="J89" s="866"/>
      <c r="K89" s="866"/>
      <c r="L89" s="866"/>
      <c r="M89" s="866"/>
      <c r="N89" s="866"/>
      <c r="O89" s="866"/>
      <c r="P89" s="867"/>
      <c r="Q89" s="895" t="s">
        <v>230</v>
      </c>
      <c r="R89" s="870"/>
      <c r="S89" s="870"/>
      <c r="T89" s="870"/>
      <c r="U89" s="870"/>
      <c r="V89" s="870"/>
      <c r="W89" s="870"/>
      <c r="X89" s="870"/>
      <c r="Y89" s="870"/>
      <c r="Z89" s="870"/>
      <c r="AA89" s="870"/>
      <c r="AB89" s="870"/>
      <c r="AC89" s="870"/>
      <c r="AD89" s="870"/>
      <c r="AE89" s="870"/>
      <c r="AF89" s="870"/>
      <c r="AG89" s="870"/>
      <c r="AH89" s="870"/>
      <c r="AI89" s="870"/>
      <c r="AJ89" s="870"/>
      <c r="AK89" s="870"/>
      <c r="AL89" s="870"/>
      <c r="AM89" s="870"/>
      <c r="AN89" s="870"/>
      <c r="AO89" s="870"/>
      <c r="AP89" s="870"/>
      <c r="AQ89" s="870"/>
      <c r="AR89" s="870"/>
      <c r="AS89" s="870"/>
      <c r="AT89" s="870"/>
      <c r="AU89" s="870"/>
      <c r="AV89" s="870"/>
      <c r="AW89" s="870"/>
      <c r="AX89" s="870"/>
      <c r="AY89" s="870"/>
      <c r="AZ89" s="870"/>
      <c r="BA89" s="95"/>
      <c r="BB89" s="95"/>
      <c r="BC89" s="41"/>
      <c r="BD89" s="41"/>
      <c r="BE89" s="41"/>
      <c r="BF89" s="41"/>
      <c r="BG89" s="41"/>
      <c r="BH89" s="13"/>
    </row>
    <row r="90" spans="1:60" s="27" customFormat="1" ht="50.25" customHeight="1" x14ac:dyDescent="0.25">
      <c r="A90" s="92"/>
      <c r="B90" s="872"/>
      <c r="C90" s="872"/>
      <c r="D90" s="872"/>
      <c r="E90" s="865" t="s">
        <v>580</v>
      </c>
      <c r="F90" s="866"/>
      <c r="G90" s="866"/>
      <c r="H90" s="866"/>
      <c r="I90" s="866"/>
      <c r="J90" s="866"/>
      <c r="K90" s="866"/>
      <c r="L90" s="866"/>
      <c r="M90" s="866"/>
      <c r="N90" s="866"/>
      <c r="O90" s="866"/>
      <c r="P90" s="866"/>
      <c r="Q90" s="897"/>
      <c r="R90" s="874"/>
      <c r="S90" s="874"/>
      <c r="T90" s="874"/>
      <c r="U90" s="874"/>
      <c r="V90" s="874"/>
      <c r="W90" s="874"/>
      <c r="X90" s="874"/>
      <c r="Y90" s="874"/>
      <c r="Z90" s="874"/>
      <c r="AA90" s="874"/>
      <c r="AB90" s="874"/>
      <c r="AC90" s="874"/>
      <c r="AD90" s="874"/>
      <c r="AE90" s="874"/>
      <c r="AF90" s="874"/>
      <c r="AG90" s="874"/>
      <c r="AH90" s="874"/>
      <c r="AI90" s="874"/>
      <c r="AJ90" s="874"/>
      <c r="AK90" s="874"/>
      <c r="AL90" s="874"/>
      <c r="AM90" s="874"/>
      <c r="AN90" s="874"/>
      <c r="AO90" s="874"/>
      <c r="AP90" s="874"/>
      <c r="AQ90" s="874"/>
      <c r="AR90" s="874"/>
      <c r="AS90" s="874"/>
      <c r="AT90" s="874"/>
      <c r="AU90" s="874"/>
      <c r="AV90" s="874"/>
      <c r="AW90" s="874"/>
      <c r="AX90" s="874"/>
      <c r="AY90" s="874"/>
      <c r="AZ90" s="874"/>
      <c r="BA90" s="95"/>
      <c r="BB90" s="95"/>
      <c r="BC90" s="41"/>
      <c r="BD90" s="41"/>
      <c r="BE90" s="41"/>
      <c r="BF90" s="41"/>
      <c r="BG90" s="41"/>
      <c r="BH90" s="13"/>
    </row>
    <row r="91" spans="1:60" s="27" customFormat="1" ht="37.5" customHeight="1" x14ac:dyDescent="0.25">
      <c r="A91" s="92"/>
      <c r="B91" s="872"/>
      <c r="C91" s="872"/>
      <c r="D91" s="872"/>
      <c r="E91" s="865" t="s">
        <v>220</v>
      </c>
      <c r="F91" s="866"/>
      <c r="G91" s="866"/>
      <c r="H91" s="866"/>
      <c r="I91" s="866"/>
      <c r="J91" s="866"/>
      <c r="K91" s="866"/>
      <c r="L91" s="866"/>
      <c r="M91" s="866"/>
      <c r="N91" s="866"/>
      <c r="O91" s="866"/>
      <c r="P91" s="866"/>
      <c r="Q91" s="892" t="s">
        <v>228</v>
      </c>
      <c r="R91" s="892"/>
      <c r="S91" s="892"/>
      <c r="T91" s="892"/>
      <c r="U91" s="892"/>
      <c r="V91" s="892"/>
      <c r="W91" s="892"/>
      <c r="X91" s="892"/>
      <c r="Y91" s="892"/>
      <c r="Z91" s="892"/>
      <c r="AA91" s="892"/>
      <c r="AB91" s="892"/>
      <c r="AC91" s="892" t="s">
        <v>710</v>
      </c>
      <c r="AD91" s="892"/>
      <c r="AE91" s="892"/>
      <c r="AF91" s="892"/>
      <c r="AG91" s="892"/>
      <c r="AH91" s="892"/>
      <c r="AI91" s="892"/>
      <c r="AJ91" s="892"/>
      <c r="AK91" s="892"/>
      <c r="AL91" s="892"/>
      <c r="AM91" s="892"/>
      <c r="AN91" s="892"/>
      <c r="AO91" s="892" t="s">
        <v>758</v>
      </c>
      <c r="AP91" s="892"/>
      <c r="AQ91" s="892"/>
      <c r="AR91" s="892"/>
      <c r="AS91" s="892"/>
      <c r="AT91" s="892"/>
      <c r="AU91" s="892"/>
      <c r="AV91" s="892"/>
      <c r="AW91" s="892"/>
      <c r="AX91" s="892"/>
      <c r="AY91" s="892"/>
      <c r="AZ91" s="865"/>
      <c r="BA91" s="95"/>
      <c r="BB91" s="95"/>
      <c r="BC91" s="41"/>
      <c r="BD91" s="41"/>
      <c r="BE91" s="41"/>
      <c r="BF91" s="41"/>
      <c r="BG91" s="41"/>
      <c r="BH91" s="13"/>
    </row>
    <row r="92" spans="1:60" s="27" customFormat="1" ht="150" customHeight="1" x14ac:dyDescent="0.25">
      <c r="A92" s="92"/>
      <c r="B92" s="874"/>
      <c r="C92" s="874"/>
      <c r="D92" s="874"/>
      <c r="E92" s="1104" t="s">
        <v>997</v>
      </c>
      <c r="F92" s="1105"/>
      <c r="G92" s="1106"/>
      <c r="H92" s="1104" t="s">
        <v>65</v>
      </c>
      <c r="I92" s="1105"/>
      <c r="J92" s="1106"/>
      <c r="K92" s="1104" t="s">
        <v>66</v>
      </c>
      <c r="L92" s="1105"/>
      <c r="M92" s="1106"/>
      <c r="N92" s="1104" t="s">
        <v>264</v>
      </c>
      <c r="O92" s="1105"/>
      <c r="P92" s="1105"/>
      <c r="Q92" s="1104" t="s">
        <v>34</v>
      </c>
      <c r="R92" s="1105"/>
      <c r="S92" s="1106"/>
      <c r="T92" s="1104" t="s">
        <v>65</v>
      </c>
      <c r="U92" s="1105"/>
      <c r="V92" s="1106"/>
      <c r="W92" s="1104" t="s">
        <v>66</v>
      </c>
      <c r="X92" s="1105"/>
      <c r="Y92" s="1106"/>
      <c r="Z92" s="1104" t="s">
        <v>264</v>
      </c>
      <c r="AA92" s="1105"/>
      <c r="AB92" s="1106"/>
      <c r="AC92" s="1104" t="s">
        <v>34</v>
      </c>
      <c r="AD92" s="1105"/>
      <c r="AE92" s="1106"/>
      <c r="AF92" s="1104" t="s">
        <v>65</v>
      </c>
      <c r="AG92" s="1105"/>
      <c r="AH92" s="1106"/>
      <c r="AI92" s="1104" t="s">
        <v>66</v>
      </c>
      <c r="AJ92" s="1105"/>
      <c r="AK92" s="1106"/>
      <c r="AL92" s="1104" t="s">
        <v>264</v>
      </c>
      <c r="AM92" s="1105"/>
      <c r="AN92" s="1106"/>
      <c r="AO92" s="1104" t="s">
        <v>34</v>
      </c>
      <c r="AP92" s="1105"/>
      <c r="AQ92" s="1106"/>
      <c r="AR92" s="1104" t="s">
        <v>65</v>
      </c>
      <c r="AS92" s="1105"/>
      <c r="AT92" s="1106"/>
      <c r="AU92" s="1104" t="s">
        <v>66</v>
      </c>
      <c r="AV92" s="1105"/>
      <c r="AW92" s="1106"/>
      <c r="AX92" s="1104" t="s">
        <v>264</v>
      </c>
      <c r="AY92" s="1105"/>
      <c r="AZ92" s="1105"/>
      <c r="BA92" s="95"/>
      <c r="BB92" s="95"/>
      <c r="BC92" s="41"/>
      <c r="BD92" s="41"/>
      <c r="BE92" s="41"/>
      <c r="BF92" s="41"/>
      <c r="BG92" s="41"/>
      <c r="BH92" s="13"/>
    </row>
    <row r="93" spans="1:60" s="551" customFormat="1" ht="15" customHeight="1" thickBot="1" x14ac:dyDescent="0.25">
      <c r="A93" s="150"/>
      <c r="B93" s="884" t="s">
        <v>10</v>
      </c>
      <c r="C93" s="884"/>
      <c r="D93" s="885"/>
      <c r="E93" s="965">
        <v>35</v>
      </c>
      <c r="F93" s="966"/>
      <c r="G93" s="967"/>
      <c r="H93" s="965">
        <v>36</v>
      </c>
      <c r="I93" s="966"/>
      <c r="J93" s="967"/>
      <c r="K93" s="965">
        <v>37</v>
      </c>
      <c r="L93" s="966"/>
      <c r="M93" s="967"/>
      <c r="N93" s="965">
        <v>38</v>
      </c>
      <c r="O93" s="966"/>
      <c r="P93" s="966"/>
      <c r="Q93" s="965">
        <v>39</v>
      </c>
      <c r="R93" s="966"/>
      <c r="S93" s="967"/>
      <c r="T93" s="965">
        <v>40</v>
      </c>
      <c r="U93" s="966"/>
      <c r="V93" s="967"/>
      <c r="W93" s="965">
        <v>41</v>
      </c>
      <c r="X93" s="966"/>
      <c r="Y93" s="967"/>
      <c r="Z93" s="965">
        <v>42</v>
      </c>
      <c r="AA93" s="966"/>
      <c r="AB93" s="967"/>
      <c r="AC93" s="965">
        <v>43</v>
      </c>
      <c r="AD93" s="966"/>
      <c r="AE93" s="967"/>
      <c r="AF93" s="965">
        <v>44</v>
      </c>
      <c r="AG93" s="966"/>
      <c r="AH93" s="967"/>
      <c r="AI93" s="965">
        <v>45</v>
      </c>
      <c r="AJ93" s="966"/>
      <c r="AK93" s="967"/>
      <c r="AL93" s="965">
        <v>46</v>
      </c>
      <c r="AM93" s="966"/>
      <c r="AN93" s="967"/>
      <c r="AO93" s="965">
        <v>47</v>
      </c>
      <c r="AP93" s="966"/>
      <c r="AQ93" s="967"/>
      <c r="AR93" s="965">
        <v>48</v>
      </c>
      <c r="AS93" s="966"/>
      <c r="AT93" s="967"/>
      <c r="AU93" s="965">
        <v>49</v>
      </c>
      <c r="AV93" s="966"/>
      <c r="AW93" s="967"/>
      <c r="AX93" s="965">
        <v>50</v>
      </c>
      <c r="AY93" s="966"/>
      <c r="AZ93" s="966"/>
      <c r="BA93" s="472"/>
      <c r="BB93" s="472"/>
      <c r="BC93" s="550"/>
      <c r="BD93" s="550"/>
      <c r="BE93" s="550"/>
      <c r="BF93" s="550"/>
      <c r="BG93" s="550"/>
      <c r="BH93" s="541"/>
    </row>
    <row r="94" spans="1:60" s="28" customFormat="1" ht="18" customHeight="1" x14ac:dyDescent="0.25">
      <c r="A94" s="103"/>
      <c r="B94" s="927" t="s">
        <v>200</v>
      </c>
      <c r="C94" s="928"/>
      <c r="D94" s="929"/>
      <c r="E94" s="858">
        <f>AJ49</f>
        <v>0</v>
      </c>
      <c r="F94" s="859"/>
      <c r="G94" s="860"/>
      <c r="H94" s="858"/>
      <c r="I94" s="859"/>
      <c r="J94" s="860"/>
      <c r="K94" s="858"/>
      <c r="L94" s="859"/>
      <c r="M94" s="860"/>
      <c r="N94" s="858"/>
      <c r="O94" s="859"/>
      <c r="P94" s="860"/>
      <c r="Q94" s="858"/>
      <c r="R94" s="859"/>
      <c r="S94" s="860"/>
      <c r="T94" s="858"/>
      <c r="U94" s="859"/>
      <c r="V94" s="860"/>
      <c r="W94" s="858"/>
      <c r="X94" s="859"/>
      <c r="Y94" s="860"/>
      <c r="Z94" s="858"/>
      <c r="AA94" s="859"/>
      <c r="AB94" s="860"/>
      <c r="AC94" s="858"/>
      <c r="AD94" s="859"/>
      <c r="AE94" s="860"/>
      <c r="AF94" s="858"/>
      <c r="AG94" s="859"/>
      <c r="AH94" s="860"/>
      <c r="AI94" s="858"/>
      <c r="AJ94" s="859"/>
      <c r="AK94" s="860"/>
      <c r="AL94" s="858"/>
      <c r="AM94" s="859"/>
      <c r="AN94" s="860"/>
      <c r="AO94" s="858"/>
      <c r="AP94" s="859"/>
      <c r="AQ94" s="860"/>
      <c r="AR94" s="858"/>
      <c r="AS94" s="859"/>
      <c r="AT94" s="860"/>
      <c r="AU94" s="858"/>
      <c r="AV94" s="859"/>
      <c r="AW94" s="860"/>
      <c r="AX94" s="858"/>
      <c r="AY94" s="859"/>
      <c r="AZ94" s="861"/>
      <c r="BA94" s="95"/>
      <c r="BB94" s="95"/>
      <c r="BC94" s="14"/>
      <c r="BD94" s="14"/>
      <c r="BE94" s="14"/>
      <c r="BF94" s="14"/>
      <c r="BG94" s="14"/>
      <c r="BH94" s="39"/>
    </row>
    <row r="95" spans="1:60" s="28" customFormat="1" ht="18" hidden="1" customHeight="1" x14ac:dyDescent="0.25">
      <c r="A95" s="103"/>
      <c r="B95" s="844" t="s">
        <v>161</v>
      </c>
      <c r="C95" s="845"/>
      <c r="D95" s="846"/>
      <c r="E95" s="865"/>
      <c r="F95" s="866"/>
      <c r="G95" s="867"/>
      <c r="H95" s="865"/>
      <c r="I95" s="866"/>
      <c r="J95" s="867"/>
      <c r="K95" s="865"/>
      <c r="L95" s="866"/>
      <c r="M95" s="867"/>
      <c r="N95" s="865"/>
      <c r="O95" s="866"/>
      <c r="P95" s="867"/>
      <c r="Q95" s="865"/>
      <c r="R95" s="866"/>
      <c r="S95" s="867"/>
      <c r="T95" s="865"/>
      <c r="U95" s="866"/>
      <c r="V95" s="867"/>
      <c r="W95" s="865"/>
      <c r="X95" s="866"/>
      <c r="Y95" s="867"/>
      <c r="Z95" s="865"/>
      <c r="AA95" s="866"/>
      <c r="AB95" s="867"/>
      <c r="AC95" s="865"/>
      <c r="AD95" s="866"/>
      <c r="AE95" s="867"/>
      <c r="AF95" s="865"/>
      <c r="AG95" s="866"/>
      <c r="AH95" s="867"/>
      <c r="AI95" s="865"/>
      <c r="AJ95" s="866"/>
      <c r="AK95" s="867"/>
      <c r="AL95" s="865"/>
      <c r="AM95" s="866"/>
      <c r="AN95" s="867"/>
      <c r="AO95" s="865"/>
      <c r="AP95" s="866"/>
      <c r="AQ95" s="867"/>
      <c r="AR95" s="865"/>
      <c r="AS95" s="866"/>
      <c r="AT95" s="867"/>
      <c r="AU95" s="865"/>
      <c r="AV95" s="866"/>
      <c r="AW95" s="867"/>
      <c r="AX95" s="865"/>
      <c r="AY95" s="866"/>
      <c r="AZ95" s="868"/>
      <c r="BA95" s="95"/>
      <c r="BB95" s="95"/>
      <c r="BC95" s="14"/>
      <c r="BD95" s="14"/>
      <c r="BE95" s="14"/>
      <c r="BF95" s="14"/>
      <c r="BG95" s="14"/>
      <c r="BH95" s="39"/>
    </row>
    <row r="96" spans="1:60" s="28" customFormat="1" ht="18" hidden="1" customHeight="1" x14ac:dyDescent="0.25">
      <c r="A96" s="103"/>
      <c r="B96" s="844" t="s">
        <v>144</v>
      </c>
      <c r="C96" s="845"/>
      <c r="D96" s="846"/>
      <c r="E96" s="865"/>
      <c r="F96" s="866"/>
      <c r="G96" s="867"/>
      <c r="H96" s="865"/>
      <c r="I96" s="866"/>
      <c r="J96" s="867"/>
      <c r="K96" s="865"/>
      <c r="L96" s="866"/>
      <c r="M96" s="867"/>
      <c r="N96" s="865"/>
      <c r="O96" s="866"/>
      <c r="P96" s="867"/>
      <c r="Q96" s="865"/>
      <c r="R96" s="866"/>
      <c r="S96" s="867"/>
      <c r="T96" s="865"/>
      <c r="U96" s="866"/>
      <c r="V96" s="867"/>
      <c r="W96" s="865"/>
      <c r="X96" s="866"/>
      <c r="Y96" s="867"/>
      <c r="Z96" s="865"/>
      <c r="AA96" s="866"/>
      <c r="AB96" s="867"/>
      <c r="AC96" s="865"/>
      <c r="AD96" s="866"/>
      <c r="AE96" s="867"/>
      <c r="AF96" s="865"/>
      <c r="AG96" s="866"/>
      <c r="AH96" s="867"/>
      <c r="AI96" s="865"/>
      <c r="AJ96" s="866"/>
      <c r="AK96" s="867"/>
      <c r="AL96" s="865"/>
      <c r="AM96" s="866"/>
      <c r="AN96" s="867"/>
      <c r="AO96" s="865"/>
      <c r="AP96" s="866"/>
      <c r="AQ96" s="867"/>
      <c r="AR96" s="865"/>
      <c r="AS96" s="866"/>
      <c r="AT96" s="867"/>
      <c r="AU96" s="865"/>
      <c r="AV96" s="866"/>
      <c r="AW96" s="867"/>
      <c r="AX96" s="865"/>
      <c r="AY96" s="866"/>
      <c r="AZ96" s="868"/>
      <c r="BA96" s="95"/>
      <c r="BB96" s="95"/>
      <c r="BC96" s="14"/>
      <c r="BD96" s="14"/>
      <c r="BE96" s="14"/>
      <c r="BF96" s="14"/>
      <c r="BG96" s="14"/>
      <c r="BH96" s="39"/>
    </row>
    <row r="97" spans="1:60" s="28" customFormat="1" ht="18" hidden="1" customHeight="1" x14ac:dyDescent="0.25">
      <c r="A97" s="103"/>
      <c r="B97" s="844" t="s">
        <v>162</v>
      </c>
      <c r="C97" s="845"/>
      <c r="D97" s="846"/>
      <c r="E97" s="865"/>
      <c r="F97" s="866"/>
      <c r="G97" s="867"/>
      <c r="H97" s="865"/>
      <c r="I97" s="866"/>
      <c r="J97" s="867"/>
      <c r="K97" s="865"/>
      <c r="L97" s="866"/>
      <c r="M97" s="867"/>
      <c r="N97" s="865"/>
      <c r="O97" s="866"/>
      <c r="P97" s="867"/>
      <c r="Q97" s="865"/>
      <c r="R97" s="866"/>
      <c r="S97" s="867"/>
      <c r="T97" s="865"/>
      <c r="U97" s="866"/>
      <c r="V97" s="867"/>
      <c r="W97" s="865"/>
      <c r="X97" s="866"/>
      <c r="Y97" s="867"/>
      <c r="Z97" s="865"/>
      <c r="AA97" s="866"/>
      <c r="AB97" s="867"/>
      <c r="AC97" s="865"/>
      <c r="AD97" s="866"/>
      <c r="AE97" s="867"/>
      <c r="AF97" s="865"/>
      <c r="AG97" s="866"/>
      <c r="AH97" s="867"/>
      <c r="AI97" s="865"/>
      <c r="AJ97" s="866"/>
      <c r="AK97" s="867"/>
      <c r="AL97" s="865"/>
      <c r="AM97" s="866"/>
      <c r="AN97" s="867"/>
      <c r="AO97" s="865"/>
      <c r="AP97" s="866"/>
      <c r="AQ97" s="867"/>
      <c r="AR97" s="865"/>
      <c r="AS97" s="866"/>
      <c r="AT97" s="867"/>
      <c r="AU97" s="865"/>
      <c r="AV97" s="866"/>
      <c r="AW97" s="867"/>
      <c r="AX97" s="865"/>
      <c r="AY97" s="866"/>
      <c r="AZ97" s="868"/>
      <c r="BA97" s="95"/>
      <c r="BB97" s="95"/>
      <c r="BC97" s="14"/>
      <c r="BD97" s="14"/>
      <c r="BE97" s="14"/>
      <c r="BF97" s="14"/>
      <c r="BG97" s="14"/>
      <c r="BH97" s="39"/>
    </row>
    <row r="98" spans="1:60" s="28" customFormat="1" ht="18" hidden="1" customHeight="1" x14ac:dyDescent="0.25">
      <c r="A98" s="103"/>
      <c r="B98" s="844" t="s">
        <v>163</v>
      </c>
      <c r="C98" s="845"/>
      <c r="D98" s="846"/>
      <c r="E98" s="865"/>
      <c r="F98" s="866"/>
      <c r="G98" s="867"/>
      <c r="H98" s="865"/>
      <c r="I98" s="866"/>
      <c r="J98" s="867"/>
      <c r="K98" s="865"/>
      <c r="L98" s="866"/>
      <c r="M98" s="867"/>
      <c r="N98" s="865"/>
      <c r="O98" s="866"/>
      <c r="P98" s="867"/>
      <c r="Q98" s="865"/>
      <c r="R98" s="866"/>
      <c r="S98" s="867"/>
      <c r="T98" s="865"/>
      <c r="U98" s="866"/>
      <c r="V98" s="867"/>
      <c r="W98" s="865"/>
      <c r="X98" s="866"/>
      <c r="Y98" s="867"/>
      <c r="Z98" s="865"/>
      <c r="AA98" s="866"/>
      <c r="AB98" s="867"/>
      <c r="AC98" s="865"/>
      <c r="AD98" s="866"/>
      <c r="AE98" s="867"/>
      <c r="AF98" s="865"/>
      <c r="AG98" s="866"/>
      <c r="AH98" s="867"/>
      <c r="AI98" s="865"/>
      <c r="AJ98" s="866"/>
      <c r="AK98" s="867"/>
      <c r="AL98" s="865"/>
      <c r="AM98" s="866"/>
      <c r="AN98" s="867"/>
      <c r="AO98" s="865"/>
      <c r="AP98" s="866"/>
      <c r="AQ98" s="867"/>
      <c r="AR98" s="865"/>
      <c r="AS98" s="866"/>
      <c r="AT98" s="867"/>
      <c r="AU98" s="865"/>
      <c r="AV98" s="866"/>
      <c r="AW98" s="867"/>
      <c r="AX98" s="865"/>
      <c r="AY98" s="866"/>
      <c r="AZ98" s="868"/>
      <c r="BA98" s="95"/>
      <c r="BB98" s="95"/>
      <c r="BC98" s="14"/>
      <c r="BD98" s="14"/>
      <c r="BE98" s="14"/>
      <c r="BF98" s="14"/>
      <c r="BG98" s="14"/>
      <c r="BH98" s="39"/>
    </row>
    <row r="99" spans="1:60" s="28" customFormat="1" ht="18" hidden="1" customHeight="1" x14ac:dyDescent="0.25">
      <c r="A99" s="103"/>
      <c r="B99" s="844" t="s">
        <v>143</v>
      </c>
      <c r="C99" s="845"/>
      <c r="D99" s="846"/>
      <c r="E99" s="865"/>
      <c r="F99" s="866"/>
      <c r="G99" s="867"/>
      <c r="H99" s="865"/>
      <c r="I99" s="866"/>
      <c r="J99" s="867"/>
      <c r="K99" s="865"/>
      <c r="L99" s="866"/>
      <c r="M99" s="867"/>
      <c r="N99" s="865"/>
      <c r="O99" s="866"/>
      <c r="P99" s="867"/>
      <c r="Q99" s="865"/>
      <c r="R99" s="866"/>
      <c r="S99" s="867"/>
      <c r="T99" s="865"/>
      <c r="U99" s="866"/>
      <c r="V99" s="867"/>
      <c r="W99" s="865"/>
      <c r="X99" s="866"/>
      <c r="Y99" s="867"/>
      <c r="Z99" s="865"/>
      <c r="AA99" s="866"/>
      <c r="AB99" s="867"/>
      <c r="AC99" s="865"/>
      <c r="AD99" s="866"/>
      <c r="AE99" s="867"/>
      <c r="AF99" s="865"/>
      <c r="AG99" s="866"/>
      <c r="AH99" s="867"/>
      <c r="AI99" s="865"/>
      <c r="AJ99" s="866"/>
      <c r="AK99" s="867"/>
      <c r="AL99" s="865"/>
      <c r="AM99" s="866"/>
      <c r="AN99" s="867"/>
      <c r="AO99" s="865"/>
      <c r="AP99" s="866"/>
      <c r="AQ99" s="867"/>
      <c r="AR99" s="865"/>
      <c r="AS99" s="866"/>
      <c r="AT99" s="867"/>
      <c r="AU99" s="865"/>
      <c r="AV99" s="866"/>
      <c r="AW99" s="867"/>
      <c r="AX99" s="865"/>
      <c r="AY99" s="866"/>
      <c r="AZ99" s="868"/>
      <c r="BA99" s="95"/>
      <c r="BB99" s="95"/>
      <c r="BC99" s="14"/>
      <c r="BD99" s="14"/>
      <c r="BE99" s="14"/>
      <c r="BF99" s="14"/>
      <c r="BG99" s="14"/>
      <c r="BH99" s="39"/>
    </row>
    <row r="100" spans="1:60" s="28" customFormat="1" ht="18" customHeight="1" thickBot="1" x14ac:dyDescent="0.3">
      <c r="A100" s="103"/>
      <c r="B100" s="1206">
        <v>9009</v>
      </c>
      <c r="C100" s="890"/>
      <c r="D100" s="891"/>
      <c r="E100" s="850">
        <f>E94</f>
        <v>0</v>
      </c>
      <c r="F100" s="851"/>
      <c r="G100" s="852"/>
      <c r="H100" s="850"/>
      <c r="I100" s="851"/>
      <c r="J100" s="852"/>
      <c r="K100" s="850"/>
      <c r="L100" s="851"/>
      <c r="M100" s="852"/>
      <c r="N100" s="850"/>
      <c r="O100" s="851"/>
      <c r="P100" s="852"/>
      <c r="Q100" s="850"/>
      <c r="R100" s="851"/>
      <c r="S100" s="852"/>
      <c r="T100" s="850"/>
      <c r="U100" s="851"/>
      <c r="V100" s="852"/>
      <c r="W100" s="850"/>
      <c r="X100" s="851"/>
      <c r="Y100" s="852"/>
      <c r="Z100" s="850"/>
      <c r="AA100" s="851"/>
      <c r="AB100" s="852"/>
      <c r="AC100" s="850"/>
      <c r="AD100" s="851"/>
      <c r="AE100" s="852"/>
      <c r="AF100" s="850"/>
      <c r="AG100" s="851"/>
      <c r="AH100" s="852"/>
      <c r="AI100" s="850"/>
      <c r="AJ100" s="851"/>
      <c r="AK100" s="852"/>
      <c r="AL100" s="850"/>
      <c r="AM100" s="851"/>
      <c r="AN100" s="852"/>
      <c r="AO100" s="850"/>
      <c r="AP100" s="851"/>
      <c r="AQ100" s="852"/>
      <c r="AR100" s="850"/>
      <c r="AS100" s="851"/>
      <c r="AT100" s="852"/>
      <c r="AU100" s="850"/>
      <c r="AV100" s="851"/>
      <c r="AW100" s="852"/>
      <c r="AX100" s="850"/>
      <c r="AY100" s="851"/>
      <c r="AZ100" s="853"/>
      <c r="BA100" s="95"/>
      <c r="BB100" s="95"/>
      <c r="BC100" s="14"/>
      <c r="BD100" s="14"/>
      <c r="BE100" s="14"/>
      <c r="BF100" s="14"/>
      <c r="BG100" s="14"/>
      <c r="BH100" s="39"/>
    </row>
    <row r="101" spans="1:60" s="13" customFormat="1" ht="15" customHeight="1" x14ac:dyDescent="0.25">
      <c r="A101" s="92"/>
      <c r="B101" s="98"/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100"/>
      <c r="AK101" s="100"/>
      <c r="AL101" s="100"/>
      <c r="AM101" s="100"/>
      <c r="AN101" s="100"/>
      <c r="AO101" s="100"/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92"/>
      <c r="BB101" s="92"/>
    </row>
    <row r="102" spans="1:60" s="27" customFormat="1" ht="15" customHeight="1" x14ac:dyDescent="0.25">
      <c r="A102" s="92"/>
      <c r="B102" s="870" t="s">
        <v>33</v>
      </c>
      <c r="C102" s="870"/>
      <c r="D102" s="871"/>
      <c r="E102" s="865" t="s">
        <v>5</v>
      </c>
      <c r="F102" s="866"/>
      <c r="G102" s="866"/>
      <c r="H102" s="866"/>
      <c r="I102" s="866"/>
      <c r="J102" s="866"/>
      <c r="K102" s="866"/>
      <c r="L102" s="866"/>
      <c r="M102" s="866"/>
      <c r="N102" s="866"/>
      <c r="O102" s="866"/>
      <c r="P102" s="866"/>
      <c r="Q102" s="866"/>
      <c r="R102" s="866"/>
      <c r="S102" s="866"/>
      <c r="T102" s="866"/>
      <c r="U102" s="866"/>
      <c r="V102" s="866"/>
      <c r="W102" s="866"/>
      <c r="X102" s="866"/>
      <c r="Y102" s="866"/>
      <c r="Z102" s="866"/>
      <c r="AA102" s="866"/>
      <c r="AB102" s="866"/>
      <c r="AC102" s="866"/>
      <c r="AD102" s="866"/>
      <c r="AE102" s="866"/>
      <c r="AF102" s="866"/>
      <c r="AG102" s="866"/>
      <c r="AH102" s="866"/>
      <c r="AI102" s="866"/>
      <c r="AJ102" s="866"/>
      <c r="AK102" s="866"/>
      <c r="AL102" s="866"/>
      <c r="AM102" s="866"/>
      <c r="AN102" s="866"/>
      <c r="AO102" s="866"/>
      <c r="AP102" s="866"/>
      <c r="AQ102" s="866"/>
      <c r="AR102" s="866"/>
      <c r="AS102" s="866"/>
      <c r="AT102" s="866"/>
      <c r="AU102" s="866"/>
      <c r="AV102" s="866"/>
      <c r="AW102" s="866"/>
      <c r="AX102" s="866"/>
      <c r="AY102" s="866"/>
      <c r="AZ102" s="866"/>
      <c r="BA102" s="92"/>
      <c r="BB102" s="92"/>
      <c r="BC102" s="13"/>
      <c r="BD102" s="13"/>
      <c r="BE102" s="13"/>
      <c r="BF102" s="13"/>
      <c r="BG102" s="13"/>
      <c r="BH102" s="13"/>
    </row>
    <row r="103" spans="1:60" s="27" customFormat="1" ht="16.5" customHeight="1" x14ac:dyDescent="0.25">
      <c r="A103" s="92"/>
      <c r="B103" s="872"/>
      <c r="C103" s="872"/>
      <c r="D103" s="873"/>
      <c r="E103" s="865" t="s">
        <v>167</v>
      </c>
      <c r="F103" s="866"/>
      <c r="G103" s="866"/>
      <c r="H103" s="866"/>
      <c r="I103" s="866"/>
      <c r="J103" s="866"/>
      <c r="K103" s="866"/>
      <c r="L103" s="866"/>
      <c r="M103" s="866"/>
      <c r="N103" s="866"/>
      <c r="O103" s="866"/>
      <c r="P103" s="866"/>
      <c r="Q103" s="866"/>
      <c r="R103" s="866"/>
      <c r="S103" s="866"/>
      <c r="T103" s="866"/>
      <c r="U103" s="866"/>
      <c r="V103" s="866"/>
      <c r="W103" s="866"/>
      <c r="X103" s="866"/>
      <c r="Y103" s="866"/>
      <c r="Z103" s="866"/>
      <c r="AA103" s="866"/>
      <c r="AB103" s="866"/>
      <c r="AC103" s="866"/>
      <c r="AD103" s="866"/>
      <c r="AE103" s="866"/>
      <c r="AF103" s="866"/>
      <c r="AG103" s="866"/>
      <c r="AH103" s="866"/>
      <c r="AI103" s="866"/>
      <c r="AJ103" s="866"/>
      <c r="AK103" s="866"/>
      <c r="AL103" s="866"/>
      <c r="AM103" s="866"/>
      <c r="AN103" s="866"/>
      <c r="AO103" s="866"/>
      <c r="AP103" s="866"/>
      <c r="AQ103" s="866"/>
      <c r="AR103" s="866"/>
      <c r="AS103" s="866"/>
      <c r="AT103" s="866"/>
      <c r="AU103" s="866"/>
      <c r="AV103" s="866"/>
      <c r="AW103" s="866"/>
      <c r="AX103" s="866"/>
      <c r="AY103" s="866"/>
      <c r="AZ103" s="866"/>
      <c r="BA103" s="95"/>
      <c r="BB103" s="95"/>
      <c r="BC103" s="41"/>
      <c r="BD103" s="41"/>
      <c r="BE103" s="41"/>
      <c r="BF103" s="41"/>
      <c r="BG103" s="41"/>
      <c r="BH103" s="13"/>
    </row>
    <row r="104" spans="1:60" s="27" customFormat="1" ht="32.25" customHeight="1" x14ac:dyDescent="0.25">
      <c r="A104" s="92"/>
      <c r="B104" s="872"/>
      <c r="C104" s="872"/>
      <c r="D104" s="873"/>
      <c r="E104" s="865" t="s">
        <v>220</v>
      </c>
      <c r="F104" s="866"/>
      <c r="G104" s="866"/>
      <c r="H104" s="866"/>
      <c r="I104" s="866"/>
      <c r="J104" s="866"/>
      <c r="K104" s="866"/>
      <c r="L104" s="866"/>
      <c r="M104" s="866"/>
      <c r="N104" s="866"/>
      <c r="O104" s="866"/>
      <c r="P104" s="866"/>
      <c r="Q104" s="866"/>
      <c r="R104" s="866"/>
      <c r="S104" s="866"/>
      <c r="T104" s="866"/>
      <c r="U104" s="892" t="s">
        <v>582</v>
      </c>
      <c r="V104" s="892"/>
      <c r="W104" s="892"/>
      <c r="X104" s="892"/>
      <c r="Y104" s="892"/>
      <c r="Z104" s="892"/>
      <c r="AA104" s="892"/>
      <c r="AB104" s="892"/>
      <c r="AC104" s="892"/>
      <c r="AD104" s="892"/>
      <c r="AE104" s="892"/>
      <c r="AF104" s="892"/>
      <c r="AG104" s="892"/>
      <c r="AH104" s="892"/>
      <c r="AI104" s="892"/>
      <c r="AJ104" s="892"/>
      <c r="AK104" s="866" t="s">
        <v>231</v>
      </c>
      <c r="AL104" s="866"/>
      <c r="AM104" s="866"/>
      <c r="AN104" s="866"/>
      <c r="AO104" s="866"/>
      <c r="AP104" s="866"/>
      <c r="AQ104" s="866"/>
      <c r="AR104" s="866"/>
      <c r="AS104" s="866"/>
      <c r="AT104" s="866"/>
      <c r="AU104" s="866"/>
      <c r="AV104" s="866"/>
      <c r="AW104" s="866"/>
      <c r="AX104" s="866"/>
      <c r="AY104" s="866"/>
      <c r="AZ104" s="866"/>
      <c r="BA104" s="95"/>
      <c r="BB104" s="95"/>
      <c r="BC104" s="41"/>
      <c r="BD104" s="41"/>
      <c r="BE104" s="41"/>
      <c r="BF104" s="41"/>
      <c r="BG104" s="41"/>
      <c r="BH104" s="13"/>
    </row>
    <row r="105" spans="1:60" s="27" customFormat="1" ht="116.25" customHeight="1" x14ac:dyDescent="0.25">
      <c r="A105" s="92"/>
      <c r="B105" s="874"/>
      <c r="C105" s="874"/>
      <c r="D105" s="875"/>
      <c r="E105" s="892" t="s">
        <v>1071</v>
      </c>
      <c r="F105" s="892"/>
      <c r="G105" s="892"/>
      <c r="H105" s="892"/>
      <c r="I105" s="892" t="s">
        <v>1072</v>
      </c>
      <c r="J105" s="892"/>
      <c r="K105" s="892"/>
      <c r="L105" s="892"/>
      <c r="M105" s="892" t="s">
        <v>1064</v>
      </c>
      <c r="N105" s="892"/>
      <c r="O105" s="892"/>
      <c r="P105" s="892"/>
      <c r="Q105" s="892" t="s">
        <v>264</v>
      </c>
      <c r="R105" s="892"/>
      <c r="S105" s="892"/>
      <c r="T105" s="892"/>
      <c r="U105" s="892" t="s">
        <v>34</v>
      </c>
      <c r="V105" s="892"/>
      <c r="W105" s="892"/>
      <c r="X105" s="892"/>
      <c r="Y105" s="892" t="s">
        <v>65</v>
      </c>
      <c r="Z105" s="892"/>
      <c r="AA105" s="892"/>
      <c r="AB105" s="892"/>
      <c r="AC105" s="892" t="s">
        <v>66</v>
      </c>
      <c r="AD105" s="892"/>
      <c r="AE105" s="892"/>
      <c r="AF105" s="892"/>
      <c r="AG105" s="892" t="s">
        <v>264</v>
      </c>
      <c r="AH105" s="892"/>
      <c r="AI105" s="892"/>
      <c r="AJ105" s="892"/>
      <c r="AK105" s="892" t="s">
        <v>34</v>
      </c>
      <c r="AL105" s="892"/>
      <c r="AM105" s="892"/>
      <c r="AN105" s="892"/>
      <c r="AO105" s="892" t="s">
        <v>65</v>
      </c>
      <c r="AP105" s="892"/>
      <c r="AQ105" s="892"/>
      <c r="AR105" s="892"/>
      <c r="AS105" s="892" t="s">
        <v>66</v>
      </c>
      <c r="AT105" s="892"/>
      <c r="AU105" s="892"/>
      <c r="AV105" s="892"/>
      <c r="AW105" s="892" t="s">
        <v>264</v>
      </c>
      <c r="AX105" s="892"/>
      <c r="AY105" s="892"/>
      <c r="AZ105" s="865"/>
      <c r="BA105" s="95"/>
      <c r="BB105" s="95"/>
      <c r="BC105" s="41"/>
      <c r="BD105" s="41"/>
      <c r="BE105" s="41"/>
      <c r="BF105" s="41"/>
      <c r="BG105" s="41"/>
      <c r="BH105" s="13"/>
    </row>
    <row r="106" spans="1:60" s="27" customFormat="1" ht="15" customHeight="1" thickBot="1" x14ac:dyDescent="0.3">
      <c r="A106" s="92"/>
      <c r="B106" s="884" t="s">
        <v>10</v>
      </c>
      <c r="C106" s="884"/>
      <c r="D106" s="885"/>
      <c r="E106" s="1426">
        <v>51</v>
      </c>
      <c r="F106" s="1426"/>
      <c r="G106" s="1426"/>
      <c r="H106" s="1426"/>
      <c r="I106" s="1426">
        <v>52</v>
      </c>
      <c r="J106" s="1426"/>
      <c r="K106" s="1426"/>
      <c r="L106" s="1426"/>
      <c r="M106" s="1426">
        <v>53</v>
      </c>
      <c r="N106" s="1426"/>
      <c r="O106" s="1426"/>
      <c r="P106" s="1426"/>
      <c r="Q106" s="1426">
        <v>54</v>
      </c>
      <c r="R106" s="1426"/>
      <c r="S106" s="1426"/>
      <c r="T106" s="1426"/>
      <c r="U106" s="1426">
        <v>55</v>
      </c>
      <c r="V106" s="1426"/>
      <c r="W106" s="1426"/>
      <c r="X106" s="1426"/>
      <c r="Y106" s="1426">
        <v>56</v>
      </c>
      <c r="Z106" s="1426"/>
      <c r="AA106" s="1426"/>
      <c r="AB106" s="1426"/>
      <c r="AC106" s="1426">
        <v>57</v>
      </c>
      <c r="AD106" s="1426"/>
      <c r="AE106" s="1426"/>
      <c r="AF106" s="1426"/>
      <c r="AG106" s="1426">
        <v>58</v>
      </c>
      <c r="AH106" s="1426"/>
      <c r="AI106" s="1426"/>
      <c r="AJ106" s="1426"/>
      <c r="AK106" s="1426">
        <v>59</v>
      </c>
      <c r="AL106" s="1426"/>
      <c r="AM106" s="1426"/>
      <c r="AN106" s="1426"/>
      <c r="AO106" s="1426">
        <v>60</v>
      </c>
      <c r="AP106" s="1426"/>
      <c r="AQ106" s="1426"/>
      <c r="AR106" s="1426"/>
      <c r="AS106" s="1426">
        <v>61</v>
      </c>
      <c r="AT106" s="1426"/>
      <c r="AU106" s="1426"/>
      <c r="AV106" s="1426"/>
      <c r="AW106" s="1426">
        <v>62</v>
      </c>
      <c r="AX106" s="1426"/>
      <c r="AY106" s="1426"/>
      <c r="AZ106" s="962"/>
      <c r="BA106" s="113"/>
      <c r="BB106" s="113"/>
      <c r="BC106" s="42"/>
      <c r="BD106" s="42"/>
      <c r="BE106" s="42"/>
      <c r="BF106" s="42"/>
      <c r="BG106" s="42"/>
      <c r="BH106" s="13"/>
    </row>
    <row r="107" spans="1:60" s="28" customFormat="1" ht="18" customHeight="1" x14ac:dyDescent="0.25">
      <c r="A107" s="103"/>
      <c r="B107" s="927" t="s">
        <v>160</v>
      </c>
      <c r="C107" s="928"/>
      <c r="D107" s="929"/>
      <c r="E107" s="1046"/>
      <c r="F107" s="1046"/>
      <c r="G107" s="1046"/>
      <c r="H107" s="1046"/>
      <c r="I107" s="1046"/>
      <c r="J107" s="1046"/>
      <c r="K107" s="1046"/>
      <c r="L107" s="1046"/>
      <c r="M107" s="1046"/>
      <c r="N107" s="1046"/>
      <c r="O107" s="1046"/>
      <c r="P107" s="1046"/>
      <c r="Q107" s="1046"/>
      <c r="R107" s="1046"/>
      <c r="S107" s="1046"/>
      <c r="T107" s="1046"/>
      <c r="U107" s="1046"/>
      <c r="V107" s="1046"/>
      <c r="W107" s="1046"/>
      <c r="X107" s="1046"/>
      <c r="Y107" s="1046"/>
      <c r="Z107" s="1046"/>
      <c r="AA107" s="1046"/>
      <c r="AB107" s="1046"/>
      <c r="AC107" s="1046"/>
      <c r="AD107" s="1046"/>
      <c r="AE107" s="1046"/>
      <c r="AF107" s="1046"/>
      <c r="AG107" s="1046"/>
      <c r="AH107" s="1046"/>
      <c r="AI107" s="1046"/>
      <c r="AJ107" s="1046"/>
      <c r="AK107" s="1046"/>
      <c r="AL107" s="1046"/>
      <c r="AM107" s="1046"/>
      <c r="AN107" s="1046"/>
      <c r="AO107" s="1046"/>
      <c r="AP107" s="1046"/>
      <c r="AQ107" s="1046"/>
      <c r="AR107" s="1046"/>
      <c r="AS107" s="1046"/>
      <c r="AT107" s="1046"/>
      <c r="AU107" s="1046"/>
      <c r="AV107" s="1046"/>
      <c r="AW107" s="1046"/>
      <c r="AX107" s="1046"/>
      <c r="AY107" s="1046"/>
      <c r="AZ107" s="1047"/>
      <c r="BA107" s="95"/>
      <c r="BB107" s="95"/>
      <c r="BC107" s="14"/>
      <c r="BD107" s="14"/>
      <c r="BE107" s="14"/>
      <c r="BF107" s="14"/>
      <c r="BG107" s="14"/>
      <c r="BH107" s="39"/>
    </row>
    <row r="108" spans="1:60" s="28" customFormat="1" ht="18" customHeight="1" x14ac:dyDescent="0.25">
      <c r="A108" s="103"/>
      <c r="B108" s="844" t="s">
        <v>161</v>
      </c>
      <c r="C108" s="845"/>
      <c r="D108" s="846"/>
      <c r="E108" s="892"/>
      <c r="F108" s="892"/>
      <c r="G108" s="892"/>
      <c r="H108" s="892"/>
      <c r="I108" s="892"/>
      <c r="J108" s="892"/>
      <c r="K108" s="892"/>
      <c r="L108" s="892"/>
      <c r="M108" s="892"/>
      <c r="N108" s="892"/>
      <c r="O108" s="892"/>
      <c r="P108" s="892"/>
      <c r="Q108" s="892"/>
      <c r="R108" s="892"/>
      <c r="S108" s="892"/>
      <c r="T108" s="892"/>
      <c r="U108" s="892"/>
      <c r="V108" s="892"/>
      <c r="W108" s="892"/>
      <c r="X108" s="892"/>
      <c r="Y108" s="892"/>
      <c r="Z108" s="892"/>
      <c r="AA108" s="892"/>
      <c r="AB108" s="892"/>
      <c r="AC108" s="892"/>
      <c r="AD108" s="892"/>
      <c r="AE108" s="892"/>
      <c r="AF108" s="892"/>
      <c r="AG108" s="892"/>
      <c r="AH108" s="892"/>
      <c r="AI108" s="892"/>
      <c r="AJ108" s="892"/>
      <c r="AK108" s="892"/>
      <c r="AL108" s="892"/>
      <c r="AM108" s="892"/>
      <c r="AN108" s="892"/>
      <c r="AO108" s="892"/>
      <c r="AP108" s="892"/>
      <c r="AQ108" s="892"/>
      <c r="AR108" s="892"/>
      <c r="AS108" s="892"/>
      <c r="AT108" s="892"/>
      <c r="AU108" s="892"/>
      <c r="AV108" s="892"/>
      <c r="AW108" s="892"/>
      <c r="AX108" s="892"/>
      <c r="AY108" s="892"/>
      <c r="AZ108" s="1006"/>
      <c r="BA108" s="95"/>
      <c r="BB108" s="95"/>
      <c r="BC108" s="14"/>
      <c r="BD108" s="14"/>
      <c r="BE108" s="14"/>
      <c r="BF108" s="14"/>
      <c r="BG108" s="14"/>
      <c r="BH108" s="39"/>
    </row>
    <row r="109" spans="1:60" s="28" customFormat="1" ht="18" customHeight="1" x14ac:dyDescent="0.25">
      <c r="A109" s="103"/>
      <c r="B109" s="844" t="s">
        <v>144</v>
      </c>
      <c r="C109" s="845"/>
      <c r="D109" s="846"/>
      <c r="E109" s="892"/>
      <c r="F109" s="892"/>
      <c r="G109" s="892"/>
      <c r="H109" s="892"/>
      <c r="I109" s="892"/>
      <c r="J109" s="892"/>
      <c r="K109" s="892"/>
      <c r="L109" s="892"/>
      <c r="M109" s="892"/>
      <c r="N109" s="892"/>
      <c r="O109" s="892"/>
      <c r="P109" s="892"/>
      <c r="Q109" s="892"/>
      <c r="R109" s="892"/>
      <c r="S109" s="892"/>
      <c r="T109" s="892"/>
      <c r="U109" s="892"/>
      <c r="V109" s="892"/>
      <c r="W109" s="892"/>
      <c r="X109" s="892"/>
      <c r="Y109" s="892"/>
      <c r="Z109" s="892"/>
      <c r="AA109" s="892"/>
      <c r="AB109" s="892"/>
      <c r="AC109" s="892"/>
      <c r="AD109" s="892"/>
      <c r="AE109" s="892"/>
      <c r="AF109" s="892"/>
      <c r="AG109" s="892"/>
      <c r="AH109" s="892"/>
      <c r="AI109" s="892"/>
      <c r="AJ109" s="892"/>
      <c r="AK109" s="892"/>
      <c r="AL109" s="892"/>
      <c r="AM109" s="892"/>
      <c r="AN109" s="892"/>
      <c r="AO109" s="892"/>
      <c r="AP109" s="892"/>
      <c r="AQ109" s="892"/>
      <c r="AR109" s="892"/>
      <c r="AS109" s="892"/>
      <c r="AT109" s="892"/>
      <c r="AU109" s="892"/>
      <c r="AV109" s="892"/>
      <c r="AW109" s="892"/>
      <c r="AX109" s="892"/>
      <c r="AY109" s="892"/>
      <c r="AZ109" s="1006"/>
      <c r="BA109" s="95"/>
      <c r="BB109" s="95"/>
      <c r="BC109" s="14"/>
      <c r="BD109" s="14"/>
      <c r="BE109" s="14"/>
      <c r="BF109" s="14"/>
      <c r="BG109" s="14"/>
      <c r="BH109" s="39"/>
    </row>
    <row r="110" spans="1:60" s="28" customFormat="1" ht="18" customHeight="1" x14ac:dyDescent="0.25">
      <c r="A110" s="103"/>
      <c r="B110" s="844" t="s">
        <v>162</v>
      </c>
      <c r="C110" s="845"/>
      <c r="D110" s="846"/>
      <c r="E110" s="892">
        <f>150000-6000+87032.17</f>
        <v>231032.16999999998</v>
      </c>
      <c r="F110" s="892"/>
      <c r="G110" s="892"/>
      <c r="H110" s="892"/>
      <c r="I110" s="892">
        <v>144000</v>
      </c>
      <c r="J110" s="892"/>
      <c r="K110" s="892"/>
      <c r="L110" s="892"/>
      <c r="M110" s="892">
        <v>144000</v>
      </c>
      <c r="N110" s="892"/>
      <c r="O110" s="892"/>
      <c r="P110" s="892"/>
      <c r="Q110" s="892"/>
      <c r="R110" s="892"/>
      <c r="S110" s="892"/>
      <c r="T110" s="892"/>
      <c r="U110" s="892"/>
      <c r="V110" s="892"/>
      <c r="W110" s="892"/>
      <c r="X110" s="892"/>
      <c r="Y110" s="892"/>
      <c r="Z110" s="892"/>
      <c r="AA110" s="892"/>
      <c r="AB110" s="892"/>
      <c r="AC110" s="892"/>
      <c r="AD110" s="892"/>
      <c r="AE110" s="892"/>
      <c r="AF110" s="892"/>
      <c r="AG110" s="892"/>
      <c r="AH110" s="892"/>
      <c r="AI110" s="892"/>
      <c r="AJ110" s="892"/>
      <c r="AK110" s="892"/>
      <c r="AL110" s="892"/>
      <c r="AM110" s="892"/>
      <c r="AN110" s="892"/>
      <c r="AO110" s="892"/>
      <c r="AP110" s="892"/>
      <c r="AQ110" s="892"/>
      <c r="AR110" s="892"/>
      <c r="AS110" s="892"/>
      <c r="AT110" s="892"/>
      <c r="AU110" s="892"/>
      <c r="AV110" s="892"/>
      <c r="AW110" s="892"/>
      <c r="AX110" s="892"/>
      <c r="AY110" s="892"/>
      <c r="AZ110" s="1006"/>
      <c r="BA110" s="95"/>
      <c r="BB110" s="95"/>
      <c r="BC110" s="14"/>
      <c r="BD110" s="14"/>
      <c r="BE110" s="14"/>
      <c r="BF110" s="14"/>
      <c r="BG110" s="14"/>
      <c r="BH110" s="39"/>
    </row>
    <row r="111" spans="1:60" s="28" customFormat="1" ht="18" customHeight="1" x14ac:dyDescent="0.25">
      <c r="A111" s="103"/>
      <c r="B111" s="844" t="s">
        <v>163</v>
      </c>
      <c r="C111" s="845"/>
      <c r="D111" s="846"/>
      <c r="E111" s="892"/>
      <c r="F111" s="892"/>
      <c r="G111" s="892"/>
      <c r="H111" s="892"/>
      <c r="I111" s="892"/>
      <c r="J111" s="892"/>
      <c r="K111" s="892"/>
      <c r="L111" s="892"/>
      <c r="M111" s="892"/>
      <c r="N111" s="892"/>
      <c r="O111" s="892"/>
      <c r="P111" s="892"/>
      <c r="Q111" s="892"/>
      <c r="R111" s="892"/>
      <c r="S111" s="892"/>
      <c r="T111" s="892"/>
      <c r="U111" s="892"/>
      <c r="V111" s="892"/>
      <c r="W111" s="892"/>
      <c r="X111" s="892"/>
      <c r="Y111" s="892"/>
      <c r="Z111" s="892"/>
      <c r="AA111" s="892"/>
      <c r="AB111" s="892"/>
      <c r="AC111" s="892"/>
      <c r="AD111" s="892"/>
      <c r="AE111" s="892"/>
      <c r="AF111" s="892"/>
      <c r="AG111" s="892"/>
      <c r="AH111" s="892"/>
      <c r="AI111" s="892"/>
      <c r="AJ111" s="892"/>
      <c r="AK111" s="892"/>
      <c r="AL111" s="892"/>
      <c r="AM111" s="892"/>
      <c r="AN111" s="892"/>
      <c r="AO111" s="892"/>
      <c r="AP111" s="892"/>
      <c r="AQ111" s="892"/>
      <c r="AR111" s="892"/>
      <c r="AS111" s="892"/>
      <c r="AT111" s="892"/>
      <c r="AU111" s="892"/>
      <c r="AV111" s="892"/>
      <c r="AW111" s="892"/>
      <c r="AX111" s="892"/>
      <c r="AY111" s="892"/>
      <c r="AZ111" s="1006"/>
      <c r="BA111" s="95"/>
      <c r="BB111" s="95"/>
      <c r="BC111" s="14"/>
      <c r="BD111" s="14"/>
      <c r="BE111" s="14"/>
      <c r="BF111" s="14"/>
      <c r="BG111" s="14"/>
      <c r="BH111" s="39"/>
    </row>
    <row r="112" spans="1:60" s="28" customFormat="1" ht="18" customHeight="1" x14ac:dyDescent="0.25">
      <c r="A112" s="103"/>
      <c r="B112" s="844" t="s">
        <v>143</v>
      </c>
      <c r="C112" s="845"/>
      <c r="D112" s="846"/>
      <c r="E112" s="892"/>
      <c r="F112" s="892"/>
      <c r="G112" s="892"/>
      <c r="H112" s="892"/>
      <c r="I112" s="892"/>
      <c r="J112" s="892"/>
      <c r="K112" s="892"/>
      <c r="L112" s="892"/>
      <c r="M112" s="892"/>
      <c r="N112" s="892"/>
      <c r="O112" s="892"/>
      <c r="P112" s="892"/>
      <c r="Q112" s="892"/>
      <c r="R112" s="892"/>
      <c r="S112" s="892"/>
      <c r="T112" s="892"/>
      <c r="U112" s="892"/>
      <c r="V112" s="892"/>
      <c r="W112" s="892"/>
      <c r="X112" s="892"/>
      <c r="Y112" s="892"/>
      <c r="Z112" s="892"/>
      <c r="AA112" s="892"/>
      <c r="AB112" s="892"/>
      <c r="AC112" s="892"/>
      <c r="AD112" s="892"/>
      <c r="AE112" s="892"/>
      <c r="AF112" s="892"/>
      <c r="AG112" s="892"/>
      <c r="AH112" s="892"/>
      <c r="AI112" s="892"/>
      <c r="AJ112" s="892"/>
      <c r="AK112" s="892"/>
      <c r="AL112" s="892"/>
      <c r="AM112" s="892"/>
      <c r="AN112" s="892"/>
      <c r="AO112" s="892"/>
      <c r="AP112" s="892"/>
      <c r="AQ112" s="892"/>
      <c r="AR112" s="892"/>
      <c r="AS112" s="892"/>
      <c r="AT112" s="892"/>
      <c r="AU112" s="892"/>
      <c r="AV112" s="892"/>
      <c r="AW112" s="892"/>
      <c r="AX112" s="892"/>
      <c r="AY112" s="892"/>
      <c r="AZ112" s="1006"/>
      <c r="BA112" s="95"/>
      <c r="BB112" s="95"/>
      <c r="BC112" s="14"/>
      <c r="BD112" s="14"/>
      <c r="BE112" s="14"/>
      <c r="BF112" s="14"/>
      <c r="BG112" s="14"/>
      <c r="BH112" s="39"/>
    </row>
    <row r="113" spans="1:60" s="28" customFormat="1" ht="18" customHeight="1" thickBot="1" x14ac:dyDescent="0.3">
      <c r="A113" s="103"/>
      <c r="B113" s="1206">
        <v>9009</v>
      </c>
      <c r="C113" s="890"/>
      <c r="D113" s="891"/>
      <c r="E113" s="1003">
        <f>E110</f>
        <v>231032.16999999998</v>
      </c>
      <c r="F113" s="1003"/>
      <c r="G113" s="1003"/>
      <c r="H113" s="1003"/>
      <c r="I113" s="1003">
        <f>I110</f>
        <v>144000</v>
      </c>
      <c r="J113" s="1003"/>
      <c r="K113" s="1003"/>
      <c r="L113" s="1003"/>
      <c r="M113" s="1003">
        <f>M110</f>
        <v>144000</v>
      </c>
      <c r="N113" s="1003"/>
      <c r="O113" s="1003"/>
      <c r="P113" s="1003"/>
      <c r="Q113" s="1003"/>
      <c r="R113" s="1003"/>
      <c r="S113" s="1003"/>
      <c r="T113" s="1003"/>
      <c r="U113" s="1003"/>
      <c r="V113" s="1003"/>
      <c r="W113" s="1003"/>
      <c r="X113" s="1003"/>
      <c r="Y113" s="1003"/>
      <c r="Z113" s="1003"/>
      <c r="AA113" s="1003"/>
      <c r="AB113" s="1003"/>
      <c r="AC113" s="1003"/>
      <c r="AD113" s="1003"/>
      <c r="AE113" s="1003"/>
      <c r="AF113" s="1003"/>
      <c r="AG113" s="1003"/>
      <c r="AH113" s="1003"/>
      <c r="AI113" s="1003"/>
      <c r="AJ113" s="1003"/>
      <c r="AK113" s="1003"/>
      <c r="AL113" s="1003"/>
      <c r="AM113" s="1003"/>
      <c r="AN113" s="1003"/>
      <c r="AO113" s="1003"/>
      <c r="AP113" s="1003"/>
      <c r="AQ113" s="1003"/>
      <c r="AR113" s="1003"/>
      <c r="AS113" s="1003"/>
      <c r="AT113" s="1003"/>
      <c r="AU113" s="1003"/>
      <c r="AV113" s="1003"/>
      <c r="AW113" s="1003"/>
      <c r="AX113" s="1003"/>
      <c r="AY113" s="1003"/>
      <c r="AZ113" s="1004"/>
      <c r="BA113" s="95"/>
      <c r="BB113" s="95"/>
      <c r="BC113" s="14"/>
      <c r="BD113" s="14"/>
      <c r="BE113" s="14"/>
      <c r="BF113" s="14"/>
      <c r="BG113" s="14"/>
      <c r="BH113" s="39"/>
    </row>
    <row r="114" spans="1:60" s="13" customFormat="1" ht="6.75" customHeight="1" x14ac:dyDescent="0.25">
      <c r="A114" s="92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92"/>
      <c r="BB114" s="92"/>
    </row>
    <row r="115" spans="1:60" ht="39.75" customHeight="1" x14ac:dyDescent="0.25">
      <c r="B115" s="1313" t="s">
        <v>930</v>
      </c>
      <c r="C115" s="1313"/>
      <c r="D115" s="1313"/>
      <c r="E115" s="1313"/>
      <c r="F115" s="1313"/>
      <c r="G115" s="1313"/>
      <c r="H115" s="1313"/>
      <c r="I115" s="1313"/>
      <c r="J115" s="1313"/>
      <c r="K115" s="1313"/>
      <c r="L115" s="1313"/>
      <c r="M115" s="1313"/>
      <c r="N115" s="1313"/>
      <c r="O115" s="1313"/>
      <c r="P115" s="1313"/>
      <c r="Q115" s="1313"/>
      <c r="R115" s="1313"/>
      <c r="S115" s="1313"/>
      <c r="T115" s="1313"/>
      <c r="U115" s="1313"/>
      <c r="V115" s="1313"/>
      <c r="W115" s="1313"/>
      <c r="X115" s="1313"/>
      <c r="Y115" s="1313"/>
      <c r="Z115" s="1313"/>
      <c r="AA115" s="1313"/>
      <c r="AB115" s="1313"/>
      <c r="AC115" s="1313"/>
      <c r="AD115" s="1313"/>
      <c r="AE115" s="1313"/>
      <c r="AF115" s="1313"/>
      <c r="AG115" s="1313"/>
      <c r="AH115" s="1313"/>
      <c r="AI115" s="1313"/>
      <c r="AJ115" s="1313"/>
      <c r="AK115" s="1313"/>
      <c r="AL115" s="1313"/>
      <c r="AM115" s="1313"/>
      <c r="AN115" s="1313"/>
      <c r="AO115" s="1313"/>
      <c r="AP115" s="1313"/>
      <c r="AQ115" s="1313"/>
      <c r="AR115" s="1313"/>
      <c r="AS115" s="1313"/>
      <c r="AT115" s="1313"/>
      <c r="AU115" s="1313"/>
      <c r="AV115" s="1313"/>
      <c r="AW115" s="1313"/>
      <c r="AX115" s="1313"/>
      <c r="AY115" s="1313"/>
      <c r="AZ115" s="1313"/>
    </row>
    <row r="116" spans="1:60" ht="12.75" customHeight="1" x14ac:dyDescent="0.25">
      <c r="A116" s="433"/>
      <c r="B116" s="1837" t="s">
        <v>931</v>
      </c>
      <c r="C116" s="1837"/>
      <c r="D116" s="1837"/>
      <c r="E116" s="1837"/>
      <c r="F116" s="1837"/>
      <c r="G116" s="1837"/>
      <c r="H116" s="1837"/>
      <c r="I116" s="1837"/>
      <c r="J116" s="1837"/>
      <c r="K116" s="1837"/>
      <c r="L116" s="1837"/>
      <c r="M116" s="1837"/>
      <c r="N116" s="1837"/>
      <c r="O116" s="1837"/>
      <c r="P116" s="1837"/>
      <c r="Q116" s="1837"/>
      <c r="R116" s="1837"/>
      <c r="S116" s="1837"/>
      <c r="T116" s="1837"/>
      <c r="U116" s="1837"/>
      <c r="V116" s="1837"/>
      <c r="W116" s="1837"/>
      <c r="X116" s="1837"/>
      <c r="Y116" s="1837"/>
      <c r="Z116" s="1837"/>
      <c r="AA116" s="1837"/>
      <c r="AB116" s="1837"/>
      <c r="AC116" s="1837"/>
      <c r="AD116" s="1837"/>
      <c r="AE116" s="1837"/>
      <c r="AF116" s="1837"/>
      <c r="AG116" s="1837"/>
      <c r="AH116" s="1837"/>
      <c r="AI116" s="1837"/>
      <c r="AJ116" s="1837"/>
      <c r="AK116" s="1837"/>
      <c r="AL116" s="1837"/>
      <c r="AM116" s="1837"/>
      <c r="AN116" s="1837"/>
      <c r="AO116" s="1837"/>
      <c r="AP116" s="1837"/>
      <c r="AQ116" s="1837"/>
      <c r="AR116" s="1837"/>
      <c r="AS116" s="1837"/>
      <c r="AT116" s="1837"/>
      <c r="AU116" s="1837"/>
      <c r="AV116" s="1837"/>
      <c r="AW116" s="1837"/>
      <c r="AX116" s="1837"/>
      <c r="AY116" s="1837"/>
      <c r="AZ116" s="1837"/>
      <c r="BA116" s="433"/>
      <c r="BB116" s="433"/>
    </row>
    <row r="117" spans="1:60" s="30" customFormat="1" ht="9.75" customHeight="1" x14ac:dyDescent="0.25">
      <c r="A117" s="92"/>
      <c r="B117" s="98"/>
      <c r="C117" s="98"/>
      <c r="D117" s="98"/>
      <c r="E117" s="98"/>
      <c r="F117" s="98"/>
      <c r="G117" s="98"/>
      <c r="H117" s="98"/>
      <c r="I117" s="98"/>
      <c r="J117" s="98"/>
      <c r="K117" s="98"/>
      <c r="L117" s="98"/>
      <c r="M117" s="98"/>
      <c r="N117" s="98"/>
      <c r="O117" s="98"/>
      <c r="P117" s="98"/>
      <c r="Q117" s="98"/>
      <c r="R117" s="98"/>
      <c r="S117" s="98"/>
      <c r="T117" s="98"/>
      <c r="U117" s="98"/>
      <c r="V117" s="98"/>
      <c r="W117" s="98"/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100"/>
      <c r="AK117" s="100"/>
      <c r="AL117" s="100"/>
      <c r="AM117" s="100"/>
      <c r="AN117" s="100"/>
      <c r="AO117" s="100"/>
      <c r="AP117" s="100"/>
      <c r="AQ117" s="100"/>
      <c r="AR117" s="100"/>
      <c r="AS117" s="100"/>
      <c r="AT117" s="100"/>
      <c r="AU117" s="100"/>
      <c r="AV117" s="100"/>
      <c r="AW117" s="100"/>
      <c r="AX117" s="100"/>
      <c r="AY117" s="100"/>
      <c r="AZ117" s="100"/>
      <c r="BA117" s="92"/>
      <c r="BB117" s="92"/>
    </row>
    <row r="118" spans="1:60" s="13" customFormat="1" ht="27" customHeight="1" x14ac:dyDescent="0.25">
      <c r="A118" s="150"/>
      <c r="B118" s="1040" t="s">
        <v>498</v>
      </c>
      <c r="C118" s="1040"/>
      <c r="D118" s="1040"/>
      <c r="E118" s="1040"/>
      <c r="F118" s="1040"/>
      <c r="G118" s="1040"/>
      <c r="H118" s="1040"/>
      <c r="I118" s="1040"/>
      <c r="J118" s="1040"/>
      <c r="K118" s="1040"/>
      <c r="L118" s="1040"/>
      <c r="M118" s="1040"/>
      <c r="N118" s="1040"/>
      <c r="O118" s="1040"/>
      <c r="P118" s="1040"/>
      <c r="Q118" s="1040"/>
      <c r="R118" s="1040"/>
      <c r="S118" s="1040"/>
      <c r="T118" s="1040"/>
      <c r="U118" s="1040"/>
      <c r="V118" s="1040"/>
      <c r="W118" s="1040"/>
      <c r="X118" s="1040"/>
      <c r="Y118" s="1040"/>
      <c r="Z118" s="1040"/>
      <c r="AA118" s="1040"/>
      <c r="AB118" s="1040"/>
      <c r="AC118" s="1040"/>
      <c r="AD118" s="1040"/>
      <c r="AE118" s="1040"/>
      <c r="AF118" s="1040"/>
      <c r="AG118" s="1040"/>
      <c r="AH118" s="1040"/>
      <c r="AI118" s="1040"/>
      <c r="AJ118" s="1040"/>
      <c r="AK118" s="1040"/>
      <c r="AL118" s="1040"/>
      <c r="AM118" s="1040"/>
      <c r="AN118" s="1040"/>
      <c r="AO118" s="1040"/>
      <c r="AP118" s="1040"/>
      <c r="AQ118" s="1040"/>
      <c r="AR118" s="1040"/>
      <c r="AS118" s="1040"/>
      <c r="AT118" s="1040"/>
      <c r="AU118" s="1040"/>
      <c r="AV118" s="1040"/>
      <c r="AW118" s="1040"/>
      <c r="AX118" s="1040"/>
      <c r="AY118" s="1040"/>
      <c r="AZ118" s="1040"/>
      <c r="BA118" s="92"/>
      <c r="BB118" s="92"/>
    </row>
    <row r="119" spans="1:60" s="39" customFormat="1" ht="8.1" customHeight="1" x14ac:dyDescent="0.25">
      <c r="A119" s="238"/>
      <c r="B119" s="238"/>
      <c r="C119" s="238"/>
      <c r="D119" s="238"/>
      <c r="E119" s="238"/>
      <c r="F119" s="238"/>
      <c r="G119" s="238"/>
      <c r="H119" s="238"/>
      <c r="I119" s="238"/>
      <c r="J119" s="238"/>
      <c r="K119" s="238"/>
      <c r="L119" s="238"/>
      <c r="M119" s="238"/>
      <c r="N119" s="238"/>
      <c r="O119" s="238"/>
      <c r="P119" s="238"/>
      <c r="Q119" s="238"/>
      <c r="R119" s="238"/>
      <c r="S119" s="238"/>
      <c r="T119" s="238"/>
      <c r="U119" s="238"/>
      <c r="V119" s="238"/>
      <c r="W119" s="238"/>
      <c r="X119" s="238"/>
      <c r="Y119" s="238"/>
      <c r="Z119" s="238"/>
      <c r="AA119" s="238"/>
      <c r="AB119" s="238"/>
      <c r="AC119" s="238"/>
      <c r="AD119" s="238"/>
      <c r="AE119" s="238"/>
      <c r="AF119" s="238"/>
      <c r="AG119" s="238"/>
      <c r="AH119" s="238"/>
      <c r="AI119" s="238"/>
      <c r="AJ119" s="238"/>
      <c r="AK119" s="238"/>
      <c r="AL119" s="238"/>
      <c r="AM119" s="238"/>
      <c r="AN119" s="238"/>
      <c r="AO119" s="238"/>
      <c r="AP119" s="238"/>
      <c r="AQ119" s="238"/>
      <c r="AR119" s="238"/>
      <c r="AS119" s="238"/>
      <c r="AT119" s="238"/>
      <c r="AU119" s="238"/>
      <c r="AV119" s="238"/>
      <c r="AW119" s="238"/>
      <c r="AX119" s="238"/>
      <c r="AY119" s="238"/>
      <c r="AZ119" s="238"/>
      <c r="BA119" s="103"/>
      <c r="BB119" s="103"/>
    </row>
    <row r="120" spans="1:60" s="18" customFormat="1" ht="17.25" customHeight="1" x14ac:dyDescent="0.25">
      <c r="A120" s="150"/>
      <c r="B120" s="870" t="s">
        <v>265</v>
      </c>
      <c r="C120" s="870"/>
      <c r="D120" s="870"/>
      <c r="E120" s="870"/>
      <c r="F120" s="870"/>
      <c r="G120" s="870"/>
      <c r="H120" s="871"/>
      <c r="I120" s="1799" t="s">
        <v>583</v>
      </c>
      <c r="J120" s="1800"/>
      <c r="K120" s="1799" t="s">
        <v>584</v>
      </c>
      <c r="L120" s="1800"/>
      <c r="M120" s="1799" t="s">
        <v>585</v>
      </c>
      <c r="N120" s="1803"/>
      <c r="O120" s="1563" t="s">
        <v>3</v>
      </c>
      <c r="P120" s="1563"/>
      <c r="Q120" s="865" t="s">
        <v>165</v>
      </c>
      <c r="R120" s="866"/>
      <c r="S120" s="866"/>
      <c r="T120" s="866"/>
      <c r="U120" s="866"/>
      <c r="V120" s="866"/>
      <c r="W120" s="866"/>
      <c r="X120" s="866"/>
      <c r="Y120" s="867"/>
      <c r="Z120" s="865" t="s">
        <v>246</v>
      </c>
      <c r="AA120" s="866"/>
      <c r="AB120" s="866"/>
      <c r="AC120" s="866"/>
      <c r="AD120" s="866"/>
      <c r="AE120" s="866"/>
      <c r="AF120" s="866"/>
      <c r="AG120" s="866"/>
      <c r="AH120" s="867"/>
      <c r="AI120" s="865" t="s">
        <v>266</v>
      </c>
      <c r="AJ120" s="866"/>
      <c r="AK120" s="866"/>
      <c r="AL120" s="866"/>
      <c r="AM120" s="866"/>
      <c r="AN120" s="866"/>
      <c r="AO120" s="866"/>
      <c r="AP120" s="866"/>
      <c r="AQ120" s="867"/>
      <c r="AR120" s="865" t="s">
        <v>245</v>
      </c>
      <c r="AS120" s="866"/>
      <c r="AT120" s="866"/>
      <c r="AU120" s="866"/>
      <c r="AV120" s="866"/>
      <c r="AW120" s="866"/>
      <c r="AX120" s="866"/>
      <c r="AY120" s="866"/>
      <c r="AZ120" s="866"/>
      <c r="BA120" s="95"/>
      <c r="BB120" s="95"/>
      <c r="BC120" s="14"/>
      <c r="BD120" s="14"/>
      <c r="BE120" s="14"/>
      <c r="BF120" s="14"/>
      <c r="BG120" s="33"/>
      <c r="BH120" s="33"/>
    </row>
    <row r="121" spans="1:60" s="18" customFormat="1" ht="91.5" customHeight="1" x14ac:dyDescent="0.25">
      <c r="A121" s="150"/>
      <c r="B121" s="874"/>
      <c r="C121" s="874"/>
      <c r="D121" s="874"/>
      <c r="E121" s="874"/>
      <c r="F121" s="874"/>
      <c r="G121" s="874"/>
      <c r="H121" s="875"/>
      <c r="I121" s="1801"/>
      <c r="J121" s="1802"/>
      <c r="K121" s="1801"/>
      <c r="L121" s="1802"/>
      <c r="M121" s="1801"/>
      <c r="N121" s="1804"/>
      <c r="O121" s="1563"/>
      <c r="P121" s="1563"/>
      <c r="Q121" s="1104" t="s">
        <v>34</v>
      </c>
      <c r="R121" s="1105"/>
      <c r="S121" s="1106"/>
      <c r="T121" s="1104" t="s">
        <v>65</v>
      </c>
      <c r="U121" s="1105"/>
      <c r="V121" s="1106"/>
      <c r="W121" s="1104" t="s">
        <v>66</v>
      </c>
      <c r="X121" s="1105"/>
      <c r="Y121" s="1106"/>
      <c r="Z121" s="1104" t="s">
        <v>34</v>
      </c>
      <c r="AA121" s="1105"/>
      <c r="AB121" s="1106"/>
      <c r="AC121" s="1104" t="s">
        <v>65</v>
      </c>
      <c r="AD121" s="1105"/>
      <c r="AE121" s="1106"/>
      <c r="AF121" s="1104" t="s">
        <v>66</v>
      </c>
      <c r="AG121" s="1105"/>
      <c r="AH121" s="1106"/>
      <c r="AI121" s="1104" t="s">
        <v>34</v>
      </c>
      <c r="AJ121" s="1105"/>
      <c r="AK121" s="1106"/>
      <c r="AL121" s="1104" t="s">
        <v>65</v>
      </c>
      <c r="AM121" s="1105"/>
      <c r="AN121" s="1106"/>
      <c r="AO121" s="1104" t="s">
        <v>66</v>
      </c>
      <c r="AP121" s="1105"/>
      <c r="AQ121" s="1106"/>
      <c r="AR121" s="1104" t="s">
        <v>34</v>
      </c>
      <c r="AS121" s="1105"/>
      <c r="AT121" s="1106"/>
      <c r="AU121" s="1104" t="s">
        <v>65</v>
      </c>
      <c r="AV121" s="1105"/>
      <c r="AW121" s="1106"/>
      <c r="AX121" s="1104" t="s">
        <v>66</v>
      </c>
      <c r="AY121" s="1105"/>
      <c r="AZ121" s="1105"/>
      <c r="BA121" s="110"/>
      <c r="BB121" s="110"/>
      <c r="BC121" s="29"/>
      <c r="BD121" s="14"/>
      <c r="BE121" s="14"/>
      <c r="BF121" s="14"/>
      <c r="BG121" s="33"/>
      <c r="BH121" s="33"/>
    </row>
    <row r="122" spans="1:60" s="18" customFormat="1" ht="15.75" thickBot="1" x14ac:dyDescent="0.3">
      <c r="A122" s="92"/>
      <c r="B122" s="961">
        <v>1</v>
      </c>
      <c r="C122" s="1425"/>
      <c r="D122" s="1425"/>
      <c r="E122" s="1425"/>
      <c r="F122" s="1425"/>
      <c r="G122" s="1425"/>
      <c r="H122" s="1425"/>
      <c r="I122" s="1517">
        <v>2</v>
      </c>
      <c r="J122" s="1519"/>
      <c r="K122" s="1517">
        <v>3</v>
      </c>
      <c r="L122" s="1519"/>
      <c r="M122" s="1517">
        <v>4</v>
      </c>
      <c r="N122" s="1519"/>
      <c r="O122" s="1757">
        <v>5</v>
      </c>
      <c r="P122" s="961"/>
      <c r="Q122" s="962">
        <v>6</v>
      </c>
      <c r="R122" s="963"/>
      <c r="S122" s="964"/>
      <c r="T122" s="962">
        <v>7</v>
      </c>
      <c r="U122" s="963"/>
      <c r="V122" s="964"/>
      <c r="W122" s="962">
        <v>8</v>
      </c>
      <c r="X122" s="963"/>
      <c r="Y122" s="964"/>
      <c r="Z122" s="962">
        <v>9</v>
      </c>
      <c r="AA122" s="963"/>
      <c r="AB122" s="964"/>
      <c r="AC122" s="962">
        <v>10</v>
      </c>
      <c r="AD122" s="963"/>
      <c r="AE122" s="964"/>
      <c r="AF122" s="962">
        <v>11</v>
      </c>
      <c r="AG122" s="963"/>
      <c r="AH122" s="964"/>
      <c r="AI122" s="962">
        <v>12</v>
      </c>
      <c r="AJ122" s="963"/>
      <c r="AK122" s="964"/>
      <c r="AL122" s="962">
        <v>13</v>
      </c>
      <c r="AM122" s="963"/>
      <c r="AN122" s="964"/>
      <c r="AO122" s="962">
        <v>14</v>
      </c>
      <c r="AP122" s="963"/>
      <c r="AQ122" s="964"/>
      <c r="AR122" s="962">
        <v>15</v>
      </c>
      <c r="AS122" s="963"/>
      <c r="AT122" s="964"/>
      <c r="AU122" s="962">
        <v>16</v>
      </c>
      <c r="AV122" s="963"/>
      <c r="AW122" s="964"/>
      <c r="AX122" s="962">
        <v>17</v>
      </c>
      <c r="AY122" s="963"/>
      <c r="AZ122" s="963"/>
      <c r="BA122" s="93"/>
      <c r="BB122" s="93"/>
      <c r="BC122" s="32"/>
      <c r="BD122" s="32"/>
      <c r="BE122" s="32"/>
      <c r="BF122" s="32"/>
      <c r="BG122" s="33"/>
      <c r="BH122" s="33"/>
    </row>
    <row r="123" spans="1:60" s="18" customFormat="1" ht="14.25" customHeight="1" x14ac:dyDescent="0.25">
      <c r="A123" s="92"/>
      <c r="B123" s="1790"/>
      <c r="C123" s="1131"/>
      <c r="D123" s="1131"/>
      <c r="E123" s="1131"/>
      <c r="F123" s="1131"/>
      <c r="G123" s="1131"/>
      <c r="H123" s="1131"/>
      <c r="I123" s="1097"/>
      <c r="J123" s="1099"/>
      <c r="K123" s="1097"/>
      <c r="L123" s="1099"/>
      <c r="M123" s="1097"/>
      <c r="N123" s="1099"/>
      <c r="O123" s="1523" t="s">
        <v>160</v>
      </c>
      <c r="P123" s="1190"/>
      <c r="Q123" s="1787"/>
      <c r="R123" s="1787"/>
      <c r="S123" s="1788"/>
      <c r="T123" s="1789"/>
      <c r="U123" s="1787"/>
      <c r="V123" s="1788"/>
      <c r="W123" s="1789"/>
      <c r="X123" s="1787"/>
      <c r="Y123" s="1788"/>
      <c r="Z123" s="1789"/>
      <c r="AA123" s="1787"/>
      <c r="AB123" s="1788"/>
      <c r="AC123" s="1789"/>
      <c r="AD123" s="1787"/>
      <c r="AE123" s="1788"/>
      <c r="AF123" s="1789"/>
      <c r="AG123" s="1787"/>
      <c r="AH123" s="1788"/>
      <c r="AI123" s="1789"/>
      <c r="AJ123" s="1787"/>
      <c r="AK123" s="1788"/>
      <c r="AL123" s="1789"/>
      <c r="AM123" s="1787"/>
      <c r="AN123" s="1788"/>
      <c r="AO123" s="1789"/>
      <c r="AP123" s="1787"/>
      <c r="AQ123" s="1788"/>
      <c r="AR123" s="1789"/>
      <c r="AS123" s="1787"/>
      <c r="AT123" s="1788"/>
      <c r="AU123" s="1789"/>
      <c r="AV123" s="1787"/>
      <c r="AW123" s="1788"/>
      <c r="AX123" s="1789"/>
      <c r="AY123" s="1787"/>
      <c r="AZ123" s="1798"/>
      <c r="BA123" s="93"/>
      <c r="BB123" s="93"/>
      <c r="BC123" s="32"/>
      <c r="BD123" s="32"/>
      <c r="BE123" s="32"/>
      <c r="BF123" s="32"/>
      <c r="BG123" s="33"/>
      <c r="BH123" s="33"/>
    </row>
    <row r="124" spans="1:60" s="18" customFormat="1" ht="14.25" customHeight="1" thickBot="1" x14ac:dyDescent="0.3">
      <c r="A124" s="92"/>
      <c r="B124" s="1791"/>
      <c r="C124" s="872"/>
      <c r="D124" s="872"/>
      <c r="E124" s="872"/>
      <c r="F124" s="872"/>
      <c r="G124" s="872"/>
      <c r="H124" s="872"/>
      <c r="I124" s="1114"/>
      <c r="J124" s="1116"/>
      <c r="K124" s="1114"/>
      <c r="L124" s="1116"/>
      <c r="M124" s="1114"/>
      <c r="N124" s="1116"/>
      <c r="O124" s="1530"/>
      <c r="P124" s="1192"/>
      <c r="Q124" s="1782"/>
      <c r="R124" s="1782"/>
      <c r="S124" s="1767"/>
      <c r="T124" s="1766"/>
      <c r="U124" s="1782"/>
      <c r="V124" s="1767"/>
      <c r="W124" s="1766"/>
      <c r="X124" s="1782"/>
      <c r="Y124" s="1767"/>
      <c r="Z124" s="1766"/>
      <c r="AA124" s="1782"/>
      <c r="AB124" s="1767"/>
      <c r="AC124" s="1766"/>
      <c r="AD124" s="1782"/>
      <c r="AE124" s="1767"/>
      <c r="AF124" s="1766"/>
      <c r="AG124" s="1782"/>
      <c r="AH124" s="1767"/>
      <c r="AI124" s="1766"/>
      <c r="AJ124" s="1782"/>
      <c r="AK124" s="1767"/>
      <c r="AL124" s="1766"/>
      <c r="AM124" s="1782"/>
      <c r="AN124" s="1767"/>
      <c r="AO124" s="1766"/>
      <c r="AP124" s="1782"/>
      <c r="AQ124" s="1767"/>
      <c r="AR124" s="1766"/>
      <c r="AS124" s="1782"/>
      <c r="AT124" s="1767"/>
      <c r="AU124" s="1766"/>
      <c r="AV124" s="1782"/>
      <c r="AW124" s="1767"/>
      <c r="AX124" s="1766"/>
      <c r="AY124" s="1782"/>
      <c r="AZ124" s="1776"/>
      <c r="BA124" s="93"/>
      <c r="BB124" s="93"/>
      <c r="BC124" s="32"/>
      <c r="BD124" s="32"/>
      <c r="BE124" s="32"/>
      <c r="BF124" s="32"/>
      <c r="BG124" s="33"/>
      <c r="BH124" s="33"/>
    </row>
    <row r="125" spans="1:60" s="18" customFormat="1" ht="27" customHeight="1" thickBot="1" x14ac:dyDescent="0.3">
      <c r="A125" s="92"/>
      <c r="B125" s="1792"/>
      <c r="C125" s="874"/>
      <c r="D125" s="874"/>
      <c r="E125" s="874"/>
      <c r="F125" s="874"/>
      <c r="G125" s="874"/>
      <c r="H125" s="874"/>
      <c r="I125" s="1795" t="s">
        <v>93</v>
      </c>
      <c r="J125" s="1796"/>
      <c r="K125" s="1796"/>
      <c r="L125" s="1796"/>
      <c r="M125" s="1796"/>
      <c r="N125" s="1797"/>
      <c r="O125" s="1549">
        <v>9001</v>
      </c>
      <c r="P125" s="1007"/>
      <c r="Q125" s="1782"/>
      <c r="R125" s="1782"/>
      <c r="S125" s="1767"/>
      <c r="T125" s="1766"/>
      <c r="U125" s="1782"/>
      <c r="V125" s="1767"/>
      <c r="W125" s="1766"/>
      <c r="X125" s="1782"/>
      <c r="Y125" s="1767"/>
      <c r="Z125" s="1766"/>
      <c r="AA125" s="1782"/>
      <c r="AB125" s="1767"/>
      <c r="AC125" s="1766"/>
      <c r="AD125" s="1782"/>
      <c r="AE125" s="1767"/>
      <c r="AF125" s="1766"/>
      <c r="AG125" s="1782"/>
      <c r="AH125" s="1767"/>
      <c r="AI125" s="1766"/>
      <c r="AJ125" s="1782"/>
      <c r="AK125" s="1767"/>
      <c r="AL125" s="1766"/>
      <c r="AM125" s="1782"/>
      <c r="AN125" s="1767"/>
      <c r="AO125" s="1766"/>
      <c r="AP125" s="1782"/>
      <c r="AQ125" s="1767"/>
      <c r="AR125" s="1766"/>
      <c r="AS125" s="1782"/>
      <c r="AT125" s="1767"/>
      <c r="AU125" s="1766"/>
      <c r="AV125" s="1782"/>
      <c r="AW125" s="1767"/>
      <c r="AX125" s="1766"/>
      <c r="AY125" s="1782"/>
      <c r="AZ125" s="1776"/>
      <c r="BA125" s="93"/>
      <c r="BB125" s="93"/>
      <c r="BC125" s="32"/>
      <c r="BD125" s="32"/>
      <c r="BE125" s="32"/>
      <c r="BF125" s="32"/>
      <c r="BG125" s="33"/>
      <c r="BH125" s="33"/>
    </row>
    <row r="126" spans="1:60" s="18" customFormat="1" ht="14.25" customHeight="1" x14ac:dyDescent="0.25">
      <c r="A126" s="92"/>
      <c r="B126" s="1793"/>
      <c r="C126" s="870"/>
      <c r="D126" s="870"/>
      <c r="E126" s="870"/>
      <c r="F126" s="870"/>
      <c r="G126" s="870"/>
      <c r="H126" s="870"/>
      <c r="I126" s="1097"/>
      <c r="J126" s="1099"/>
      <c r="K126" s="1097"/>
      <c r="L126" s="1099"/>
      <c r="M126" s="1097"/>
      <c r="N126" s="1099"/>
      <c r="O126" s="1530" t="s">
        <v>162</v>
      </c>
      <c r="P126" s="1192"/>
      <c r="Q126" s="1784"/>
      <c r="R126" s="1784"/>
      <c r="S126" s="1785"/>
      <c r="T126" s="1783"/>
      <c r="U126" s="1784"/>
      <c r="V126" s="1785"/>
      <c r="W126" s="1783"/>
      <c r="X126" s="1784"/>
      <c r="Y126" s="1785"/>
      <c r="Z126" s="1783"/>
      <c r="AA126" s="1784"/>
      <c r="AB126" s="1785"/>
      <c r="AC126" s="1783"/>
      <c r="AD126" s="1784"/>
      <c r="AE126" s="1785"/>
      <c r="AF126" s="1783"/>
      <c r="AG126" s="1784"/>
      <c r="AH126" s="1785"/>
      <c r="AI126" s="1783"/>
      <c r="AJ126" s="1784"/>
      <c r="AK126" s="1785"/>
      <c r="AL126" s="1783"/>
      <c r="AM126" s="1784"/>
      <c r="AN126" s="1785"/>
      <c r="AO126" s="1783"/>
      <c r="AP126" s="1784"/>
      <c r="AQ126" s="1785"/>
      <c r="AR126" s="1783"/>
      <c r="AS126" s="1784"/>
      <c r="AT126" s="1785"/>
      <c r="AU126" s="1783"/>
      <c r="AV126" s="1784"/>
      <c r="AW126" s="1785"/>
      <c r="AX126" s="1783"/>
      <c r="AY126" s="1784"/>
      <c r="AZ126" s="1786"/>
      <c r="BA126" s="93"/>
      <c r="BB126" s="93"/>
      <c r="BC126" s="32"/>
      <c r="BD126" s="32"/>
      <c r="BE126" s="32"/>
      <c r="BF126" s="32"/>
      <c r="BG126" s="33"/>
      <c r="BH126" s="33"/>
    </row>
    <row r="127" spans="1:60" s="18" customFormat="1" ht="14.25" customHeight="1" thickBot="1" x14ac:dyDescent="0.3">
      <c r="A127" s="92"/>
      <c r="B127" s="1791"/>
      <c r="C127" s="872"/>
      <c r="D127" s="872"/>
      <c r="E127" s="872"/>
      <c r="F127" s="872"/>
      <c r="G127" s="872"/>
      <c r="H127" s="872"/>
      <c r="I127" s="1114"/>
      <c r="J127" s="1116"/>
      <c r="K127" s="1114"/>
      <c r="L127" s="1116"/>
      <c r="M127" s="1114"/>
      <c r="N127" s="1116"/>
      <c r="O127" s="1530"/>
      <c r="P127" s="1192"/>
      <c r="Q127" s="1782"/>
      <c r="R127" s="1782"/>
      <c r="S127" s="1767"/>
      <c r="T127" s="1766"/>
      <c r="U127" s="1782"/>
      <c r="V127" s="1767"/>
      <c r="W127" s="1766"/>
      <c r="X127" s="1782"/>
      <c r="Y127" s="1767"/>
      <c r="Z127" s="1766"/>
      <c r="AA127" s="1782"/>
      <c r="AB127" s="1767"/>
      <c r="AC127" s="1766"/>
      <c r="AD127" s="1782"/>
      <c r="AE127" s="1767"/>
      <c r="AF127" s="1766"/>
      <c r="AG127" s="1782"/>
      <c r="AH127" s="1767"/>
      <c r="AI127" s="1766"/>
      <c r="AJ127" s="1782"/>
      <c r="AK127" s="1767"/>
      <c r="AL127" s="1766"/>
      <c r="AM127" s="1782"/>
      <c r="AN127" s="1767"/>
      <c r="AO127" s="1766"/>
      <c r="AP127" s="1782"/>
      <c r="AQ127" s="1767"/>
      <c r="AR127" s="1766"/>
      <c r="AS127" s="1782"/>
      <c r="AT127" s="1767"/>
      <c r="AU127" s="1766"/>
      <c r="AV127" s="1782"/>
      <c r="AW127" s="1767"/>
      <c r="AX127" s="1766"/>
      <c r="AY127" s="1782"/>
      <c r="AZ127" s="1776"/>
      <c r="BA127" s="93"/>
      <c r="BB127" s="93"/>
      <c r="BC127" s="32"/>
      <c r="BD127" s="32"/>
      <c r="BE127" s="32"/>
      <c r="BF127" s="32"/>
      <c r="BG127" s="33"/>
      <c r="BH127" s="33"/>
    </row>
    <row r="128" spans="1:60" s="18" customFormat="1" ht="30" customHeight="1" thickBot="1" x14ac:dyDescent="0.3">
      <c r="A128" s="92"/>
      <c r="B128" s="1794"/>
      <c r="C128" s="951"/>
      <c r="D128" s="951"/>
      <c r="E128" s="951"/>
      <c r="F128" s="951"/>
      <c r="G128" s="951"/>
      <c r="H128" s="951"/>
      <c r="I128" s="1795" t="s">
        <v>93</v>
      </c>
      <c r="J128" s="1796"/>
      <c r="K128" s="1796"/>
      <c r="L128" s="1796"/>
      <c r="M128" s="1796"/>
      <c r="N128" s="1797"/>
      <c r="O128" s="1549">
        <v>9002</v>
      </c>
      <c r="P128" s="1007"/>
      <c r="Q128" s="1782"/>
      <c r="R128" s="1782"/>
      <c r="S128" s="1767"/>
      <c r="T128" s="1766"/>
      <c r="U128" s="1782"/>
      <c r="V128" s="1767"/>
      <c r="W128" s="1766"/>
      <c r="X128" s="1782"/>
      <c r="Y128" s="1767"/>
      <c r="Z128" s="1766"/>
      <c r="AA128" s="1782"/>
      <c r="AB128" s="1767"/>
      <c r="AC128" s="1766"/>
      <c r="AD128" s="1782"/>
      <c r="AE128" s="1767"/>
      <c r="AF128" s="1766"/>
      <c r="AG128" s="1782"/>
      <c r="AH128" s="1767"/>
      <c r="AI128" s="1766"/>
      <c r="AJ128" s="1782"/>
      <c r="AK128" s="1767"/>
      <c r="AL128" s="1766"/>
      <c r="AM128" s="1782"/>
      <c r="AN128" s="1767"/>
      <c r="AO128" s="1766"/>
      <c r="AP128" s="1782"/>
      <c r="AQ128" s="1767"/>
      <c r="AR128" s="1766"/>
      <c r="AS128" s="1782"/>
      <c r="AT128" s="1767"/>
      <c r="AU128" s="1766"/>
      <c r="AV128" s="1782"/>
      <c r="AW128" s="1767"/>
      <c r="AX128" s="1766"/>
      <c r="AY128" s="1782"/>
      <c r="AZ128" s="1776"/>
      <c r="BA128" s="93"/>
      <c r="BB128" s="93"/>
      <c r="BC128" s="32"/>
      <c r="BD128" s="32"/>
      <c r="BE128" s="32"/>
      <c r="BF128" s="32"/>
      <c r="BG128" s="33"/>
      <c r="BH128" s="33"/>
    </row>
    <row r="129" spans="1:60" s="18" customFormat="1" ht="14.25" customHeight="1" thickBot="1" x14ac:dyDescent="0.3">
      <c r="A129" s="92"/>
      <c r="B129" s="1525" t="s">
        <v>30</v>
      </c>
      <c r="C129" s="1525"/>
      <c r="D129" s="1525"/>
      <c r="E129" s="1525"/>
      <c r="F129" s="1525"/>
      <c r="G129" s="1525"/>
      <c r="H129" s="1525"/>
      <c r="I129" s="1525"/>
      <c r="J129" s="1525"/>
      <c r="K129" s="1525"/>
      <c r="L129" s="1525"/>
      <c r="M129" s="1525"/>
      <c r="N129" s="1525"/>
      <c r="O129" s="1527">
        <v>9009</v>
      </c>
      <c r="P129" s="1116"/>
      <c r="Q129" s="1779"/>
      <c r="R129" s="1779"/>
      <c r="S129" s="1780"/>
      <c r="T129" s="1778"/>
      <c r="U129" s="1779"/>
      <c r="V129" s="1780"/>
      <c r="W129" s="1778"/>
      <c r="X129" s="1779"/>
      <c r="Y129" s="1780"/>
      <c r="Z129" s="1778"/>
      <c r="AA129" s="1779"/>
      <c r="AB129" s="1780"/>
      <c r="AC129" s="1778"/>
      <c r="AD129" s="1779"/>
      <c r="AE129" s="1780"/>
      <c r="AF129" s="1778"/>
      <c r="AG129" s="1779"/>
      <c r="AH129" s="1780"/>
      <c r="AI129" s="1778"/>
      <c r="AJ129" s="1779"/>
      <c r="AK129" s="1780"/>
      <c r="AL129" s="1778"/>
      <c r="AM129" s="1779"/>
      <c r="AN129" s="1780"/>
      <c r="AO129" s="1778"/>
      <c r="AP129" s="1779"/>
      <c r="AQ129" s="1780"/>
      <c r="AR129" s="1778"/>
      <c r="AS129" s="1779"/>
      <c r="AT129" s="1780"/>
      <c r="AU129" s="1778"/>
      <c r="AV129" s="1779"/>
      <c r="AW129" s="1780"/>
      <c r="AX129" s="1778"/>
      <c r="AY129" s="1779"/>
      <c r="AZ129" s="1781"/>
      <c r="BA129" s="111"/>
      <c r="BB129" s="111"/>
      <c r="BC129" s="21"/>
      <c r="BD129" s="21"/>
      <c r="BE129" s="21"/>
      <c r="BF129" s="21"/>
      <c r="BG129" s="33"/>
      <c r="BH129" s="33"/>
    </row>
    <row r="130" spans="1:60" s="8" customFormat="1" ht="10.5" customHeight="1" x14ac:dyDescent="0.25">
      <c r="A130" s="91"/>
      <c r="B130" s="1777"/>
      <c r="C130" s="1777"/>
      <c r="D130" s="1777"/>
      <c r="E130" s="1777"/>
      <c r="F130" s="1777"/>
      <c r="G130" s="1777"/>
      <c r="H130" s="1777"/>
      <c r="I130" s="1777"/>
      <c r="J130" s="1777"/>
      <c r="K130" s="1777"/>
      <c r="L130" s="1777"/>
      <c r="M130" s="1777"/>
      <c r="N130" s="1777"/>
      <c r="O130" s="1777"/>
      <c r="P130" s="1777"/>
      <c r="Q130" s="1777"/>
      <c r="R130" s="1777"/>
      <c r="S130" s="1777"/>
      <c r="T130" s="1777"/>
      <c r="U130" s="1777"/>
      <c r="V130" s="1777"/>
      <c r="W130" s="1777"/>
      <c r="X130" s="1777"/>
      <c r="Y130" s="1777"/>
      <c r="Z130" s="1777"/>
      <c r="AA130" s="1777"/>
      <c r="AB130" s="1777"/>
      <c r="AC130" s="1777"/>
      <c r="AD130" s="1777"/>
      <c r="AE130" s="1777"/>
      <c r="AF130" s="1777"/>
      <c r="AG130" s="1777"/>
      <c r="AH130" s="1777"/>
      <c r="AI130" s="1777"/>
      <c r="AJ130" s="1777"/>
      <c r="AK130" s="1777"/>
      <c r="AL130" s="1777"/>
      <c r="AM130" s="1777"/>
      <c r="AN130" s="1777"/>
      <c r="AO130" s="1777"/>
      <c r="AP130" s="1777"/>
      <c r="AQ130" s="1777"/>
      <c r="AR130" s="1777"/>
      <c r="AS130" s="1777"/>
      <c r="AT130" s="1777"/>
      <c r="AU130" s="1777"/>
      <c r="AV130" s="1777"/>
      <c r="AW130" s="1777"/>
      <c r="AX130" s="1777"/>
      <c r="AY130" s="1777"/>
      <c r="AZ130" s="1777"/>
      <c r="BA130" s="99"/>
      <c r="BB130" s="91"/>
    </row>
    <row r="131" spans="1:60" ht="15" customHeight="1" x14ac:dyDescent="0.25">
      <c r="A131" s="417"/>
      <c r="B131" s="869" t="s">
        <v>711</v>
      </c>
      <c r="C131" s="869"/>
      <c r="D131" s="869"/>
      <c r="E131" s="869"/>
      <c r="F131" s="869"/>
      <c r="G131" s="869"/>
      <c r="H131" s="869"/>
      <c r="I131" s="869"/>
      <c r="J131" s="869"/>
      <c r="K131" s="869"/>
      <c r="L131" s="869"/>
      <c r="M131" s="869"/>
      <c r="N131" s="869"/>
      <c r="O131" s="869"/>
      <c r="P131" s="869"/>
      <c r="Q131" s="869"/>
      <c r="R131" s="869"/>
      <c r="S131" s="869"/>
      <c r="T131" s="869"/>
      <c r="U131" s="869"/>
      <c r="V131" s="869"/>
      <c r="W131" s="869"/>
      <c r="X131" s="869"/>
      <c r="Y131" s="869"/>
      <c r="Z131" s="869"/>
      <c r="AA131" s="869"/>
      <c r="AB131" s="869"/>
      <c r="AC131" s="869"/>
      <c r="AD131" s="869"/>
      <c r="AE131" s="869"/>
      <c r="AF131" s="869"/>
      <c r="AG131" s="869"/>
      <c r="AH131" s="869"/>
      <c r="AI131" s="869"/>
      <c r="AJ131" s="869"/>
      <c r="AK131" s="869"/>
      <c r="AL131" s="869"/>
      <c r="AM131" s="869"/>
      <c r="AN131" s="869"/>
      <c r="AO131" s="869"/>
      <c r="AP131" s="869"/>
      <c r="AQ131" s="869"/>
      <c r="AR131" s="869"/>
      <c r="AS131" s="869"/>
      <c r="AT131" s="869"/>
      <c r="AU131" s="869"/>
      <c r="AV131" s="869"/>
      <c r="AW131" s="869"/>
      <c r="AX131" s="869"/>
      <c r="AY131" s="869"/>
      <c r="AZ131" s="869"/>
    </row>
    <row r="132" spans="1:60" ht="9" customHeight="1" x14ac:dyDescent="0.25">
      <c r="A132" s="417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282"/>
      <c r="R132" s="282"/>
      <c r="S132" s="282"/>
      <c r="T132" s="282"/>
      <c r="U132" s="282"/>
      <c r="V132" s="282"/>
      <c r="W132" s="282"/>
      <c r="X132" s="282"/>
      <c r="Y132" s="282"/>
      <c r="Z132" s="282"/>
      <c r="AA132" s="282"/>
      <c r="AB132" s="282"/>
      <c r="AC132" s="282"/>
      <c r="AD132" s="282"/>
      <c r="AE132" s="282"/>
      <c r="AF132" s="282"/>
      <c r="AG132" s="282"/>
      <c r="AH132" s="282"/>
      <c r="AI132" s="282"/>
      <c r="AJ132" s="282"/>
      <c r="AK132" s="282"/>
      <c r="AL132" s="282"/>
      <c r="AM132" s="282"/>
      <c r="AN132" s="282"/>
      <c r="AO132" s="282"/>
      <c r="AP132" s="282"/>
      <c r="AQ132" s="282"/>
      <c r="AR132" s="282"/>
      <c r="AS132" s="282"/>
      <c r="AT132" s="282"/>
      <c r="AU132" s="282"/>
      <c r="AV132" s="282"/>
      <c r="AW132" s="282"/>
      <c r="AX132" s="282"/>
      <c r="AY132" s="282"/>
      <c r="AZ132" s="282"/>
    </row>
    <row r="133" spans="1:60" ht="12" customHeight="1" x14ac:dyDescent="0.25">
      <c r="A133" s="417"/>
      <c r="B133" s="870" t="s">
        <v>2</v>
      </c>
      <c r="C133" s="870"/>
      <c r="D133" s="870"/>
      <c r="E133" s="870"/>
      <c r="F133" s="870"/>
      <c r="G133" s="870"/>
      <c r="H133" s="870"/>
      <c r="I133" s="870"/>
      <c r="J133" s="870"/>
      <c r="K133" s="870"/>
      <c r="L133" s="870"/>
      <c r="M133" s="870"/>
      <c r="N133" s="870"/>
      <c r="O133" s="870"/>
      <c r="P133" s="870"/>
      <c r="Q133" s="870"/>
      <c r="R133" s="870"/>
      <c r="S133" s="870"/>
      <c r="T133" s="870"/>
      <c r="U133" s="870"/>
      <c r="V133" s="870"/>
      <c r="W133" s="870"/>
      <c r="X133" s="870"/>
      <c r="Y133" s="871"/>
      <c r="Z133" s="870" t="s">
        <v>33</v>
      </c>
      <c r="AA133" s="870"/>
      <c r="AB133" s="871"/>
      <c r="AC133" s="865" t="s">
        <v>99</v>
      </c>
      <c r="AD133" s="866"/>
      <c r="AE133" s="866"/>
      <c r="AF133" s="866"/>
      <c r="AG133" s="866"/>
      <c r="AH133" s="866"/>
      <c r="AI133" s="866"/>
      <c r="AJ133" s="866"/>
      <c r="AK133" s="866"/>
      <c r="AL133" s="866"/>
      <c r="AM133" s="866"/>
      <c r="AN133" s="866"/>
      <c r="AO133" s="866"/>
      <c r="AP133" s="866"/>
      <c r="AQ133" s="866"/>
      <c r="AR133" s="866"/>
      <c r="AS133" s="866"/>
      <c r="AT133" s="866"/>
      <c r="AU133" s="866"/>
      <c r="AV133" s="866"/>
      <c r="AW133" s="866"/>
      <c r="AX133" s="866"/>
      <c r="AY133" s="866"/>
      <c r="AZ133" s="866"/>
    </row>
    <row r="134" spans="1:60" ht="15" customHeight="1" x14ac:dyDescent="0.25">
      <c r="A134" s="417"/>
      <c r="B134" s="872"/>
      <c r="C134" s="872"/>
      <c r="D134" s="872"/>
      <c r="E134" s="872"/>
      <c r="F134" s="872"/>
      <c r="G134" s="872"/>
      <c r="H134" s="872"/>
      <c r="I134" s="872"/>
      <c r="J134" s="872"/>
      <c r="K134" s="872"/>
      <c r="L134" s="872"/>
      <c r="M134" s="872"/>
      <c r="N134" s="872"/>
      <c r="O134" s="872"/>
      <c r="P134" s="872"/>
      <c r="Q134" s="872"/>
      <c r="R134" s="872"/>
      <c r="S134" s="872"/>
      <c r="T134" s="872"/>
      <c r="U134" s="872"/>
      <c r="V134" s="872"/>
      <c r="W134" s="872"/>
      <c r="X134" s="872"/>
      <c r="Y134" s="873"/>
      <c r="Z134" s="872"/>
      <c r="AA134" s="872"/>
      <c r="AB134" s="873"/>
      <c r="AC134" s="895" t="s">
        <v>1057</v>
      </c>
      <c r="AD134" s="870"/>
      <c r="AE134" s="870"/>
      <c r="AF134" s="870"/>
      <c r="AG134" s="870"/>
      <c r="AH134" s="870"/>
      <c r="AI134" s="870"/>
      <c r="AJ134" s="871"/>
      <c r="AK134" s="892" t="s">
        <v>1073</v>
      </c>
      <c r="AL134" s="892"/>
      <c r="AM134" s="892"/>
      <c r="AN134" s="892"/>
      <c r="AO134" s="892"/>
      <c r="AP134" s="892"/>
      <c r="AQ134" s="892"/>
      <c r="AR134" s="892"/>
      <c r="AS134" s="870" t="s">
        <v>1074</v>
      </c>
      <c r="AT134" s="870"/>
      <c r="AU134" s="870"/>
      <c r="AV134" s="870"/>
      <c r="AW134" s="870"/>
      <c r="AX134" s="870"/>
      <c r="AY134" s="870"/>
      <c r="AZ134" s="870"/>
    </row>
    <row r="135" spans="1:60" ht="23.25" customHeight="1" x14ac:dyDescent="0.25">
      <c r="A135" s="417"/>
      <c r="B135" s="874"/>
      <c r="C135" s="874"/>
      <c r="D135" s="874"/>
      <c r="E135" s="874"/>
      <c r="F135" s="874"/>
      <c r="G135" s="874"/>
      <c r="H135" s="874"/>
      <c r="I135" s="874"/>
      <c r="J135" s="874"/>
      <c r="K135" s="874"/>
      <c r="L135" s="874"/>
      <c r="M135" s="874"/>
      <c r="N135" s="874"/>
      <c r="O135" s="874"/>
      <c r="P135" s="874"/>
      <c r="Q135" s="874"/>
      <c r="R135" s="874"/>
      <c r="S135" s="874"/>
      <c r="T135" s="874"/>
      <c r="U135" s="874"/>
      <c r="V135" s="874"/>
      <c r="W135" s="874"/>
      <c r="X135" s="874"/>
      <c r="Y135" s="875"/>
      <c r="Z135" s="874"/>
      <c r="AA135" s="874"/>
      <c r="AB135" s="875"/>
      <c r="AC135" s="897"/>
      <c r="AD135" s="874"/>
      <c r="AE135" s="874"/>
      <c r="AF135" s="874"/>
      <c r="AG135" s="874"/>
      <c r="AH135" s="874"/>
      <c r="AI135" s="874"/>
      <c r="AJ135" s="875"/>
      <c r="AK135" s="892"/>
      <c r="AL135" s="892"/>
      <c r="AM135" s="892"/>
      <c r="AN135" s="892"/>
      <c r="AO135" s="892"/>
      <c r="AP135" s="892"/>
      <c r="AQ135" s="892"/>
      <c r="AR135" s="892"/>
      <c r="AS135" s="874"/>
      <c r="AT135" s="874"/>
      <c r="AU135" s="874"/>
      <c r="AV135" s="874"/>
      <c r="AW135" s="874"/>
      <c r="AX135" s="874"/>
      <c r="AY135" s="874"/>
      <c r="AZ135" s="874"/>
    </row>
    <row r="136" spans="1:60" ht="15.75" thickBot="1" x14ac:dyDescent="0.3">
      <c r="A136" s="417"/>
      <c r="B136" s="882">
        <v>1</v>
      </c>
      <c r="C136" s="882"/>
      <c r="D136" s="882"/>
      <c r="E136" s="882"/>
      <c r="F136" s="882"/>
      <c r="G136" s="882"/>
      <c r="H136" s="882"/>
      <c r="I136" s="882"/>
      <c r="J136" s="882"/>
      <c r="K136" s="882"/>
      <c r="L136" s="882"/>
      <c r="M136" s="882"/>
      <c r="N136" s="882"/>
      <c r="O136" s="882"/>
      <c r="P136" s="882"/>
      <c r="Q136" s="882"/>
      <c r="R136" s="882"/>
      <c r="S136" s="882"/>
      <c r="T136" s="882"/>
      <c r="U136" s="882"/>
      <c r="V136" s="882"/>
      <c r="W136" s="882"/>
      <c r="X136" s="882"/>
      <c r="Y136" s="883"/>
      <c r="Z136" s="884" t="s">
        <v>7</v>
      </c>
      <c r="AA136" s="884"/>
      <c r="AB136" s="885"/>
      <c r="AC136" s="886" t="s">
        <v>8</v>
      </c>
      <c r="AD136" s="887"/>
      <c r="AE136" s="887"/>
      <c r="AF136" s="887"/>
      <c r="AG136" s="887"/>
      <c r="AH136" s="887"/>
      <c r="AI136" s="887"/>
      <c r="AJ136" s="888"/>
      <c r="AK136" s="886" t="s">
        <v>9</v>
      </c>
      <c r="AL136" s="887"/>
      <c r="AM136" s="887"/>
      <c r="AN136" s="887"/>
      <c r="AO136" s="887"/>
      <c r="AP136" s="887"/>
      <c r="AQ136" s="887"/>
      <c r="AR136" s="888"/>
      <c r="AS136" s="886" t="s">
        <v>10</v>
      </c>
      <c r="AT136" s="887"/>
      <c r="AU136" s="887"/>
      <c r="AV136" s="887"/>
      <c r="AW136" s="887"/>
      <c r="AX136" s="887"/>
      <c r="AY136" s="887"/>
      <c r="AZ136" s="887"/>
    </row>
    <row r="137" spans="1:60" ht="25.5" customHeight="1" x14ac:dyDescent="0.25">
      <c r="A137" s="417"/>
      <c r="B137" s="854" t="s">
        <v>771</v>
      </c>
      <c r="C137" s="854"/>
      <c r="D137" s="854"/>
      <c r="E137" s="854"/>
      <c r="F137" s="854"/>
      <c r="G137" s="854"/>
      <c r="H137" s="854"/>
      <c r="I137" s="854"/>
      <c r="J137" s="854"/>
      <c r="K137" s="854"/>
      <c r="L137" s="854"/>
      <c r="M137" s="854"/>
      <c r="N137" s="854"/>
      <c r="O137" s="854"/>
      <c r="P137" s="854"/>
      <c r="Q137" s="854"/>
      <c r="R137" s="854"/>
      <c r="S137" s="854"/>
      <c r="T137" s="854"/>
      <c r="U137" s="854"/>
      <c r="V137" s="854"/>
      <c r="W137" s="854"/>
      <c r="X137" s="854"/>
      <c r="Y137" s="855"/>
      <c r="Z137" s="856" t="s">
        <v>21</v>
      </c>
      <c r="AA137" s="857"/>
      <c r="AB137" s="857"/>
      <c r="AC137" s="1503">
        <f>E86</f>
        <v>7750602.8000000007</v>
      </c>
      <c r="AD137" s="859"/>
      <c r="AE137" s="859"/>
      <c r="AF137" s="859"/>
      <c r="AG137" s="859"/>
      <c r="AH137" s="859"/>
      <c r="AI137" s="859"/>
      <c r="AJ137" s="860"/>
      <c r="AK137" s="1503">
        <f>G86</f>
        <v>6049999</v>
      </c>
      <c r="AL137" s="859"/>
      <c r="AM137" s="859"/>
      <c r="AN137" s="859"/>
      <c r="AO137" s="859"/>
      <c r="AP137" s="859"/>
      <c r="AQ137" s="859"/>
      <c r="AR137" s="860"/>
      <c r="AS137" s="1503">
        <f>I86</f>
        <v>6049999</v>
      </c>
      <c r="AT137" s="859"/>
      <c r="AU137" s="859"/>
      <c r="AV137" s="859"/>
      <c r="AW137" s="859"/>
      <c r="AX137" s="859"/>
      <c r="AY137" s="859"/>
      <c r="AZ137" s="861"/>
    </row>
    <row r="138" spans="1:60" ht="15.75" customHeight="1" x14ac:dyDescent="0.25">
      <c r="A138" s="417"/>
      <c r="B138" s="839" t="s">
        <v>765</v>
      </c>
      <c r="C138" s="839"/>
      <c r="D138" s="839"/>
      <c r="E138" s="839"/>
      <c r="F138" s="839"/>
      <c r="G138" s="839"/>
      <c r="H138" s="839"/>
      <c r="I138" s="839"/>
      <c r="J138" s="839"/>
      <c r="K138" s="839"/>
      <c r="L138" s="839"/>
      <c r="M138" s="839"/>
      <c r="N138" s="839"/>
      <c r="O138" s="839"/>
      <c r="P138" s="839"/>
      <c r="Q138" s="839"/>
      <c r="R138" s="839"/>
      <c r="S138" s="839"/>
      <c r="T138" s="839"/>
      <c r="U138" s="839"/>
      <c r="V138" s="839"/>
      <c r="W138" s="839"/>
      <c r="X138" s="839"/>
      <c r="Y138" s="840"/>
      <c r="Z138" s="841" t="s">
        <v>22</v>
      </c>
      <c r="AA138" s="842"/>
      <c r="AB138" s="843"/>
      <c r="AC138" s="865">
        <f>AC86</f>
        <v>28460080.880000003</v>
      </c>
      <c r="AD138" s="866"/>
      <c r="AE138" s="866"/>
      <c r="AF138" s="866"/>
      <c r="AG138" s="866"/>
      <c r="AH138" s="866"/>
      <c r="AI138" s="866"/>
      <c r="AJ138" s="867"/>
      <c r="AK138" s="865">
        <f>AE76</f>
        <v>1097637.08</v>
      </c>
      <c r="AL138" s="866"/>
      <c r="AM138" s="866"/>
      <c r="AN138" s="866"/>
      <c r="AO138" s="866"/>
      <c r="AP138" s="866"/>
      <c r="AQ138" s="866"/>
      <c r="AR138" s="867"/>
      <c r="AS138" s="865">
        <f>AG76</f>
        <v>1093786.48</v>
      </c>
      <c r="AT138" s="866"/>
      <c r="AU138" s="866"/>
      <c r="AV138" s="866"/>
      <c r="AW138" s="866"/>
      <c r="AX138" s="866"/>
      <c r="AY138" s="866"/>
      <c r="AZ138" s="868"/>
    </row>
    <row r="139" spans="1:60" ht="15" customHeight="1" x14ac:dyDescent="0.25">
      <c r="A139" s="417"/>
      <c r="B139" s="839" t="s">
        <v>766</v>
      </c>
      <c r="C139" s="839"/>
      <c r="D139" s="839"/>
      <c r="E139" s="839"/>
      <c r="F139" s="839"/>
      <c r="G139" s="839"/>
      <c r="H139" s="839"/>
      <c r="I139" s="839"/>
      <c r="J139" s="839"/>
      <c r="K139" s="839"/>
      <c r="L139" s="839"/>
      <c r="M139" s="839"/>
      <c r="N139" s="839"/>
      <c r="O139" s="839"/>
      <c r="P139" s="839"/>
      <c r="Q139" s="839"/>
      <c r="R139" s="839"/>
      <c r="S139" s="839"/>
      <c r="T139" s="839"/>
      <c r="U139" s="839"/>
      <c r="V139" s="839"/>
      <c r="W139" s="839"/>
      <c r="X139" s="839"/>
      <c r="Y139" s="840"/>
      <c r="Z139" s="841" t="s">
        <v>23</v>
      </c>
      <c r="AA139" s="842"/>
      <c r="AB139" s="843"/>
      <c r="AC139" s="865">
        <f>AJ49</f>
        <v>0</v>
      </c>
      <c r="AD139" s="866"/>
      <c r="AE139" s="866"/>
      <c r="AF139" s="866"/>
      <c r="AG139" s="866"/>
      <c r="AH139" s="866"/>
      <c r="AI139" s="866"/>
      <c r="AJ139" s="867"/>
      <c r="AK139" s="404"/>
      <c r="AL139" s="403"/>
      <c r="AM139" s="403"/>
      <c r="AN139" s="403"/>
      <c r="AO139" s="403"/>
      <c r="AP139" s="403"/>
      <c r="AQ139" s="403"/>
      <c r="AR139" s="405"/>
      <c r="AS139" s="404"/>
      <c r="AT139" s="403"/>
      <c r="AU139" s="403"/>
      <c r="AV139" s="403"/>
      <c r="AW139" s="403"/>
      <c r="AX139" s="403"/>
      <c r="AY139" s="403"/>
      <c r="AZ139" s="408"/>
    </row>
    <row r="140" spans="1:60" ht="15" customHeight="1" x14ac:dyDescent="0.25">
      <c r="A140" s="417"/>
      <c r="B140" s="839" t="s">
        <v>767</v>
      </c>
      <c r="C140" s="839"/>
      <c r="D140" s="839"/>
      <c r="E140" s="839"/>
      <c r="F140" s="839"/>
      <c r="G140" s="839"/>
      <c r="H140" s="839"/>
      <c r="I140" s="839"/>
      <c r="J140" s="839"/>
      <c r="K140" s="839"/>
      <c r="L140" s="839"/>
      <c r="M140" s="839"/>
      <c r="N140" s="839"/>
      <c r="O140" s="839"/>
      <c r="P140" s="839"/>
      <c r="Q140" s="839"/>
      <c r="R140" s="839"/>
      <c r="S140" s="839"/>
      <c r="T140" s="839"/>
      <c r="U140" s="839"/>
      <c r="V140" s="839"/>
      <c r="W140" s="839"/>
      <c r="X140" s="839"/>
      <c r="Y140" s="840"/>
      <c r="Z140" s="844" t="s">
        <v>460</v>
      </c>
      <c r="AA140" s="845"/>
      <c r="AB140" s="846"/>
      <c r="AC140" s="865">
        <f>E113</f>
        <v>231032.16999999998</v>
      </c>
      <c r="AD140" s="866"/>
      <c r="AE140" s="866"/>
      <c r="AF140" s="866"/>
      <c r="AG140" s="866"/>
      <c r="AH140" s="866"/>
      <c r="AI140" s="866"/>
      <c r="AJ140" s="867"/>
      <c r="AK140" s="865">
        <f>I113</f>
        <v>144000</v>
      </c>
      <c r="AL140" s="866"/>
      <c r="AM140" s="866"/>
      <c r="AN140" s="866"/>
      <c r="AO140" s="866"/>
      <c r="AP140" s="866"/>
      <c r="AQ140" s="866"/>
      <c r="AR140" s="867"/>
      <c r="AS140" s="865">
        <f>M113</f>
        <v>144000</v>
      </c>
      <c r="AT140" s="866"/>
      <c r="AU140" s="866"/>
      <c r="AV140" s="866"/>
      <c r="AW140" s="866"/>
      <c r="AX140" s="866"/>
      <c r="AY140" s="866"/>
      <c r="AZ140" s="868"/>
    </row>
    <row r="141" spans="1:60" ht="15" customHeight="1" thickBot="1" x14ac:dyDescent="0.3">
      <c r="A141" s="417"/>
      <c r="B141" s="839" t="s">
        <v>768</v>
      </c>
      <c r="C141" s="839"/>
      <c r="D141" s="839"/>
      <c r="E141" s="839"/>
      <c r="F141" s="839"/>
      <c r="G141" s="839"/>
      <c r="H141" s="839"/>
      <c r="I141" s="839"/>
      <c r="J141" s="839"/>
      <c r="K141" s="839"/>
      <c r="L141" s="839"/>
      <c r="M141" s="839"/>
      <c r="N141" s="839"/>
      <c r="O141" s="839"/>
      <c r="P141" s="839"/>
      <c r="Q141" s="839"/>
      <c r="R141" s="839"/>
      <c r="S141" s="839"/>
      <c r="T141" s="839"/>
      <c r="U141" s="839"/>
      <c r="V141" s="839"/>
      <c r="W141" s="839"/>
      <c r="X141" s="839"/>
      <c r="Y141" s="840"/>
      <c r="Z141" s="847" t="s">
        <v>461</v>
      </c>
      <c r="AA141" s="848"/>
      <c r="AB141" s="849"/>
      <c r="AC141" s="850"/>
      <c r="AD141" s="851"/>
      <c r="AE141" s="851"/>
      <c r="AF141" s="851"/>
      <c r="AG141" s="851"/>
      <c r="AH141" s="851"/>
      <c r="AI141" s="851"/>
      <c r="AJ141" s="852"/>
      <c r="AK141" s="850"/>
      <c r="AL141" s="851"/>
      <c r="AM141" s="851"/>
      <c r="AN141" s="851"/>
      <c r="AO141" s="851"/>
      <c r="AP141" s="851"/>
      <c r="AQ141" s="851"/>
      <c r="AR141" s="852"/>
      <c r="AS141" s="850"/>
      <c r="AT141" s="851"/>
      <c r="AU141" s="851"/>
      <c r="AV141" s="851"/>
      <c r="AW141" s="851"/>
      <c r="AX141" s="851"/>
      <c r="AY141" s="851"/>
      <c r="AZ141" s="853"/>
    </row>
    <row r="142" spans="1:60" ht="9" customHeight="1" x14ac:dyDescent="0.25">
      <c r="A142" s="417"/>
      <c r="B142" s="820"/>
      <c r="C142" s="821"/>
      <c r="D142" s="821"/>
      <c r="E142" s="821"/>
      <c r="F142" s="821"/>
      <c r="G142" s="821"/>
      <c r="H142" s="821"/>
      <c r="I142" s="821"/>
      <c r="J142" s="821"/>
      <c r="K142" s="821"/>
      <c r="L142" s="821"/>
      <c r="M142" s="821"/>
      <c r="N142" s="821"/>
      <c r="O142" s="821"/>
      <c r="P142" s="821"/>
      <c r="Q142" s="821"/>
      <c r="R142" s="821"/>
      <c r="S142" s="821"/>
      <c r="T142" s="821"/>
      <c r="U142" s="821"/>
      <c r="V142" s="821"/>
      <c r="W142" s="821"/>
      <c r="X142" s="821"/>
      <c r="Y142" s="821"/>
      <c r="Z142" s="821"/>
      <c r="AA142" s="821"/>
      <c r="AB142" s="821"/>
      <c r="AC142" s="821"/>
      <c r="AD142" s="821"/>
      <c r="AE142" s="821"/>
      <c r="AF142" s="821"/>
      <c r="AG142" s="821"/>
      <c r="AH142" s="821"/>
      <c r="AI142" s="821"/>
      <c r="AJ142" s="821"/>
      <c r="AK142" s="821"/>
      <c r="AL142" s="821"/>
      <c r="AM142" s="821"/>
      <c r="AN142" s="821"/>
      <c r="AO142" s="821"/>
      <c r="AP142" s="821"/>
      <c r="AQ142" s="821"/>
      <c r="AR142" s="821"/>
      <c r="AS142" s="821"/>
      <c r="AT142" s="821"/>
      <c r="AU142" s="821"/>
      <c r="AV142" s="821"/>
      <c r="AW142" s="821"/>
      <c r="AX142" s="821"/>
      <c r="AY142" s="821"/>
      <c r="AZ142" s="821"/>
    </row>
    <row r="143" spans="1:60" ht="24.75" customHeight="1" x14ac:dyDescent="0.25">
      <c r="A143" s="417"/>
      <c r="B143" s="1838" t="s">
        <v>712</v>
      </c>
      <c r="C143" s="1839"/>
      <c r="D143" s="1839"/>
      <c r="E143" s="1839"/>
      <c r="F143" s="1839"/>
      <c r="G143" s="1839"/>
      <c r="H143" s="1839"/>
      <c r="I143" s="1839"/>
      <c r="J143" s="1839"/>
      <c r="K143" s="1839"/>
      <c r="L143" s="1839"/>
      <c r="M143" s="1839"/>
      <c r="N143" s="1839"/>
      <c r="O143" s="1839"/>
      <c r="P143" s="1839"/>
      <c r="Q143" s="1839"/>
      <c r="R143" s="1839"/>
      <c r="S143" s="1839"/>
      <c r="T143" s="1839"/>
      <c r="U143" s="1839"/>
      <c r="V143" s="1839"/>
      <c r="W143" s="1839"/>
      <c r="X143" s="1839"/>
      <c r="Y143" s="1839"/>
      <c r="Z143" s="1839"/>
      <c r="AA143" s="1839"/>
      <c r="AB143" s="1839"/>
      <c r="AC143" s="1839"/>
      <c r="AD143" s="1839"/>
      <c r="AE143" s="1839"/>
      <c r="AF143" s="1839"/>
      <c r="AG143" s="1839"/>
      <c r="AH143" s="1839"/>
      <c r="AI143" s="1839"/>
      <c r="AJ143" s="1839"/>
      <c r="AK143" s="1839"/>
      <c r="AL143" s="1839"/>
      <c r="AM143" s="1839"/>
      <c r="AN143" s="1839"/>
      <c r="AO143" s="1839"/>
      <c r="AP143" s="1839"/>
      <c r="AQ143" s="1839"/>
      <c r="AR143" s="1839"/>
      <c r="AS143" s="1839"/>
      <c r="AT143" s="1839"/>
      <c r="AU143" s="1839"/>
      <c r="AV143" s="1839"/>
      <c r="AW143" s="1839"/>
      <c r="AX143" s="1839"/>
      <c r="AY143" s="1839"/>
      <c r="AZ143" s="1839"/>
    </row>
  </sheetData>
  <mergeCells count="1064">
    <mergeCell ref="E79:F79"/>
    <mergeCell ref="B78:D78"/>
    <mergeCell ref="B79:D79"/>
    <mergeCell ref="B80:D80"/>
    <mergeCell ref="AC77:AD77"/>
    <mergeCell ref="AC78:AD78"/>
    <mergeCell ref="AC79:AD79"/>
    <mergeCell ref="AC80:AD80"/>
    <mergeCell ref="AV49:AZ49"/>
    <mergeCell ref="AG50:AI50"/>
    <mergeCell ref="AJ50:AM50"/>
    <mergeCell ref="AN50:AQ50"/>
    <mergeCell ref="AR50:AU50"/>
    <mergeCell ref="AV50:AZ50"/>
    <mergeCell ref="W51:AF51"/>
    <mergeCell ref="AG51:AI51"/>
    <mergeCell ref="AJ51:AM51"/>
    <mergeCell ref="AN51:AQ51"/>
    <mergeCell ref="AR51:AU51"/>
    <mergeCell ref="AV51:AZ51"/>
    <mergeCell ref="B49:K51"/>
    <mergeCell ref="L49:O51"/>
    <mergeCell ref="P49:V51"/>
    <mergeCell ref="W49:Y50"/>
    <mergeCell ref="Z49:AF50"/>
    <mergeCell ref="AG49:AI49"/>
    <mergeCell ref="AJ49:AM49"/>
    <mergeCell ref="AN49:AQ49"/>
    <mergeCell ref="AR49:AU49"/>
    <mergeCell ref="AN54:AQ54"/>
    <mergeCell ref="AR54:AU54"/>
    <mergeCell ref="AV54:AZ54"/>
    <mergeCell ref="W57:AF57"/>
    <mergeCell ref="AG57:AI57"/>
    <mergeCell ref="AJ57:AM57"/>
    <mergeCell ref="AN57:AQ57"/>
    <mergeCell ref="AR57:AU57"/>
    <mergeCell ref="AV57:AZ57"/>
    <mergeCell ref="B52:K54"/>
    <mergeCell ref="AR45:AU45"/>
    <mergeCell ref="AV45:AZ45"/>
    <mergeCell ref="W48:AF48"/>
    <mergeCell ref="AG48:AI48"/>
    <mergeCell ref="AJ48:AM48"/>
    <mergeCell ref="AN48:AQ48"/>
    <mergeCell ref="AR48:AU48"/>
    <mergeCell ref="AV48:AZ48"/>
    <mergeCell ref="B46:K48"/>
    <mergeCell ref="L46:O48"/>
    <mergeCell ref="P46:V48"/>
    <mergeCell ref="W46:Y47"/>
    <mergeCell ref="Z46:AF47"/>
    <mergeCell ref="AG46:AI46"/>
    <mergeCell ref="AJ46:AM46"/>
    <mergeCell ref="AN46:AQ46"/>
    <mergeCell ref="AR46:AU46"/>
    <mergeCell ref="AV46:AZ46"/>
    <mergeCell ref="AG47:AI47"/>
    <mergeCell ref="AJ47:AM47"/>
    <mergeCell ref="AN47:AQ47"/>
    <mergeCell ref="AR47:AU47"/>
    <mergeCell ref="AV47:AZ47"/>
    <mergeCell ref="L52:O54"/>
    <mergeCell ref="P52:V54"/>
    <mergeCell ref="AG43:AI43"/>
    <mergeCell ref="AJ43:AM43"/>
    <mergeCell ref="AN43:AQ43"/>
    <mergeCell ref="AR43:AU43"/>
    <mergeCell ref="AV43:AZ43"/>
    <mergeCell ref="AG44:AI44"/>
    <mergeCell ref="AJ44:AM44"/>
    <mergeCell ref="AN44:AQ44"/>
    <mergeCell ref="AR44:AU44"/>
    <mergeCell ref="AV44:AZ44"/>
    <mergeCell ref="W45:AF45"/>
    <mergeCell ref="AG45:AI45"/>
    <mergeCell ref="AJ45:AM45"/>
    <mergeCell ref="AN45:AQ45"/>
    <mergeCell ref="AV55:AZ55"/>
    <mergeCell ref="AG56:AI56"/>
    <mergeCell ref="AJ56:AM56"/>
    <mergeCell ref="AN56:AQ56"/>
    <mergeCell ref="AR56:AU56"/>
    <mergeCell ref="AV56:AZ56"/>
    <mergeCell ref="W52:Y53"/>
    <mergeCell ref="Z52:AF53"/>
    <mergeCell ref="AG52:AI52"/>
    <mergeCell ref="AJ52:AM52"/>
    <mergeCell ref="AN52:AQ52"/>
    <mergeCell ref="AR52:AU52"/>
    <mergeCell ref="B142:AZ142"/>
    <mergeCell ref="B143:AZ143"/>
    <mergeCell ref="B131:AZ131"/>
    <mergeCell ref="B133:Y135"/>
    <mergeCell ref="Z133:AB135"/>
    <mergeCell ref="AC133:AZ133"/>
    <mergeCell ref="AC134:AJ135"/>
    <mergeCell ref="AK134:AR135"/>
    <mergeCell ref="AS134:AZ135"/>
    <mergeCell ref="B136:Y136"/>
    <mergeCell ref="Z136:AB136"/>
    <mergeCell ref="AC136:AJ136"/>
    <mergeCell ref="AK136:AR136"/>
    <mergeCell ref="AS136:AZ136"/>
    <mergeCell ref="B137:Y137"/>
    <mergeCell ref="Z137:AB137"/>
    <mergeCell ref="AC137:AJ137"/>
    <mergeCell ref="AK137:AR137"/>
    <mergeCell ref="AS137:AZ137"/>
    <mergeCell ref="B138:Y138"/>
    <mergeCell ref="Z138:AB138"/>
    <mergeCell ref="AC138:AJ138"/>
    <mergeCell ref="AK138:AR138"/>
    <mergeCell ref="B19:Y19"/>
    <mergeCell ref="Z19:AB19"/>
    <mergeCell ref="AC19:AH19"/>
    <mergeCell ref="AI19:AN19"/>
    <mergeCell ref="AO19:AT19"/>
    <mergeCell ref="AU19:AZ19"/>
    <mergeCell ref="AS138:AZ138"/>
    <mergeCell ref="B139:Y139"/>
    <mergeCell ref="Z139:AB139"/>
    <mergeCell ref="B140:Y140"/>
    <mergeCell ref="Z140:AB140"/>
    <mergeCell ref="B141:Y141"/>
    <mergeCell ref="Z141:AB141"/>
    <mergeCell ref="AC141:AJ141"/>
    <mergeCell ref="AK141:AR141"/>
    <mergeCell ref="AS141:AZ141"/>
    <mergeCell ref="AC140:AJ140"/>
    <mergeCell ref="AK140:AR140"/>
    <mergeCell ref="AS140:AZ140"/>
    <mergeCell ref="AC139:AJ139"/>
    <mergeCell ref="B116:AZ116"/>
    <mergeCell ref="B77:D77"/>
    <mergeCell ref="E77:F77"/>
    <mergeCell ref="AV52:AZ52"/>
    <mergeCell ref="AG53:AI53"/>
    <mergeCell ref="AJ53:AM53"/>
    <mergeCell ref="AN53:AQ53"/>
    <mergeCell ref="AR53:AU53"/>
    <mergeCell ref="AV53:AZ53"/>
    <mergeCell ref="W54:AF54"/>
    <mergeCell ref="AG54:AI54"/>
    <mergeCell ref="AJ54:AM54"/>
    <mergeCell ref="B17:Y17"/>
    <mergeCell ref="Z17:AB17"/>
    <mergeCell ref="AC17:AH17"/>
    <mergeCell ref="AI17:AN17"/>
    <mergeCell ref="AO17:AT17"/>
    <mergeCell ref="AU17:AZ17"/>
    <mergeCell ref="B12:AS12"/>
    <mergeCell ref="B14:Y16"/>
    <mergeCell ref="Z14:AB16"/>
    <mergeCell ref="AC14:AZ14"/>
    <mergeCell ref="AC15:AH16"/>
    <mergeCell ref="AI15:AN16"/>
    <mergeCell ref="AO15:AT16"/>
    <mergeCell ref="AU15:AZ16"/>
    <mergeCell ref="B18:Y18"/>
    <mergeCell ref="Z18:AB18"/>
    <mergeCell ref="AC18:AH18"/>
    <mergeCell ref="AI18:AN18"/>
    <mergeCell ref="AO18:AT18"/>
    <mergeCell ref="AU18:AZ18"/>
    <mergeCell ref="B23:Y23"/>
    <mergeCell ref="Z23:AB23"/>
    <mergeCell ref="AC23:AH23"/>
    <mergeCell ref="AI23:AN23"/>
    <mergeCell ref="AO23:AT23"/>
    <mergeCell ref="AU23:AZ23"/>
    <mergeCell ref="B20:Y20"/>
    <mergeCell ref="Z20:AB20"/>
    <mergeCell ref="AC20:AH20"/>
    <mergeCell ref="AI20:AN20"/>
    <mergeCell ref="AO20:AT20"/>
    <mergeCell ref="AU20:AZ20"/>
    <mergeCell ref="B22:Y22"/>
    <mergeCell ref="Z22:AB22"/>
    <mergeCell ref="AC22:AH22"/>
    <mergeCell ref="AI22:AN22"/>
    <mergeCell ref="AO22:AT22"/>
    <mergeCell ref="AU22:AZ22"/>
    <mergeCell ref="B21:Y21"/>
    <mergeCell ref="Z21:AB21"/>
    <mergeCell ref="AC21:AH21"/>
    <mergeCell ref="AI21:AN21"/>
    <mergeCell ref="AO21:AT21"/>
    <mergeCell ref="AU21:AZ21"/>
    <mergeCell ref="B28:AZ28"/>
    <mergeCell ref="B30:K32"/>
    <mergeCell ref="L30:V30"/>
    <mergeCell ref="W30:Y32"/>
    <mergeCell ref="Z30:AF32"/>
    <mergeCell ref="AG30:AI32"/>
    <mergeCell ref="AJ30:AZ30"/>
    <mergeCell ref="L31:O32"/>
    <mergeCell ref="P31:V32"/>
    <mergeCell ref="AJ31:AM32"/>
    <mergeCell ref="AN31:AQ32"/>
    <mergeCell ref="AR31:AU32"/>
    <mergeCell ref="AV31:AZ32"/>
    <mergeCell ref="B24:Y24"/>
    <mergeCell ref="Z24:AB24"/>
    <mergeCell ref="AC24:AH24"/>
    <mergeCell ref="AI24:AN24"/>
    <mergeCell ref="AO24:AT24"/>
    <mergeCell ref="AU24:AZ24"/>
    <mergeCell ref="B25:AZ25"/>
    <mergeCell ref="C26:AZ26"/>
    <mergeCell ref="B27:BJ27"/>
    <mergeCell ref="AV33:AZ33"/>
    <mergeCell ref="B34:K36"/>
    <mergeCell ref="L34:O36"/>
    <mergeCell ref="P34:V36"/>
    <mergeCell ref="W34:Y35"/>
    <mergeCell ref="Z34:AF35"/>
    <mergeCell ref="W36:AF36"/>
    <mergeCell ref="AG36:AI36"/>
    <mergeCell ref="AJ36:AM36"/>
    <mergeCell ref="AN36:AQ36"/>
    <mergeCell ref="AR36:AU36"/>
    <mergeCell ref="AV36:AZ36"/>
    <mergeCell ref="AG34:AI34"/>
    <mergeCell ref="AJ34:AM34"/>
    <mergeCell ref="AN34:AQ34"/>
    <mergeCell ref="AR34:AU34"/>
    <mergeCell ref="AV34:AZ34"/>
    <mergeCell ref="AG35:AI35"/>
    <mergeCell ref="AJ35:AM35"/>
    <mergeCell ref="AN35:AQ35"/>
    <mergeCell ref="AR35:AU35"/>
    <mergeCell ref="AV35:AZ35"/>
    <mergeCell ref="B33:K33"/>
    <mergeCell ref="L33:O33"/>
    <mergeCell ref="P33:V33"/>
    <mergeCell ref="W33:Y33"/>
    <mergeCell ref="Z33:AF33"/>
    <mergeCell ref="AG33:AI33"/>
    <mergeCell ref="AJ33:AM33"/>
    <mergeCell ref="AN33:AQ33"/>
    <mergeCell ref="AR33:AU33"/>
    <mergeCell ref="AJ42:AM42"/>
    <mergeCell ref="AN42:AQ42"/>
    <mergeCell ref="AR42:AU42"/>
    <mergeCell ref="AV42:AZ42"/>
    <mergeCell ref="B64:AF64"/>
    <mergeCell ref="AG64:AI64"/>
    <mergeCell ref="AJ64:AM64"/>
    <mergeCell ref="AN64:AQ64"/>
    <mergeCell ref="AR64:AU64"/>
    <mergeCell ref="AV64:AZ64"/>
    <mergeCell ref="B40:K42"/>
    <mergeCell ref="L40:O42"/>
    <mergeCell ref="P40:V42"/>
    <mergeCell ref="W40:Y41"/>
    <mergeCell ref="Z40:AF41"/>
    <mergeCell ref="W42:AF42"/>
    <mergeCell ref="AG42:AI42"/>
    <mergeCell ref="AJ40:AM40"/>
    <mergeCell ref="AN40:AQ40"/>
    <mergeCell ref="AR40:AU40"/>
    <mergeCell ref="AV40:AZ40"/>
    <mergeCell ref="AG41:AI41"/>
    <mergeCell ref="AJ41:AM41"/>
    <mergeCell ref="AN41:AQ41"/>
    <mergeCell ref="AR41:AU41"/>
    <mergeCell ref="AV41:AZ41"/>
    <mergeCell ref="AG40:AI40"/>
    <mergeCell ref="B43:K45"/>
    <mergeCell ref="L43:O45"/>
    <mergeCell ref="P43:V45"/>
    <mergeCell ref="W43:Y44"/>
    <mergeCell ref="Z43:AF44"/>
    <mergeCell ref="E69:L69"/>
    <mergeCell ref="M69:T69"/>
    <mergeCell ref="U69:AB69"/>
    <mergeCell ref="AC69:AJ69"/>
    <mergeCell ref="AK69:AR69"/>
    <mergeCell ref="B71:D71"/>
    <mergeCell ref="E71:F71"/>
    <mergeCell ref="G71:H71"/>
    <mergeCell ref="I71:J71"/>
    <mergeCell ref="K71:L71"/>
    <mergeCell ref="M71:N71"/>
    <mergeCell ref="O71:P71"/>
    <mergeCell ref="AI70:AJ70"/>
    <mergeCell ref="AK70:AL70"/>
    <mergeCell ref="W70:X70"/>
    <mergeCell ref="Y70:Z70"/>
    <mergeCell ref="AA70:AB70"/>
    <mergeCell ref="AC70:AD70"/>
    <mergeCell ref="AE70:AF70"/>
    <mergeCell ref="AG70:AH70"/>
    <mergeCell ref="B66:D70"/>
    <mergeCell ref="E66:AZ66"/>
    <mergeCell ref="E67:AZ67"/>
    <mergeCell ref="E68:AB68"/>
    <mergeCell ref="E70:F70"/>
    <mergeCell ref="G70:H70"/>
    <mergeCell ref="I70:J70"/>
    <mergeCell ref="K70:L70"/>
    <mergeCell ref="M70:N70"/>
    <mergeCell ref="O70:P70"/>
    <mergeCell ref="Q70:R70"/>
    <mergeCell ref="S70:T70"/>
    <mergeCell ref="AC68:AZ68"/>
    <mergeCell ref="Q71:R71"/>
    <mergeCell ref="S71:T71"/>
    <mergeCell ref="U71:V71"/>
    <mergeCell ref="W71:X71"/>
    <mergeCell ref="Y71:Z71"/>
    <mergeCell ref="AA71:AB71"/>
    <mergeCell ref="AU70:AV70"/>
    <mergeCell ref="AW70:AX70"/>
    <mergeCell ref="AY70:AZ70"/>
    <mergeCell ref="AM70:AN70"/>
    <mergeCell ref="AO70:AP70"/>
    <mergeCell ref="AQ70:AR70"/>
    <mergeCell ref="AS70:AT70"/>
    <mergeCell ref="AO71:AP71"/>
    <mergeCell ref="AQ71:AR71"/>
    <mergeCell ref="AS71:AT71"/>
    <mergeCell ref="AU71:AV71"/>
    <mergeCell ref="AW71:AX71"/>
    <mergeCell ref="AY71:AZ71"/>
    <mergeCell ref="AC71:AD71"/>
    <mergeCell ref="AE71:AF71"/>
    <mergeCell ref="AG71:AH71"/>
    <mergeCell ref="AI71:AJ71"/>
    <mergeCell ref="U70:V70"/>
    <mergeCell ref="AS69:AZ69"/>
    <mergeCell ref="O72:P72"/>
    <mergeCell ref="Q72:R72"/>
    <mergeCell ref="S72:T72"/>
    <mergeCell ref="U72:V72"/>
    <mergeCell ref="W72:X72"/>
    <mergeCell ref="Y72:Z72"/>
    <mergeCell ref="B72:D72"/>
    <mergeCell ref="E72:F72"/>
    <mergeCell ref="G72:H72"/>
    <mergeCell ref="I72:J72"/>
    <mergeCell ref="K72:L72"/>
    <mergeCell ref="M72:N72"/>
    <mergeCell ref="AM73:AN73"/>
    <mergeCell ref="AO73:AP73"/>
    <mergeCell ref="AQ73:AR73"/>
    <mergeCell ref="U73:V73"/>
    <mergeCell ref="W73:X73"/>
    <mergeCell ref="Y73:Z73"/>
    <mergeCell ref="AA73:AB73"/>
    <mergeCell ref="AC73:AD73"/>
    <mergeCell ref="AE73:AF73"/>
    <mergeCell ref="B73:D73"/>
    <mergeCell ref="E73:F73"/>
    <mergeCell ref="G73:H73"/>
    <mergeCell ref="I73:J73"/>
    <mergeCell ref="K73:L73"/>
    <mergeCell ref="AM72:AN72"/>
    <mergeCell ref="AO72:AP72"/>
    <mergeCell ref="AQ72:AR72"/>
    <mergeCell ref="AS72:AT72"/>
    <mergeCell ref="AU72:AV72"/>
    <mergeCell ref="AW72:AX72"/>
    <mergeCell ref="AA72:AB72"/>
    <mergeCell ref="AC72:AD72"/>
    <mergeCell ref="AE72:AF72"/>
    <mergeCell ref="AG72:AH72"/>
    <mergeCell ref="AI72:AJ72"/>
    <mergeCell ref="AK72:AL72"/>
    <mergeCell ref="AS73:AT73"/>
    <mergeCell ref="AU73:AV73"/>
    <mergeCell ref="AW73:AX73"/>
    <mergeCell ref="AY73:AZ73"/>
    <mergeCell ref="AK71:AL71"/>
    <mergeCell ref="AM71:AN71"/>
    <mergeCell ref="AY72:AZ72"/>
    <mergeCell ref="AI74:AJ74"/>
    <mergeCell ref="AK74:AL74"/>
    <mergeCell ref="O74:P74"/>
    <mergeCell ref="Q74:R74"/>
    <mergeCell ref="S74:T74"/>
    <mergeCell ref="U74:V74"/>
    <mergeCell ref="W74:X74"/>
    <mergeCell ref="Y74:Z74"/>
    <mergeCell ref="B74:D74"/>
    <mergeCell ref="E74:F74"/>
    <mergeCell ref="G74:H74"/>
    <mergeCell ref="I74:J74"/>
    <mergeCell ref="K74:L74"/>
    <mergeCell ref="M74:N74"/>
    <mergeCell ref="AG73:AH73"/>
    <mergeCell ref="AI73:AJ73"/>
    <mergeCell ref="AK73:AL73"/>
    <mergeCell ref="M73:N73"/>
    <mergeCell ref="O73:P73"/>
    <mergeCell ref="Q73:R73"/>
    <mergeCell ref="S73:T73"/>
    <mergeCell ref="O83:P83"/>
    <mergeCell ref="Q83:R83"/>
    <mergeCell ref="S83:T83"/>
    <mergeCell ref="AM76:AN76"/>
    <mergeCell ref="AO76:AP76"/>
    <mergeCell ref="AQ76:AR76"/>
    <mergeCell ref="AS76:AT76"/>
    <mergeCell ref="AU76:AV76"/>
    <mergeCell ref="AW76:AX76"/>
    <mergeCell ref="AA76:AB76"/>
    <mergeCell ref="AC76:AD76"/>
    <mergeCell ref="AY75:AZ75"/>
    <mergeCell ref="E76:F76"/>
    <mergeCell ref="G76:H76"/>
    <mergeCell ref="I76:J76"/>
    <mergeCell ref="K76:L76"/>
    <mergeCell ref="M76:N76"/>
    <mergeCell ref="AG75:AH75"/>
    <mergeCell ref="AI75:AJ75"/>
    <mergeCell ref="AK75:AL75"/>
    <mergeCell ref="O76:P76"/>
    <mergeCell ref="Q76:R76"/>
    <mergeCell ref="S76:T76"/>
    <mergeCell ref="U76:V76"/>
    <mergeCell ref="W76:X76"/>
    <mergeCell ref="AE76:AF76"/>
    <mergeCell ref="AG76:AH76"/>
    <mergeCell ref="AI76:AJ76"/>
    <mergeCell ref="AK76:AL76"/>
    <mergeCell ref="AM75:AN75"/>
    <mergeCell ref="AO75:AP75"/>
    <mergeCell ref="AQ75:AR75"/>
    <mergeCell ref="S86:T86"/>
    <mergeCell ref="U86:V86"/>
    <mergeCell ref="W86:X86"/>
    <mergeCell ref="Y86:Z86"/>
    <mergeCell ref="AS83:AT83"/>
    <mergeCell ref="Y76:Z76"/>
    <mergeCell ref="B86:D86"/>
    <mergeCell ref="E86:F86"/>
    <mergeCell ref="G86:H86"/>
    <mergeCell ref="I86:J86"/>
    <mergeCell ref="K86:L86"/>
    <mergeCell ref="M86:N86"/>
    <mergeCell ref="AG83:AH83"/>
    <mergeCell ref="AI83:AJ83"/>
    <mergeCell ref="AK83:AL83"/>
    <mergeCell ref="U83:V83"/>
    <mergeCell ref="W83:X83"/>
    <mergeCell ref="Y83:Z83"/>
    <mergeCell ref="AA83:AB83"/>
    <mergeCell ref="AA86:AB86"/>
    <mergeCell ref="AC86:AD86"/>
    <mergeCell ref="O86:P86"/>
    <mergeCell ref="Q86:R86"/>
    <mergeCell ref="B76:D76"/>
    <mergeCell ref="AC83:AD83"/>
    <mergeCell ref="AE83:AF83"/>
    <mergeCell ref="B83:D83"/>
    <mergeCell ref="E83:F83"/>
    <mergeCell ref="G83:H83"/>
    <mergeCell ref="I83:J83"/>
    <mergeCell ref="K83:L83"/>
    <mergeCell ref="M83:N83"/>
    <mergeCell ref="AU83:AV83"/>
    <mergeCell ref="AW83:AX83"/>
    <mergeCell ref="AY83:AZ83"/>
    <mergeCell ref="AM83:AN83"/>
    <mergeCell ref="AO83:AP83"/>
    <mergeCell ref="AQ83:AR83"/>
    <mergeCell ref="AY86:AZ86"/>
    <mergeCell ref="AM86:AN86"/>
    <mergeCell ref="AO86:AP86"/>
    <mergeCell ref="AQ86:AR86"/>
    <mergeCell ref="AS86:AT86"/>
    <mergeCell ref="AU86:AV86"/>
    <mergeCell ref="AW86:AX86"/>
    <mergeCell ref="AE86:AF86"/>
    <mergeCell ref="AG86:AH86"/>
    <mergeCell ref="AI86:AJ86"/>
    <mergeCell ref="AK86:AL86"/>
    <mergeCell ref="AG85:AH85"/>
    <mergeCell ref="AI85:AJ85"/>
    <mergeCell ref="AK85:AL85"/>
    <mergeCell ref="AM85:AN85"/>
    <mergeCell ref="AO85:AP85"/>
    <mergeCell ref="AQ85:AR85"/>
    <mergeCell ref="AS85:AT85"/>
    <mergeCell ref="AU85:AV85"/>
    <mergeCell ref="AW85:AX85"/>
    <mergeCell ref="AY85:AZ85"/>
    <mergeCell ref="B93:D93"/>
    <mergeCell ref="E93:G93"/>
    <mergeCell ref="H93:J93"/>
    <mergeCell ref="K93:M93"/>
    <mergeCell ref="N93:P93"/>
    <mergeCell ref="Q93:S93"/>
    <mergeCell ref="W92:Y92"/>
    <mergeCell ref="Z92:AB92"/>
    <mergeCell ref="AC92:AE92"/>
    <mergeCell ref="E92:G92"/>
    <mergeCell ref="H92:J92"/>
    <mergeCell ref="K92:M92"/>
    <mergeCell ref="N92:P92"/>
    <mergeCell ref="Q92:S92"/>
    <mergeCell ref="T92:V92"/>
    <mergeCell ref="B88:D92"/>
    <mergeCell ref="E88:AZ88"/>
    <mergeCell ref="E89:P89"/>
    <mergeCell ref="Q89:AZ90"/>
    <mergeCell ref="E90:P90"/>
    <mergeCell ref="E91:P91"/>
    <mergeCell ref="Q91:AB91"/>
    <mergeCell ref="AC91:AN91"/>
    <mergeCell ref="AO91:AZ91"/>
    <mergeCell ref="AO92:AQ92"/>
    <mergeCell ref="AR92:AT92"/>
    <mergeCell ref="AU92:AW92"/>
    <mergeCell ref="AX92:AZ92"/>
    <mergeCell ref="AF92:AH92"/>
    <mergeCell ref="AI92:AK92"/>
    <mergeCell ref="AL92:AN92"/>
    <mergeCell ref="AI96:AK96"/>
    <mergeCell ref="AL96:AN96"/>
    <mergeCell ref="AO96:AQ96"/>
    <mergeCell ref="AR96:AT96"/>
    <mergeCell ref="AU95:AW95"/>
    <mergeCell ref="AX95:AZ95"/>
    <mergeCell ref="AF95:AH95"/>
    <mergeCell ref="AI95:AK95"/>
    <mergeCell ref="AL93:AN93"/>
    <mergeCell ref="AO93:AQ93"/>
    <mergeCell ref="AR93:AT93"/>
    <mergeCell ref="AU93:AW93"/>
    <mergeCell ref="AX93:AZ93"/>
    <mergeCell ref="B94:D94"/>
    <mergeCell ref="E94:G94"/>
    <mergeCell ref="H94:J94"/>
    <mergeCell ref="K94:M94"/>
    <mergeCell ref="N94:P94"/>
    <mergeCell ref="T93:V93"/>
    <mergeCell ref="W93:Y93"/>
    <mergeCell ref="Z93:AB93"/>
    <mergeCell ref="AC93:AE93"/>
    <mergeCell ref="AF93:AH93"/>
    <mergeCell ref="AI93:AK93"/>
    <mergeCell ref="AI94:AK94"/>
    <mergeCell ref="AL94:AN94"/>
    <mergeCell ref="AO94:AQ94"/>
    <mergeCell ref="AR94:AT94"/>
    <mergeCell ref="AU94:AW94"/>
    <mergeCell ref="AX94:AZ94"/>
    <mergeCell ref="Q94:S94"/>
    <mergeCell ref="T94:V94"/>
    <mergeCell ref="T95:V95"/>
    <mergeCell ref="W95:Y95"/>
    <mergeCell ref="Z95:AB95"/>
    <mergeCell ref="AC95:AE95"/>
    <mergeCell ref="B95:D95"/>
    <mergeCell ref="E95:G95"/>
    <mergeCell ref="H95:J95"/>
    <mergeCell ref="K95:M95"/>
    <mergeCell ref="N95:P95"/>
    <mergeCell ref="Q95:S95"/>
    <mergeCell ref="W94:Y94"/>
    <mergeCell ref="Z94:AB94"/>
    <mergeCell ref="AC94:AE94"/>
    <mergeCell ref="AF94:AH94"/>
    <mergeCell ref="AL95:AN95"/>
    <mergeCell ref="AO95:AQ95"/>
    <mergeCell ref="AR95:AT95"/>
    <mergeCell ref="AU96:AW96"/>
    <mergeCell ref="AX96:AZ96"/>
    <mergeCell ref="Q96:S96"/>
    <mergeCell ref="T96:V96"/>
    <mergeCell ref="W96:Y96"/>
    <mergeCell ref="Z96:AB96"/>
    <mergeCell ref="AC96:AE96"/>
    <mergeCell ref="AF96:AH96"/>
    <mergeCell ref="B96:D96"/>
    <mergeCell ref="E96:G96"/>
    <mergeCell ref="H96:J96"/>
    <mergeCell ref="K96:M96"/>
    <mergeCell ref="N96:P96"/>
    <mergeCell ref="AU97:AW97"/>
    <mergeCell ref="AX97:AZ97"/>
    <mergeCell ref="B98:D98"/>
    <mergeCell ref="E98:G98"/>
    <mergeCell ref="H98:J98"/>
    <mergeCell ref="K98:M98"/>
    <mergeCell ref="N98:P98"/>
    <mergeCell ref="T97:V97"/>
    <mergeCell ref="W97:Y97"/>
    <mergeCell ref="Z97:AB97"/>
    <mergeCell ref="AC97:AE97"/>
    <mergeCell ref="AF97:AH97"/>
    <mergeCell ref="AI97:AK97"/>
    <mergeCell ref="B97:D97"/>
    <mergeCell ref="E97:G97"/>
    <mergeCell ref="H97:J97"/>
    <mergeCell ref="K97:M97"/>
    <mergeCell ref="N97:P97"/>
    <mergeCell ref="Q97:S97"/>
    <mergeCell ref="AI98:AK98"/>
    <mergeCell ref="AL98:AN98"/>
    <mergeCell ref="AO98:AQ98"/>
    <mergeCell ref="AR98:AT98"/>
    <mergeCell ref="AU98:AW98"/>
    <mergeCell ref="AX98:AZ98"/>
    <mergeCell ref="Q98:S98"/>
    <mergeCell ref="T98:V98"/>
    <mergeCell ref="W98:Y98"/>
    <mergeCell ref="Z98:AB98"/>
    <mergeCell ref="AC98:AE98"/>
    <mergeCell ref="AF98:AH98"/>
    <mergeCell ref="AL97:AN97"/>
    <mergeCell ref="AL99:AN99"/>
    <mergeCell ref="AO99:AQ99"/>
    <mergeCell ref="AR99:AT99"/>
    <mergeCell ref="AU99:AW99"/>
    <mergeCell ref="AX99:AZ99"/>
    <mergeCell ref="AO97:AQ97"/>
    <mergeCell ref="AR97:AT97"/>
    <mergeCell ref="B100:D100"/>
    <mergeCell ref="E100:G100"/>
    <mergeCell ref="H100:J100"/>
    <mergeCell ref="K100:M100"/>
    <mergeCell ref="N100:P100"/>
    <mergeCell ref="T99:V99"/>
    <mergeCell ref="W99:Y99"/>
    <mergeCell ref="Z99:AB99"/>
    <mergeCell ref="AC99:AE99"/>
    <mergeCell ref="AF99:AH99"/>
    <mergeCell ref="AI99:AK99"/>
    <mergeCell ref="B99:D99"/>
    <mergeCell ref="E99:G99"/>
    <mergeCell ref="H99:J99"/>
    <mergeCell ref="K99:M99"/>
    <mergeCell ref="N99:P99"/>
    <mergeCell ref="Q99:S99"/>
    <mergeCell ref="Q105:T105"/>
    <mergeCell ref="AI100:AK100"/>
    <mergeCell ref="AL100:AN100"/>
    <mergeCell ref="AO100:AQ100"/>
    <mergeCell ref="AR100:AT100"/>
    <mergeCell ref="AU100:AW100"/>
    <mergeCell ref="AX100:AZ100"/>
    <mergeCell ref="Q100:S100"/>
    <mergeCell ref="T100:V100"/>
    <mergeCell ref="W100:Y100"/>
    <mergeCell ref="Z100:AB100"/>
    <mergeCell ref="AC100:AE100"/>
    <mergeCell ref="AF100:AH100"/>
    <mergeCell ref="AS105:AV105"/>
    <mergeCell ref="AW105:AZ105"/>
    <mergeCell ref="AG105:AJ105"/>
    <mergeCell ref="AK105:AN105"/>
    <mergeCell ref="AO105:AR105"/>
    <mergeCell ref="AC107:AF107"/>
    <mergeCell ref="AG107:AJ107"/>
    <mergeCell ref="AK107:AN107"/>
    <mergeCell ref="AO107:AR107"/>
    <mergeCell ref="AG108:AJ108"/>
    <mergeCell ref="AK108:AN108"/>
    <mergeCell ref="AO108:AR108"/>
    <mergeCell ref="B106:D106"/>
    <mergeCell ref="E106:H106"/>
    <mergeCell ref="I106:L106"/>
    <mergeCell ref="M106:P106"/>
    <mergeCell ref="Q106:T106"/>
    <mergeCell ref="U106:X106"/>
    <mergeCell ref="Y106:AB106"/>
    <mergeCell ref="AC106:AF106"/>
    <mergeCell ref="U105:X105"/>
    <mergeCell ref="Y105:AB105"/>
    <mergeCell ref="AC105:AF105"/>
    <mergeCell ref="B102:D105"/>
    <mergeCell ref="E102:AZ102"/>
    <mergeCell ref="E103:AZ103"/>
    <mergeCell ref="E104:T104"/>
    <mergeCell ref="U104:AJ104"/>
    <mergeCell ref="AK104:AZ104"/>
    <mergeCell ref="E105:H105"/>
    <mergeCell ref="I105:L105"/>
    <mergeCell ref="AG106:AJ106"/>
    <mergeCell ref="AK106:AN106"/>
    <mergeCell ref="AO106:AR106"/>
    <mergeCell ref="AS106:AV106"/>
    <mergeCell ref="AW106:AZ106"/>
    <mergeCell ref="M105:P105"/>
    <mergeCell ref="U109:X109"/>
    <mergeCell ref="Y109:AB109"/>
    <mergeCell ref="AC109:AF109"/>
    <mergeCell ref="AS108:AV108"/>
    <mergeCell ref="AW108:AZ108"/>
    <mergeCell ref="B109:D109"/>
    <mergeCell ref="E109:H109"/>
    <mergeCell ref="I109:L109"/>
    <mergeCell ref="M109:P109"/>
    <mergeCell ref="Q109:T109"/>
    <mergeCell ref="AS109:AV109"/>
    <mergeCell ref="AW109:AZ109"/>
    <mergeCell ref="AG109:AJ109"/>
    <mergeCell ref="AK109:AN109"/>
    <mergeCell ref="AO109:AR109"/>
    <mergeCell ref="B107:D107"/>
    <mergeCell ref="E107:H107"/>
    <mergeCell ref="I107:L107"/>
    <mergeCell ref="M107:P107"/>
    <mergeCell ref="Q107:T107"/>
    <mergeCell ref="AS107:AV107"/>
    <mergeCell ref="AW107:AZ107"/>
    <mergeCell ref="B108:D108"/>
    <mergeCell ref="E108:H108"/>
    <mergeCell ref="I108:L108"/>
    <mergeCell ref="M108:P108"/>
    <mergeCell ref="Q108:T108"/>
    <mergeCell ref="U108:X108"/>
    <mergeCell ref="Y108:AB108"/>
    <mergeCell ref="AC108:AF108"/>
    <mergeCell ref="U107:X107"/>
    <mergeCell ref="Y107:AB107"/>
    <mergeCell ref="U111:X111"/>
    <mergeCell ref="Y111:AB111"/>
    <mergeCell ref="AC111:AF111"/>
    <mergeCell ref="AG110:AJ110"/>
    <mergeCell ref="AK110:AN110"/>
    <mergeCell ref="AO110:AR110"/>
    <mergeCell ref="AS110:AV110"/>
    <mergeCell ref="AW110:AZ110"/>
    <mergeCell ref="B111:D111"/>
    <mergeCell ref="E111:H111"/>
    <mergeCell ref="I111:L111"/>
    <mergeCell ref="M111:P111"/>
    <mergeCell ref="Q111:T111"/>
    <mergeCell ref="AS111:AV111"/>
    <mergeCell ref="AW111:AZ111"/>
    <mergeCell ref="AG111:AJ111"/>
    <mergeCell ref="AK111:AN111"/>
    <mergeCell ref="AO111:AR111"/>
    <mergeCell ref="B110:D110"/>
    <mergeCell ref="E110:H110"/>
    <mergeCell ref="I110:L110"/>
    <mergeCell ref="M110:P110"/>
    <mergeCell ref="Q110:T110"/>
    <mergeCell ref="U110:X110"/>
    <mergeCell ref="Y110:AB110"/>
    <mergeCell ref="AC110:AF110"/>
    <mergeCell ref="AG112:AJ112"/>
    <mergeCell ref="AK112:AN112"/>
    <mergeCell ref="AO112:AR112"/>
    <mergeCell ref="AS112:AV112"/>
    <mergeCell ref="AW112:AZ112"/>
    <mergeCell ref="B113:D113"/>
    <mergeCell ref="E113:H113"/>
    <mergeCell ref="I113:L113"/>
    <mergeCell ref="M113:P113"/>
    <mergeCell ref="Q113:T113"/>
    <mergeCell ref="AS113:AV113"/>
    <mergeCell ref="AW113:AZ113"/>
    <mergeCell ref="B112:D112"/>
    <mergeCell ref="E112:H112"/>
    <mergeCell ref="I112:L112"/>
    <mergeCell ref="M112:P112"/>
    <mergeCell ref="Q112:T112"/>
    <mergeCell ref="U112:X112"/>
    <mergeCell ref="Y112:AB112"/>
    <mergeCell ref="AC112:AF112"/>
    <mergeCell ref="B115:AZ115"/>
    <mergeCell ref="U113:X113"/>
    <mergeCell ref="Y113:AB113"/>
    <mergeCell ref="AC113:AF113"/>
    <mergeCell ref="AG113:AJ113"/>
    <mergeCell ref="AK113:AN113"/>
    <mergeCell ref="AO113:AR113"/>
    <mergeCell ref="B118:AZ118"/>
    <mergeCell ref="B120:H121"/>
    <mergeCell ref="I120:J121"/>
    <mergeCell ref="K120:L121"/>
    <mergeCell ref="M120:N121"/>
    <mergeCell ref="O120:P121"/>
    <mergeCell ref="Q120:Y120"/>
    <mergeCell ref="Z120:AH120"/>
    <mergeCell ref="AI120:AQ120"/>
    <mergeCell ref="AR120:AZ120"/>
    <mergeCell ref="Q121:S121"/>
    <mergeCell ref="T121:V121"/>
    <mergeCell ref="W121:Y121"/>
    <mergeCell ref="Z121:AB121"/>
    <mergeCell ref="AC121:AE121"/>
    <mergeCell ref="AF121:AH121"/>
    <mergeCell ref="AI121:AK121"/>
    <mergeCell ref="T122:V122"/>
    <mergeCell ref="W122:Y122"/>
    <mergeCell ref="Z122:AB122"/>
    <mergeCell ref="AC122:AE122"/>
    <mergeCell ref="I124:J124"/>
    <mergeCell ref="K124:L124"/>
    <mergeCell ref="M124:N124"/>
    <mergeCell ref="O124:P124"/>
    <mergeCell ref="Q124:S124"/>
    <mergeCell ref="T124:V124"/>
    <mergeCell ref="I125:N125"/>
    <mergeCell ref="AL121:AN121"/>
    <mergeCell ref="AO121:AQ121"/>
    <mergeCell ref="AR121:AT121"/>
    <mergeCell ref="AU121:AW121"/>
    <mergeCell ref="AX121:AZ121"/>
    <mergeCell ref="B122:H122"/>
    <mergeCell ref="I122:J122"/>
    <mergeCell ref="K122:L122"/>
    <mergeCell ref="M122:N122"/>
    <mergeCell ref="O122:P122"/>
    <mergeCell ref="Q122:S122"/>
    <mergeCell ref="AL122:AN122"/>
    <mergeCell ref="AO122:AQ122"/>
    <mergeCell ref="AR122:AT122"/>
    <mergeCell ref="AU122:AW122"/>
    <mergeCell ref="AX122:AZ122"/>
    <mergeCell ref="AF122:AH122"/>
    <mergeCell ref="AI122:AK122"/>
    <mergeCell ref="AR123:AT123"/>
    <mergeCell ref="AU123:AW123"/>
    <mergeCell ref="AX123:AZ123"/>
    <mergeCell ref="Q123:S123"/>
    <mergeCell ref="T123:V123"/>
    <mergeCell ref="W123:Y123"/>
    <mergeCell ref="Z123:AB123"/>
    <mergeCell ref="AC123:AE123"/>
    <mergeCell ref="AF123:AH123"/>
    <mergeCell ref="AI123:AK123"/>
    <mergeCell ref="AL123:AN123"/>
    <mergeCell ref="AO123:AQ123"/>
    <mergeCell ref="B123:H125"/>
    <mergeCell ref="I123:J123"/>
    <mergeCell ref="K123:L123"/>
    <mergeCell ref="M123:N123"/>
    <mergeCell ref="O123:P123"/>
    <mergeCell ref="B126:H128"/>
    <mergeCell ref="I126:J126"/>
    <mergeCell ref="K126:L126"/>
    <mergeCell ref="M126:N126"/>
    <mergeCell ref="O126:P126"/>
    <mergeCell ref="Q126:S126"/>
    <mergeCell ref="T126:V126"/>
    <mergeCell ref="W126:Y126"/>
    <mergeCell ref="Z126:AB126"/>
    <mergeCell ref="AO124:AQ124"/>
    <mergeCell ref="I128:N128"/>
    <mergeCell ref="O128:P128"/>
    <mergeCell ref="Q128:S128"/>
    <mergeCell ref="T128:V128"/>
    <mergeCell ref="W128:Y128"/>
    <mergeCell ref="Z128:AB128"/>
    <mergeCell ref="AC128:AE128"/>
    <mergeCell ref="AF128:AH128"/>
    <mergeCell ref="AR124:AT124"/>
    <mergeCell ref="AU124:AW124"/>
    <mergeCell ref="AX124:AZ124"/>
    <mergeCell ref="O125:P125"/>
    <mergeCell ref="Q125:S125"/>
    <mergeCell ref="T125:V125"/>
    <mergeCell ref="W125:Y125"/>
    <mergeCell ref="Z125:AB125"/>
    <mergeCell ref="AC125:AE125"/>
    <mergeCell ref="W124:Y124"/>
    <mergeCell ref="Z124:AB124"/>
    <mergeCell ref="AC124:AE124"/>
    <mergeCell ref="AF124:AH124"/>
    <mergeCell ref="AI124:AK124"/>
    <mergeCell ref="AL124:AN124"/>
    <mergeCell ref="AX125:AZ125"/>
    <mergeCell ref="AF125:AH125"/>
    <mergeCell ref="AI125:AK125"/>
    <mergeCell ref="AL125:AN125"/>
    <mergeCell ref="AO125:AQ125"/>
    <mergeCell ref="AR125:AT125"/>
    <mergeCell ref="AU125:AW125"/>
    <mergeCell ref="AC127:AE127"/>
    <mergeCell ref="AF127:AH127"/>
    <mergeCell ref="AI127:AK127"/>
    <mergeCell ref="AL127:AN127"/>
    <mergeCell ref="AO127:AQ127"/>
    <mergeCell ref="AR127:AT127"/>
    <mergeCell ref="AU126:AW126"/>
    <mergeCell ref="AX126:AZ126"/>
    <mergeCell ref="I127:J127"/>
    <mergeCell ref="K127:L127"/>
    <mergeCell ref="M127:N127"/>
    <mergeCell ref="O127:P127"/>
    <mergeCell ref="Q127:S127"/>
    <mergeCell ref="T127:V127"/>
    <mergeCell ref="W127:Y127"/>
    <mergeCell ref="Z127:AB127"/>
    <mergeCell ref="AC126:AE126"/>
    <mergeCell ref="AF126:AH126"/>
    <mergeCell ref="AI126:AK126"/>
    <mergeCell ref="AL126:AN126"/>
    <mergeCell ref="AO126:AQ126"/>
    <mergeCell ref="AR126:AT126"/>
    <mergeCell ref="A8:K8"/>
    <mergeCell ref="AV8:AZ8"/>
    <mergeCell ref="A9:K9"/>
    <mergeCell ref="L9:AQ9"/>
    <mergeCell ref="A10:K10"/>
    <mergeCell ref="AR10:AU10"/>
    <mergeCell ref="AV5:AZ5"/>
    <mergeCell ref="AV3:AZ3"/>
    <mergeCell ref="AQ4:AU5"/>
    <mergeCell ref="B130:AZ130"/>
    <mergeCell ref="AU129:AW129"/>
    <mergeCell ref="AX129:AZ129"/>
    <mergeCell ref="AC129:AE129"/>
    <mergeCell ref="AF129:AH129"/>
    <mergeCell ref="AI129:AK129"/>
    <mergeCell ref="AL129:AN129"/>
    <mergeCell ref="AO129:AQ129"/>
    <mergeCell ref="AR129:AT129"/>
    <mergeCell ref="B129:N129"/>
    <mergeCell ref="O129:P129"/>
    <mergeCell ref="Q129:S129"/>
    <mergeCell ref="T129:V129"/>
    <mergeCell ref="W129:Y129"/>
    <mergeCell ref="Z129:AB129"/>
    <mergeCell ref="AI128:AK128"/>
    <mergeCell ref="AL128:AN128"/>
    <mergeCell ref="AO128:AQ128"/>
    <mergeCell ref="AR128:AT128"/>
    <mergeCell ref="AU128:AW128"/>
    <mergeCell ref="AX128:AZ128"/>
    <mergeCell ref="AU127:AW127"/>
    <mergeCell ref="AX127:AZ127"/>
    <mergeCell ref="B1:AZ1"/>
    <mergeCell ref="B37:K39"/>
    <mergeCell ref="L37:O39"/>
    <mergeCell ref="P37:V39"/>
    <mergeCell ref="W37:Y38"/>
    <mergeCell ref="Z37:AF38"/>
    <mergeCell ref="AG37:AI37"/>
    <mergeCell ref="AJ37:AM37"/>
    <mergeCell ref="AN37:AQ37"/>
    <mergeCell ref="AR37:AU37"/>
    <mergeCell ref="AV37:AZ37"/>
    <mergeCell ref="AG38:AI38"/>
    <mergeCell ref="AJ38:AM38"/>
    <mergeCell ref="AN38:AQ38"/>
    <mergeCell ref="AR38:AU38"/>
    <mergeCell ref="AV38:AZ38"/>
    <mergeCell ref="W39:AF39"/>
    <mergeCell ref="AG39:AI39"/>
    <mergeCell ref="AJ39:AM39"/>
    <mergeCell ref="AN39:AQ39"/>
    <mergeCell ref="AR39:AU39"/>
    <mergeCell ref="AV39:AZ39"/>
    <mergeCell ref="AV10:AZ10"/>
    <mergeCell ref="AV2:AZ2"/>
    <mergeCell ref="V3:AH3"/>
    <mergeCell ref="AR3:AU3"/>
    <mergeCell ref="AV4:AZ4"/>
    <mergeCell ref="AR6:AU6"/>
    <mergeCell ref="AV6:AZ6"/>
    <mergeCell ref="A7:K7"/>
    <mergeCell ref="AR7:AU7"/>
    <mergeCell ref="AV7:AZ7"/>
    <mergeCell ref="B81:D81"/>
    <mergeCell ref="B82:D82"/>
    <mergeCell ref="AC81:AD81"/>
    <mergeCell ref="AC82:AD82"/>
    <mergeCell ref="AV58:AZ58"/>
    <mergeCell ref="AG59:AI59"/>
    <mergeCell ref="AJ59:AM59"/>
    <mergeCell ref="AN59:AQ59"/>
    <mergeCell ref="AR59:AU59"/>
    <mergeCell ref="AV59:AZ59"/>
    <mergeCell ref="W60:AF60"/>
    <mergeCell ref="AG60:AI60"/>
    <mergeCell ref="AJ60:AM60"/>
    <mergeCell ref="AN60:AQ60"/>
    <mergeCell ref="AR60:AU60"/>
    <mergeCell ref="AV60:AZ60"/>
    <mergeCell ref="B58:K60"/>
    <mergeCell ref="L58:O60"/>
    <mergeCell ref="P58:V60"/>
    <mergeCell ref="W58:Y59"/>
    <mergeCell ref="Z58:AF59"/>
    <mergeCell ref="AG58:AI58"/>
    <mergeCell ref="AJ58:AM58"/>
    <mergeCell ref="AA75:AB75"/>
    <mergeCell ref="AC75:AD75"/>
    <mergeCell ref="AE75:AF75"/>
    <mergeCell ref="AY74:AZ74"/>
    <mergeCell ref="B75:D75"/>
    <mergeCell ref="E75:F75"/>
    <mergeCell ref="G75:H75"/>
    <mergeCell ref="I75:J75"/>
    <mergeCell ref="K75:L75"/>
    <mergeCell ref="AN58:AQ58"/>
    <mergeCell ref="AR58:AU58"/>
    <mergeCell ref="AS75:AT75"/>
    <mergeCell ref="AU75:AV75"/>
    <mergeCell ref="AW75:AX75"/>
    <mergeCell ref="AY76:AZ76"/>
    <mergeCell ref="U75:V75"/>
    <mergeCell ref="W75:X75"/>
    <mergeCell ref="Y75:Z75"/>
    <mergeCell ref="B55:K57"/>
    <mergeCell ref="L55:O57"/>
    <mergeCell ref="P55:V57"/>
    <mergeCell ref="W55:Y56"/>
    <mergeCell ref="Z55:AF56"/>
    <mergeCell ref="AG55:AI55"/>
    <mergeCell ref="AJ55:AM55"/>
    <mergeCell ref="AN55:AQ55"/>
    <mergeCell ref="AR55:AU55"/>
    <mergeCell ref="M75:N75"/>
    <mergeCell ref="O75:P75"/>
    <mergeCell ref="Q75:R75"/>
    <mergeCell ref="S75:T75"/>
    <mergeCell ref="AM74:AN74"/>
    <mergeCell ref="AO74:AP74"/>
    <mergeCell ref="AQ74:AR74"/>
    <mergeCell ref="AS74:AT74"/>
    <mergeCell ref="AU74:AV74"/>
    <mergeCell ref="AW74:AX74"/>
    <mergeCell ref="AA74:AB74"/>
    <mergeCell ref="AC74:AD74"/>
    <mergeCell ref="AE74:AF74"/>
    <mergeCell ref="AG74:AH74"/>
    <mergeCell ref="B61:K63"/>
    <mergeCell ref="L61:O63"/>
    <mergeCell ref="P61:V63"/>
    <mergeCell ref="W61:Y62"/>
    <mergeCell ref="Z61:AF62"/>
    <mergeCell ref="AG61:AI61"/>
    <mergeCell ref="AJ61:AM61"/>
    <mergeCell ref="AN61:AQ61"/>
    <mergeCell ref="AR61:AU61"/>
    <mergeCell ref="AV61:AZ61"/>
    <mergeCell ref="AG62:AI62"/>
    <mergeCell ref="AJ62:AM62"/>
    <mergeCell ref="AN62:AQ62"/>
    <mergeCell ref="AR62:AU62"/>
    <mergeCell ref="AV62:AZ62"/>
    <mergeCell ref="W63:AF63"/>
    <mergeCell ref="AG63:AI63"/>
    <mergeCell ref="AJ63:AM63"/>
    <mergeCell ref="AN63:AQ63"/>
    <mergeCell ref="AR63:AU63"/>
    <mergeCell ref="AV63:AZ63"/>
    <mergeCell ref="B84:D84"/>
    <mergeCell ref="AC84:AD84"/>
    <mergeCell ref="B85:D85"/>
    <mergeCell ref="E85:F85"/>
    <mergeCell ref="G85:H85"/>
    <mergeCell ref="I85:J85"/>
    <mergeCell ref="K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</mergeCells>
  <pageMargins left="0.59055118110236227" right="0.39370078740157483" top="0.74803149606299213" bottom="0.39370078740157483" header="0.31496062992125984" footer="0"/>
  <pageSetup paperSize="9" scale="63" firstPageNumber="197" fitToHeight="5" orientation="landscape" useFirstPageNumber="1" r:id="rId1"/>
  <headerFooter>
    <oddHeader>&amp;C&amp;"Times New Roman,обычный"&amp;10&amp;P</oddHeader>
  </headerFooter>
  <rowBreaks count="2" manualBreakCount="2">
    <brk id="29" max="51" man="1"/>
    <brk id="64" max="5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82"/>
  <sheetViews>
    <sheetView showGridLines="0" topLeftCell="A43" zoomScaleSheetLayoutView="120" workbookViewId="0">
      <selection activeCell="N48" sqref="N48:T51"/>
    </sheetView>
  </sheetViews>
  <sheetFormatPr defaultRowHeight="15" x14ac:dyDescent="0.25"/>
  <cols>
    <col min="1" max="1" width="1.42578125" style="124" customWidth="1"/>
    <col min="2" max="8" width="2.5703125" style="124" customWidth="1"/>
    <col min="9" max="9" width="2.85546875" style="124" customWidth="1"/>
    <col min="10" max="17" width="2.5703125" style="124" customWidth="1"/>
    <col min="18" max="19" width="2.28515625" style="124" customWidth="1"/>
    <col min="20" max="20" width="3.5703125" style="124" customWidth="1"/>
    <col min="21" max="24" width="2.5703125" style="124" customWidth="1"/>
    <col min="25" max="25" width="4.28515625" style="124" customWidth="1"/>
    <col min="26" max="26" width="1.85546875" style="124" customWidth="1"/>
    <col min="27" max="40" width="2.5703125" style="124" customWidth="1"/>
    <col min="41" max="41" width="2.7109375" style="124" customWidth="1"/>
    <col min="42" max="46" width="2.5703125" style="124" customWidth="1"/>
    <col min="47" max="47" width="2.85546875" style="124" customWidth="1"/>
    <col min="48" max="52" width="2.5703125" style="124" customWidth="1"/>
  </cols>
  <sheetData>
    <row r="1" spans="1:52" ht="30.75" customHeight="1" x14ac:dyDescent="0.25">
      <c r="A1" s="1850" t="s">
        <v>877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8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3.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3.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7.5" customHeight="1" x14ac:dyDescent="0.25"/>
    <row r="12" spans="1:52" x14ac:dyDescent="0.25">
      <c r="A12" s="126"/>
      <c r="B12" s="1842" t="s">
        <v>625</v>
      </c>
      <c r="C12" s="1842"/>
      <c r="D12" s="1842"/>
      <c r="E12" s="1842"/>
      <c r="F12" s="1842"/>
      <c r="G12" s="1842"/>
      <c r="H12" s="1842"/>
      <c r="I12" s="1842"/>
      <c r="J12" s="1842"/>
      <c r="K12" s="1842"/>
      <c r="L12" s="1842"/>
      <c r="M12" s="1842"/>
      <c r="N12" s="1842"/>
      <c r="O12" s="1842"/>
      <c r="P12" s="1842"/>
      <c r="Q12" s="1842"/>
      <c r="R12" s="1842"/>
      <c r="S12" s="1842"/>
      <c r="T12" s="1842"/>
      <c r="U12" s="1842"/>
      <c r="V12" s="1842"/>
      <c r="W12" s="1842"/>
      <c r="X12" s="1842"/>
      <c r="Y12" s="1842"/>
      <c r="Z12" s="1842"/>
      <c r="AA12" s="1842"/>
      <c r="AB12" s="1842"/>
      <c r="AC12" s="1842"/>
      <c r="AD12" s="1842"/>
      <c r="AE12" s="1842"/>
      <c r="AF12" s="1842"/>
      <c r="AG12" s="1842"/>
      <c r="AH12" s="1842"/>
      <c r="AI12" s="1842"/>
      <c r="AJ12" s="1842"/>
      <c r="AK12" s="1842"/>
      <c r="AL12" s="1842"/>
      <c r="AM12" s="1842"/>
      <c r="AN12" s="1842"/>
      <c r="AO12" s="1842"/>
      <c r="AP12" s="1842"/>
      <c r="AQ12" s="1842"/>
      <c r="AR12" s="1842"/>
      <c r="AS12" s="1842"/>
      <c r="AT12" s="607"/>
      <c r="AU12" s="607"/>
      <c r="AV12" s="607"/>
      <c r="AW12" s="607"/>
      <c r="AX12" s="607"/>
      <c r="AY12" s="607"/>
      <c r="AZ12" s="607"/>
    </row>
    <row r="13" spans="1:52" ht="8.25" customHeight="1" x14ac:dyDescent="0.25">
      <c r="A13" s="126"/>
      <c r="B13" s="646"/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6"/>
      <c r="P13" s="646"/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646"/>
      <c r="AB13" s="646"/>
      <c r="AC13" s="646"/>
      <c r="AD13" s="646"/>
      <c r="AE13" s="646"/>
      <c r="AF13" s="646"/>
      <c r="AG13" s="646"/>
      <c r="AH13" s="646"/>
      <c r="AI13" s="646"/>
      <c r="AJ13" s="646"/>
      <c r="AK13" s="646"/>
      <c r="AL13" s="646"/>
      <c r="AM13" s="646"/>
      <c r="AN13" s="646"/>
      <c r="AO13" s="646"/>
      <c r="AP13" s="646"/>
      <c r="AQ13" s="646"/>
      <c r="AR13" s="646"/>
      <c r="AS13" s="646"/>
      <c r="AT13" s="646"/>
      <c r="AU13" s="646"/>
      <c r="AV13" s="646"/>
      <c r="AW13" s="646"/>
      <c r="AX13" s="646"/>
      <c r="AY13" s="646"/>
      <c r="AZ13" s="646"/>
    </row>
    <row r="14" spans="1:52" ht="1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49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</row>
    <row r="16" spans="1:52" ht="22.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</row>
    <row r="17" spans="1:52" ht="42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268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878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878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878</v>
      </c>
      <c r="AV17" s="1848"/>
      <c r="AW17" s="1849"/>
      <c r="AX17" s="1847" t="s">
        <v>167</v>
      </c>
      <c r="AY17" s="1848"/>
      <c r="AZ17" s="1848"/>
    </row>
    <row r="18" spans="1:52" s="391" customFormat="1" ht="12" thickBot="1" x14ac:dyDescent="0.25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</row>
    <row r="19" spans="1:52" s="184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859"/>
      <c r="V19" s="1859"/>
      <c r="W19" s="1859"/>
      <c r="X19" s="1859"/>
      <c r="Y19" s="1859"/>
      <c r="Z19" s="1859"/>
      <c r="AA19" s="1859"/>
      <c r="AB19" s="1859"/>
      <c r="AC19" s="1859"/>
      <c r="AD19" s="1859"/>
      <c r="AE19" s="1859"/>
      <c r="AF19" s="1859"/>
      <c r="AG19" s="1859"/>
      <c r="AH19" s="1859"/>
      <c r="AI19" s="1859"/>
      <c r="AJ19" s="1859"/>
      <c r="AK19" s="1859"/>
      <c r="AL19" s="1859"/>
      <c r="AM19" s="1859"/>
      <c r="AN19" s="1859"/>
      <c r="AO19" s="1859"/>
      <c r="AP19" s="1859"/>
      <c r="AQ19" s="1859"/>
      <c r="AR19" s="1859"/>
      <c r="AS19" s="1859"/>
      <c r="AT19" s="1859"/>
      <c r="AU19" s="1859"/>
      <c r="AV19" s="1859"/>
      <c r="AW19" s="1859"/>
      <c r="AX19" s="1859"/>
      <c r="AY19" s="1859"/>
      <c r="AZ19" s="1860"/>
    </row>
    <row r="20" spans="1:52" s="184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856"/>
      <c r="V20" s="1856"/>
      <c r="W20" s="1856"/>
      <c r="X20" s="1856"/>
      <c r="Y20" s="1856"/>
      <c r="Z20" s="1856"/>
      <c r="AA20" s="1856"/>
      <c r="AB20" s="1856"/>
      <c r="AC20" s="1856"/>
      <c r="AD20" s="1856"/>
      <c r="AE20" s="1856"/>
      <c r="AF20" s="1856"/>
      <c r="AG20" s="1856"/>
      <c r="AH20" s="1856"/>
      <c r="AI20" s="1856"/>
      <c r="AJ20" s="1856"/>
      <c r="AK20" s="1856"/>
      <c r="AL20" s="1856"/>
      <c r="AM20" s="1856"/>
      <c r="AN20" s="1856"/>
      <c r="AO20" s="1856"/>
      <c r="AP20" s="1856"/>
      <c r="AQ20" s="1856"/>
      <c r="AR20" s="1856"/>
      <c r="AS20" s="1856"/>
      <c r="AT20" s="1856"/>
      <c r="AU20" s="1856"/>
      <c r="AV20" s="1856"/>
      <c r="AW20" s="1856"/>
      <c r="AX20" s="1856"/>
      <c r="AY20" s="1856"/>
      <c r="AZ20" s="1858"/>
    </row>
    <row r="21" spans="1:52" s="184" customFormat="1" ht="26.25" customHeight="1" x14ac:dyDescent="0.25">
      <c r="A21" s="190"/>
      <c r="B21" s="906" t="s">
        <v>370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856"/>
      <c r="V21" s="1856"/>
      <c r="W21" s="1856"/>
      <c r="X21" s="1856"/>
      <c r="Y21" s="1856"/>
      <c r="Z21" s="1856"/>
      <c r="AA21" s="1856"/>
      <c r="AB21" s="1856"/>
      <c r="AC21" s="1856"/>
      <c r="AD21" s="1856"/>
      <c r="AE21" s="1856"/>
      <c r="AF21" s="1856"/>
      <c r="AG21" s="1856"/>
      <c r="AH21" s="1856"/>
      <c r="AI21" s="1856"/>
      <c r="AJ21" s="1856"/>
      <c r="AK21" s="1856"/>
      <c r="AL21" s="1856"/>
      <c r="AM21" s="1856"/>
      <c r="AN21" s="1856"/>
      <c r="AO21" s="1856"/>
      <c r="AP21" s="1856"/>
      <c r="AQ21" s="1856"/>
      <c r="AR21" s="1856"/>
      <c r="AS21" s="1856"/>
      <c r="AT21" s="1856"/>
      <c r="AU21" s="1856"/>
      <c r="AV21" s="1856"/>
      <c r="AW21" s="1856"/>
      <c r="AX21" s="1856"/>
      <c r="AY21" s="1856"/>
      <c r="AZ21" s="1858"/>
    </row>
    <row r="22" spans="1:52" s="184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856"/>
      <c r="V22" s="1856"/>
      <c r="W22" s="1856"/>
      <c r="X22" s="1856"/>
      <c r="Y22" s="1856"/>
      <c r="Z22" s="1856"/>
      <c r="AA22" s="1856"/>
      <c r="AB22" s="1856"/>
      <c r="AC22" s="1856"/>
      <c r="AD22" s="1856"/>
      <c r="AE22" s="1856"/>
      <c r="AF22" s="1856"/>
      <c r="AG22" s="1856"/>
      <c r="AH22" s="1856"/>
      <c r="AI22" s="1856"/>
      <c r="AJ22" s="1856"/>
      <c r="AK22" s="1856"/>
      <c r="AL22" s="1856"/>
      <c r="AM22" s="1856"/>
      <c r="AN22" s="1856"/>
      <c r="AO22" s="1856"/>
      <c r="AP22" s="1856"/>
      <c r="AQ22" s="1856"/>
      <c r="AR22" s="1856"/>
      <c r="AS22" s="1856"/>
      <c r="AT22" s="1856"/>
      <c r="AU22" s="1856"/>
      <c r="AV22" s="1856"/>
      <c r="AW22" s="1856"/>
      <c r="AX22" s="1856"/>
      <c r="AY22" s="1856"/>
      <c r="AZ22" s="1858"/>
    </row>
    <row r="23" spans="1:52" s="184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856"/>
      <c r="V23" s="1856"/>
      <c r="W23" s="1856"/>
      <c r="X23" s="1856"/>
      <c r="Y23" s="1856"/>
      <c r="Z23" s="1856"/>
      <c r="AA23" s="1856"/>
      <c r="AB23" s="1856"/>
      <c r="AC23" s="1856"/>
      <c r="AD23" s="1856"/>
      <c r="AE23" s="1856"/>
      <c r="AF23" s="1856"/>
      <c r="AG23" s="1856"/>
      <c r="AH23" s="1856"/>
      <c r="AI23" s="1856"/>
      <c r="AJ23" s="1856"/>
      <c r="AK23" s="1856"/>
      <c r="AL23" s="1856"/>
      <c r="AM23" s="1856"/>
      <c r="AN23" s="1856"/>
      <c r="AO23" s="1856"/>
      <c r="AP23" s="1856"/>
      <c r="AQ23" s="1856"/>
      <c r="AR23" s="1856"/>
      <c r="AS23" s="1856"/>
      <c r="AT23" s="1856"/>
      <c r="AU23" s="1856"/>
      <c r="AV23" s="1856"/>
      <c r="AW23" s="1856"/>
      <c r="AX23" s="1856"/>
      <c r="AY23" s="1856"/>
      <c r="AZ23" s="1858"/>
    </row>
    <row r="24" spans="1:52" ht="69" customHeight="1" thickBot="1" x14ac:dyDescent="0.3">
      <c r="A24" s="129"/>
      <c r="B24" s="906" t="s">
        <v>576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861"/>
      <c r="V24" s="1861"/>
      <c r="W24" s="1861"/>
      <c r="X24" s="1861"/>
      <c r="Y24" s="1861"/>
      <c r="Z24" s="1861"/>
      <c r="AA24" s="1861"/>
      <c r="AB24" s="1861"/>
      <c r="AC24" s="1861"/>
      <c r="AD24" s="1861"/>
      <c r="AE24" s="1861"/>
      <c r="AF24" s="1861"/>
      <c r="AG24" s="1861"/>
      <c r="AH24" s="1861"/>
      <c r="AI24" s="1861"/>
      <c r="AJ24" s="1861"/>
      <c r="AK24" s="1861"/>
      <c r="AL24" s="1861"/>
      <c r="AM24" s="1861"/>
      <c r="AN24" s="1861"/>
      <c r="AO24" s="1861"/>
      <c r="AP24" s="1861"/>
      <c r="AQ24" s="1861"/>
      <c r="AR24" s="1861"/>
      <c r="AS24" s="1861"/>
      <c r="AT24" s="1861"/>
      <c r="AU24" s="1861"/>
      <c r="AV24" s="1861"/>
      <c r="AW24" s="1861"/>
      <c r="AX24" s="1861"/>
      <c r="AY24" s="1861"/>
      <c r="AZ24" s="1862"/>
    </row>
    <row r="25" spans="1:52" ht="8.25" customHeight="1" x14ac:dyDescent="0.25">
      <c r="A25" s="126"/>
      <c r="B25" s="1868"/>
      <c r="C25" s="1869"/>
      <c r="D25" s="1869"/>
      <c r="E25" s="1869"/>
      <c r="F25" s="1869"/>
      <c r="G25" s="1869"/>
      <c r="H25" s="1869"/>
      <c r="I25" s="1869"/>
      <c r="J25" s="1869"/>
      <c r="K25" s="1869"/>
      <c r="L25" s="1869"/>
      <c r="M25" s="1869"/>
      <c r="N25" s="1869"/>
      <c r="O25" s="1869"/>
      <c r="P25" s="1869"/>
      <c r="Q25" s="1869"/>
      <c r="R25" s="1869"/>
      <c r="S25" s="1869"/>
      <c r="T25" s="1869"/>
      <c r="U25" s="1869"/>
      <c r="V25" s="1869"/>
      <c r="W25" s="1869"/>
      <c r="X25" s="1869"/>
      <c r="Y25" s="1869"/>
      <c r="Z25" s="1870"/>
      <c r="AA25" s="1870"/>
      <c r="AB25" s="1870"/>
      <c r="AC25" s="1865"/>
      <c r="AD25" s="1865"/>
      <c r="AE25" s="1865"/>
      <c r="AF25" s="1865"/>
      <c r="AG25" s="1865"/>
      <c r="AH25" s="1865"/>
      <c r="AI25" s="1865"/>
      <c r="AJ25" s="1865"/>
      <c r="AK25" s="1865"/>
      <c r="AL25" s="1865"/>
      <c r="AM25" s="1865"/>
      <c r="AN25" s="1865"/>
      <c r="AO25" s="1865"/>
      <c r="AP25" s="1865"/>
      <c r="AQ25" s="1865"/>
      <c r="AR25" s="1865"/>
      <c r="AS25" s="1865"/>
      <c r="AT25" s="1865"/>
      <c r="AU25" s="1865"/>
      <c r="AV25" s="1865"/>
      <c r="AW25" s="1865"/>
      <c r="AX25" s="1865"/>
      <c r="AY25" s="1865"/>
      <c r="AZ25" s="1865"/>
    </row>
    <row r="26" spans="1:52" ht="25.5" customHeight="1" x14ac:dyDescent="0.25">
      <c r="A26" s="82"/>
      <c r="B26" s="1866" t="s">
        <v>713</v>
      </c>
      <c r="C26" s="1867"/>
      <c r="D26" s="1867"/>
      <c r="E26" s="1867"/>
      <c r="F26" s="1867"/>
      <c r="G26" s="1867"/>
      <c r="H26" s="1867"/>
      <c r="I26" s="1867"/>
      <c r="J26" s="1867"/>
      <c r="K26" s="1867"/>
      <c r="L26" s="1867"/>
      <c r="M26" s="1867"/>
      <c r="N26" s="1867"/>
      <c r="O26" s="1867"/>
      <c r="P26" s="1867"/>
      <c r="Q26" s="1867"/>
      <c r="R26" s="1867"/>
      <c r="S26" s="1867"/>
      <c r="T26" s="1867"/>
      <c r="U26" s="1867"/>
      <c r="V26" s="1867"/>
      <c r="W26" s="1867"/>
      <c r="X26" s="1867"/>
      <c r="Y26" s="1867"/>
      <c r="Z26" s="1867"/>
      <c r="AA26" s="1867"/>
      <c r="AB26" s="1867"/>
      <c r="AC26" s="1867"/>
      <c r="AD26" s="1867"/>
      <c r="AE26" s="1867"/>
      <c r="AF26" s="1867"/>
      <c r="AG26" s="1867"/>
      <c r="AH26" s="1867"/>
      <c r="AI26" s="1867"/>
      <c r="AJ26" s="1867"/>
      <c r="AK26" s="1867"/>
      <c r="AL26" s="1867"/>
      <c r="AM26" s="1867"/>
      <c r="AN26" s="1867"/>
      <c r="AO26" s="1867"/>
      <c r="AP26" s="1867"/>
      <c r="AQ26" s="1867"/>
      <c r="AR26" s="1867"/>
      <c r="AS26" s="1867"/>
      <c r="AT26" s="1867"/>
      <c r="AU26" s="1867"/>
      <c r="AV26" s="1867"/>
      <c r="AW26" s="1867"/>
      <c r="AX26" s="1867"/>
      <c r="AY26" s="1867"/>
      <c r="AZ26" s="1867"/>
    </row>
    <row r="27" spans="1:52" ht="8.25" customHeight="1" x14ac:dyDescent="0.25">
      <c r="A27" s="126"/>
      <c r="B27" s="130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pans="1:52" x14ac:dyDescent="0.25">
      <c r="A28" s="646"/>
      <c r="B28" s="1863" t="s">
        <v>371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</row>
    <row r="29" spans="1:52" x14ac:dyDescent="0.25">
      <c r="A29" s="646"/>
      <c r="B29" s="1863" t="s">
        <v>575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</row>
    <row r="30" spans="1:52" ht="10.5" customHeight="1" x14ac:dyDescent="0.25">
      <c r="A30" s="646"/>
      <c r="B30" s="636"/>
      <c r="C30" s="636"/>
      <c r="D30" s="636"/>
      <c r="E30" s="636"/>
      <c r="F30" s="636"/>
      <c r="G30" s="636"/>
      <c r="H30" s="636"/>
      <c r="I30" s="636"/>
      <c r="J30" s="636"/>
      <c r="K30" s="636"/>
      <c r="L30" s="636"/>
      <c r="M30" s="636"/>
      <c r="N30" s="636"/>
      <c r="O30" s="636"/>
      <c r="P30" s="636"/>
      <c r="Q30" s="636"/>
      <c r="R30" s="636"/>
      <c r="S30" s="636"/>
      <c r="T30" s="636"/>
      <c r="U30" s="636"/>
      <c r="V30" s="636"/>
      <c r="W30" s="636"/>
      <c r="X30" s="636"/>
      <c r="Y30" s="636"/>
      <c r="Z30" s="636"/>
      <c r="AA30" s="636"/>
      <c r="AB30" s="636"/>
      <c r="AC30" s="636"/>
      <c r="AD30" s="636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  <c r="AV30" s="636"/>
      <c r="AW30" s="636"/>
      <c r="AX30" s="636"/>
      <c r="AY30" s="636"/>
      <c r="AZ30" s="636"/>
    </row>
    <row r="31" spans="1:52" ht="18" customHeight="1" x14ac:dyDescent="0.25">
      <c r="A31" s="605"/>
      <c r="B31" s="1848" t="s">
        <v>304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</row>
    <row r="32" spans="1:52" ht="48" customHeight="1" x14ac:dyDescent="0.25">
      <c r="A32" s="605"/>
      <c r="B32" s="1851" t="s">
        <v>100</v>
      </c>
      <c r="C32" s="1851"/>
      <c r="D32" s="1851"/>
      <c r="E32" s="1851"/>
      <c r="F32" s="1844"/>
      <c r="G32" s="1938" t="s">
        <v>781</v>
      </c>
      <c r="H32" s="1939"/>
      <c r="I32" s="1940"/>
      <c r="J32" s="1843" t="s">
        <v>775</v>
      </c>
      <c r="K32" s="1851"/>
      <c r="L32" s="1844"/>
      <c r="M32" s="1843" t="s">
        <v>776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</row>
    <row r="33" spans="1:53" ht="18" customHeight="1" x14ac:dyDescent="0.25">
      <c r="A33" s="605"/>
      <c r="B33" s="1852"/>
      <c r="C33" s="1852"/>
      <c r="D33" s="1852"/>
      <c r="E33" s="1852"/>
      <c r="F33" s="1853"/>
      <c r="G33" s="1941"/>
      <c r="H33" s="1942"/>
      <c r="I33" s="194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</row>
    <row r="34" spans="1:53" ht="42" customHeight="1" x14ac:dyDescent="0.25">
      <c r="A34" s="605"/>
      <c r="B34" s="1854"/>
      <c r="C34" s="1854"/>
      <c r="D34" s="1854"/>
      <c r="E34" s="1854"/>
      <c r="F34" s="1846"/>
      <c r="G34" s="1944"/>
      <c r="H34" s="1945"/>
      <c r="I34" s="19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268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878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878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878</v>
      </c>
      <c r="AV34" s="1848"/>
      <c r="AW34" s="1849"/>
      <c r="AX34" s="1847" t="s">
        <v>167</v>
      </c>
      <c r="AY34" s="1848"/>
      <c r="AZ34" s="1848"/>
    </row>
    <row r="35" spans="1:53" s="391" customFormat="1" ht="12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</row>
    <row r="36" spans="1:53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878" t="s">
        <v>21</v>
      </c>
      <c r="S36" s="1878"/>
      <c r="T36" s="1879"/>
      <c r="U36" s="1859"/>
      <c r="V36" s="1859"/>
      <c r="W36" s="1859"/>
      <c r="X36" s="1859"/>
      <c r="Y36" s="1859"/>
      <c r="Z36" s="1859"/>
      <c r="AA36" s="1859"/>
      <c r="AB36" s="1859"/>
      <c r="AC36" s="1859"/>
      <c r="AD36" s="1859"/>
      <c r="AE36" s="1859"/>
      <c r="AF36" s="1859"/>
      <c r="AG36" s="1859"/>
      <c r="AH36" s="1859"/>
      <c r="AI36" s="1859"/>
      <c r="AJ36" s="1859"/>
      <c r="AK36" s="1859"/>
      <c r="AL36" s="1859"/>
      <c r="AM36" s="1859"/>
      <c r="AN36" s="1859"/>
      <c r="AO36" s="1859"/>
      <c r="AP36" s="1859"/>
      <c r="AQ36" s="1859"/>
      <c r="AR36" s="1859"/>
      <c r="AS36" s="1859"/>
      <c r="AT36" s="1859"/>
      <c r="AU36" s="1859"/>
      <c r="AV36" s="1859"/>
      <c r="AW36" s="1859"/>
      <c r="AX36" s="1859"/>
      <c r="AY36" s="1859"/>
      <c r="AZ36" s="1860"/>
    </row>
    <row r="37" spans="1:53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883" t="s">
        <v>22</v>
      </c>
      <c r="S37" s="1883"/>
      <c r="T37" s="1884"/>
      <c r="U37" s="1856"/>
      <c r="V37" s="1856"/>
      <c r="W37" s="1856"/>
      <c r="X37" s="1856"/>
      <c r="Y37" s="1856"/>
      <c r="Z37" s="1856"/>
      <c r="AA37" s="1856"/>
      <c r="AB37" s="1856"/>
      <c r="AC37" s="1856"/>
      <c r="AD37" s="1856"/>
      <c r="AE37" s="1856"/>
      <c r="AF37" s="1856"/>
      <c r="AG37" s="1856"/>
      <c r="AH37" s="1856"/>
      <c r="AI37" s="1856"/>
      <c r="AJ37" s="1856"/>
      <c r="AK37" s="1856"/>
      <c r="AL37" s="1856"/>
      <c r="AM37" s="1856"/>
      <c r="AN37" s="1856"/>
      <c r="AO37" s="1856"/>
      <c r="AP37" s="1856"/>
      <c r="AQ37" s="1856"/>
      <c r="AR37" s="1856"/>
      <c r="AS37" s="1856"/>
      <c r="AT37" s="1856"/>
      <c r="AU37" s="1856"/>
      <c r="AV37" s="1856"/>
      <c r="AW37" s="1856"/>
      <c r="AX37" s="1856"/>
      <c r="AY37" s="1856"/>
      <c r="AZ37" s="1858"/>
    </row>
    <row r="38" spans="1:53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856"/>
      <c r="V38" s="1856"/>
      <c r="W38" s="1856"/>
      <c r="X38" s="1856"/>
      <c r="Y38" s="1856"/>
      <c r="Z38" s="1856"/>
      <c r="AA38" s="1856"/>
      <c r="AB38" s="1856"/>
      <c r="AC38" s="1856"/>
      <c r="AD38" s="1856"/>
      <c r="AE38" s="1856"/>
      <c r="AF38" s="1856"/>
      <c r="AG38" s="1856"/>
      <c r="AH38" s="1856"/>
      <c r="AI38" s="1856"/>
      <c r="AJ38" s="1856"/>
      <c r="AK38" s="1856"/>
      <c r="AL38" s="1856"/>
      <c r="AM38" s="1856"/>
      <c r="AN38" s="1856"/>
      <c r="AO38" s="1856"/>
      <c r="AP38" s="1856"/>
      <c r="AQ38" s="1856"/>
      <c r="AR38" s="1856"/>
      <c r="AS38" s="1856"/>
      <c r="AT38" s="1856"/>
      <c r="AU38" s="1856"/>
      <c r="AV38" s="1856"/>
      <c r="AW38" s="1856"/>
      <c r="AX38" s="1856"/>
      <c r="AY38" s="1856"/>
      <c r="AZ38" s="1858"/>
    </row>
    <row r="39" spans="1:53" ht="18" customHeight="1" thickBot="1" x14ac:dyDescent="0.3">
      <c r="A39" s="128"/>
      <c r="B39" s="1886" t="s">
        <v>574</v>
      </c>
      <c r="C39" s="1886"/>
      <c r="D39" s="1886"/>
      <c r="E39" s="1886"/>
      <c r="F39" s="1886"/>
      <c r="G39" s="1886"/>
      <c r="H39" s="1886"/>
      <c r="I39" s="1886"/>
      <c r="J39" s="1886"/>
      <c r="K39" s="1886"/>
      <c r="L39" s="1886"/>
      <c r="M39" s="1886"/>
      <c r="N39" s="1886"/>
      <c r="O39" s="1886"/>
      <c r="P39" s="1886"/>
      <c r="Q39" s="1887"/>
      <c r="R39" s="1888">
        <v>9000</v>
      </c>
      <c r="S39" s="1889"/>
      <c r="T39" s="1890"/>
      <c r="U39" s="1861"/>
      <c r="V39" s="1861"/>
      <c r="W39" s="1861"/>
      <c r="X39" s="1861"/>
      <c r="Y39" s="1861"/>
      <c r="Z39" s="1861"/>
      <c r="AA39" s="1861"/>
      <c r="AB39" s="1861"/>
      <c r="AC39" s="1861"/>
      <c r="AD39" s="1861"/>
      <c r="AE39" s="1861"/>
      <c r="AF39" s="1861"/>
      <c r="AG39" s="1861"/>
      <c r="AH39" s="1861"/>
      <c r="AI39" s="1861"/>
      <c r="AJ39" s="1861"/>
      <c r="AK39" s="1861"/>
      <c r="AL39" s="1861"/>
      <c r="AM39" s="1861"/>
      <c r="AN39" s="1861"/>
      <c r="AO39" s="1861"/>
      <c r="AP39" s="1861"/>
      <c r="AQ39" s="1861"/>
      <c r="AR39" s="1861"/>
      <c r="AS39" s="1861"/>
      <c r="AT39" s="1861"/>
      <c r="AU39" s="1861"/>
      <c r="AV39" s="1861"/>
      <c r="AW39" s="1861"/>
      <c r="AX39" s="1861"/>
      <c r="AY39" s="1861"/>
      <c r="AZ39" s="1862"/>
    </row>
    <row r="40" spans="1:53" ht="18" customHeight="1" x14ac:dyDescent="0.25">
      <c r="A40" s="128"/>
      <c r="B40" s="677"/>
      <c r="C40" s="677"/>
      <c r="D40" s="677"/>
      <c r="E40" s="677"/>
      <c r="F40" s="677"/>
      <c r="G40" s="677"/>
      <c r="H40" s="677"/>
      <c r="I40" s="677"/>
      <c r="J40" s="677"/>
      <c r="K40" s="677"/>
      <c r="L40" s="677"/>
      <c r="M40" s="677"/>
      <c r="N40" s="677"/>
      <c r="O40" s="677"/>
      <c r="P40" s="677"/>
      <c r="Q40" s="677"/>
      <c r="R40" s="687"/>
      <c r="S40" s="687"/>
      <c r="T40" s="687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8"/>
      <c r="AL40" s="678"/>
      <c r="AM40" s="678"/>
      <c r="AN40" s="678"/>
      <c r="AO40" s="678"/>
      <c r="AP40" s="678"/>
      <c r="AQ40" s="678"/>
      <c r="AR40" s="678"/>
      <c r="AS40" s="678"/>
      <c r="AT40" s="678"/>
      <c r="AU40" s="678"/>
      <c r="AV40" s="678"/>
      <c r="AW40" s="678"/>
      <c r="AX40" s="678"/>
      <c r="AY40" s="678"/>
      <c r="AZ40" s="678"/>
    </row>
    <row r="41" spans="1:53" ht="30" customHeight="1" x14ac:dyDescent="0.25">
      <c r="A41" s="606"/>
      <c r="B41" s="1936" t="s">
        <v>832</v>
      </c>
      <c r="C41" s="1937"/>
      <c r="D41" s="1937"/>
      <c r="E41" s="1937"/>
      <c r="F41" s="1937"/>
      <c r="G41" s="1937"/>
      <c r="H41" s="1937"/>
      <c r="I41" s="1937"/>
      <c r="J41" s="1937"/>
      <c r="K41" s="1937"/>
      <c r="L41" s="1937"/>
      <c r="M41" s="1937"/>
      <c r="N41" s="1937"/>
      <c r="O41" s="1937"/>
      <c r="P41" s="1937"/>
      <c r="Q41" s="1937"/>
      <c r="R41" s="1937"/>
      <c r="S41" s="1937"/>
      <c r="T41" s="1937"/>
      <c r="U41" s="1937"/>
      <c r="V41" s="1937"/>
      <c r="W41" s="1937"/>
      <c r="X41" s="1937"/>
      <c r="Y41" s="1937"/>
      <c r="Z41" s="1937"/>
      <c r="AA41" s="1937"/>
      <c r="AB41" s="1937"/>
      <c r="AC41" s="1937"/>
      <c r="AD41" s="1937"/>
      <c r="AE41" s="1937"/>
      <c r="AF41" s="1937"/>
      <c r="AG41" s="1937"/>
      <c r="AH41" s="1937"/>
      <c r="AI41" s="1937"/>
      <c r="AJ41" s="1937"/>
      <c r="AK41" s="1937"/>
      <c r="AL41" s="1937"/>
      <c r="AM41" s="1937"/>
      <c r="AN41" s="1937"/>
      <c r="AO41" s="1937"/>
      <c r="AP41" s="1937"/>
      <c r="AQ41" s="1937"/>
      <c r="AR41" s="1937"/>
      <c r="AS41" s="1937"/>
      <c r="AT41" s="1937"/>
      <c r="AU41" s="1937"/>
      <c r="AV41" s="1937"/>
      <c r="AW41" s="1937"/>
      <c r="AX41" s="1937"/>
      <c r="AY41" s="1937"/>
      <c r="AZ41" s="1937"/>
      <c r="BA41" s="141"/>
    </row>
    <row r="42" spans="1:53" x14ac:dyDescent="0.25">
      <c r="A42" s="606"/>
      <c r="B42" s="679"/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M42" s="680"/>
      <c r="N42" s="680"/>
      <c r="O42" s="680"/>
      <c r="P42" s="680"/>
      <c r="Q42" s="680"/>
      <c r="R42" s="680"/>
      <c r="S42" s="680"/>
      <c r="T42" s="680"/>
      <c r="U42" s="680"/>
      <c r="V42" s="680"/>
      <c r="W42" s="680"/>
      <c r="X42" s="680"/>
      <c r="Y42" s="680"/>
      <c r="Z42" s="680"/>
      <c r="AA42" s="680"/>
      <c r="AB42" s="680"/>
      <c r="AC42" s="680"/>
      <c r="AD42" s="680"/>
      <c r="AE42" s="680"/>
      <c r="AF42" s="680"/>
      <c r="AG42" s="680"/>
      <c r="AH42" s="680"/>
      <c r="AI42" s="680"/>
      <c r="AJ42" s="680"/>
      <c r="AK42" s="680"/>
      <c r="AL42" s="680"/>
      <c r="AM42" s="680"/>
      <c r="AN42" s="680"/>
      <c r="AO42" s="680"/>
      <c r="AP42" s="680"/>
      <c r="AQ42" s="680"/>
      <c r="AR42" s="680"/>
      <c r="AS42" s="680"/>
      <c r="AT42" s="680"/>
      <c r="AU42" s="680"/>
      <c r="AV42" s="680"/>
      <c r="AW42" s="680"/>
      <c r="AX42" s="680"/>
      <c r="AY42" s="680"/>
      <c r="AZ42" s="680"/>
      <c r="BA42" s="141"/>
    </row>
    <row r="43" spans="1:53" x14ac:dyDescent="0.25">
      <c r="A43" s="129"/>
      <c r="B43" s="1863" t="s">
        <v>577</v>
      </c>
      <c r="C43" s="1863"/>
      <c r="D43" s="1863"/>
      <c r="E43" s="1863"/>
      <c r="F43" s="1863"/>
      <c r="G43" s="1863"/>
      <c r="H43" s="1863"/>
      <c r="I43" s="1863"/>
      <c r="J43" s="1863"/>
      <c r="K43" s="1863"/>
      <c r="L43" s="1863"/>
      <c r="M43" s="1863"/>
      <c r="N43" s="1863"/>
      <c r="O43" s="1863"/>
      <c r="P43" s="1863"/>
      <c r="Q43" s="1863"/>
      <c r="R43" s="1863"/>
      <c r="S43" s="1863"/>
      <c r="T43" s="1863"/>
      <c r="U43" s="1863"/>
      <c r="V43" s="1863"/>
      <c r="W43" s="1863"/>
      <c r="X43" s="1863"/>
      <c r="Y43" s="1863"/>
      <c r="Z43" s="1863"/>
      <c r="AA43" s="1863"/>
      <c r="AB43" s="1863"/>
      <c r="AC43" s="1863"/>
      <c r="AD43" s="1863"/>
      <c r="AE43" s="1863"/>
      <c r="AF43" s="1863"/>
      <c r="AG43" s="1863"/>
      <c r="AH43" s="1863"/>
      <c r="AI43" s="1863"/>
      <c r="AJ43" s="1863"/>
      <c r="AK43" s="1863"/>
      <c r="AL43" s="1863"/>
      <c r="AM43" s="1863"/>
      <c r="AN43" s="1863"/>
      <c r="AO43" s="1863"/>
      <c r="AP43" s="1863"/>
      <c r="AQ43" s="1863"/>
      <c r="AR43" s="1863"/>
      <c r="AS43" s="1863"/>
      <c r="AT43" s="1863"/>
      <c r="AU43" s="1863"/>
      <c r="AV43" s="1863"/>
      <c r="AW43" s="1863"/>
      <c r="AX43" s="1863"/>
      <c r="AY43" s="1863"/>
      <c r="AZ43" s="1863"/>
    </row>
    <row r="44" spans="1:53" x14ac:dyDescent="0.25">
      <c r="A44" s="126"/>
      <c r="B44" s="1885" t="s">
        <v>783</v>
      </c>
      <c r="C44" s="1885"/>
      <c r="D44" s="1885"/>
      <c r="E44" s="1885"/>
      <c r="F44" s="1885"/>
      <c r="G44" s="1885"/>
      <c r="H44" s="1885"/>
      <c r="I44" s="1885"/>
      <c r="J44" s="1885"/>
      <c r="K44" s="1885"/>
      <c r="L44" s="1885"/>
      <c r="M44" s="1885"/>
      <c r="N44" s="1885"/>
      <c r="O44" s="1885"/>
      <c r="P44" s="1885"/>
      <c r="Q44" s="1885"/>
      <c r="R44" s="1885"/>
      <c r="S44" s="1885"/>
      <c r="T44" s="1885"/>
      <c r="U44" s="1885"/>
      <c r="V44" s="1885"/>
      <c r="W44" s="1885"/>
      <c r="X44" s="1885"/>
      <c r="Y44" s="1885"/>
      <c r="Z44" s="1885"/>
      <c r="AA44" s="1885"/>
      <c r="AB44" s="1885"/>
      <c r="AC44" s="1885"/>
      <c r="AD44" s="1885"/>
      <c r="AE44" s="1885"/>
      <c r="AF44" s="1885"/>
      <c r="AG44" s="1885"/>
      <c r="AH44" s="1885"/>
      <c r="AI44" s="1885"/>
      <c r="AJ44" s="1885"/>
      <c r="AK44" s="1885"/>
      <c r="AL44" s="1885"/>
      <c r="AM44" s="1885"/>
      <c r="AN44" s="1885"/>
      <c r="AO44" s="1885"/>
      <c r="AP44" s="1885"/>
      <c r="AQ44" s="1885"/>
      <c r="AR44" s="1885"/>
      <c r="AS44" s="1885"/>
      <c r="AT44" s="1885"/>
      <c r="AU44" s="1885"/>
      <c r="AV44" s="1885"/>
      <c r="AW44" s="1885"/>
      <c r="AX44" s="1885"/>
      <c r="AY44" s="1885"/>
      <c r="AZ44" s="1885"/>
    </row>
    <row r="45" spans="1:53" ht="30" customHeight="1" x14ac:dyDescent="0.25">
      <c r="A45" s="126"/>
      <c r="B45" s="1952"/>
      <c r="C45" s="1952"/>
      <c r="D45" s="1952"/>
      <c r="E45" s="1952"/>
      <c r="F45" s="1952"/>
      <c r="G45" s="1952"/>
      <c r="H45" s="1952"/>
      <c r="I45" s="1952"/>
      <c r="J45" s="1952"/>
      <c r="K45" s="1952"/>
      <c r="L45" s="1952"/>
      <c r="M45" s="1952"/>
      <c r="N45" s="1952"/>
      <c r="O45" s="1952"/>
      <c r="P45" s="1952"/>
      <c r="Q45" s="1952"/>
      <c r="R45" s="1952"/>
      <c r="S45" s="1952"/>
      <c r="T45" s="1952"/>
      <c r="U45" s="1952"/>
      <c r="V45" s="1952"/>
      <c r="W45" s="1952"/>
      <c r="X45" s="1952"/>
      <c r="Y45" s="1952"/>
      <c r="Z45" s="1952"/>
      <c r="AA45" s="1952"/>
      <c r="AB45" s="1952"/>
      <c r="AC45" s="1952"/>
      <c r="AD45" s="1952"/>
      <c r="AE45" s="1952"/>
      <c r="AF45" s="1952"/>
      <c r="AG45" s="1952"/>
      <c r="AH45" s="1952"/>
      <c r="AI45" s="1952"/>
      <c r="AJ45" s="1952"/>
      <c r="AK45" s="1952"/>
      <c r="AL45" s="1952"/>
      <c r="AM45" s="1952"/>
      <c r="AN45" s="1952"/>
      <c r="AO45" s="1952"/>
      <c r="AP45" s="1952"/>
      <c r="AQ45" s="1952"/>
      <c r="AR45" s="1952"/>
      <c r="AS45" s="1952"/>
      <c r="AT45" s="1952"/>
      <c r="AU45" s="1952"/>
      <c r="AV45" s="1952"/>
      <c r="AW45" s="1952"/>
      <c r="AX45" s="1952"/>
      <c r="AY45" s="1952"/>
      <c r="AZ45" s="1952"/>
    </row>
    <row r="46" spans="1:53" ht="15" customHeight="1" x14ac:dyDescent="0.25">
      <c r="A46" s="126"/>
      <c r="B46" s="1951" t="s">
        <v>773</v>
      </c>
      <c r="C46" s="1951"/>
      <c r="D46" s="1951"/>
      <c r="E46" s="1951"/>
      <c r="F46" s="1951"/>
      <c r="G46" s="1951"/>
      <c r="H46" s="1951"/>
      <c r="I46" s="1951"/>
      <c r="J46" s="1951"/>
      <c r="K46" s="1951"/>
      <c r="L46" s="1951"/>
      <c r="M46" s="1951"/>
      <c r="N46" s="1951"/>
      <c r="O46" s="1951"/>
      <c r="P46" s="1951"/>
      <c r="Q46" s="1951"/>
      <c r="R46" s="1951"/>
      <c r="S46" s="1951"/>
      <c r="T46" s="1951"/>
      <c r="U46" s="1951"/>
      <c r="V46" s="1951"/>
      <c r="W46" s="1951"/>
      <c r="X46" s="1951"/>
      <c r="Y46" s="1951"/>
      <c r="Z46" s="1951"/>
      <c r="AA46" s="1951"/>
      <c r="AB46" s="1951"/>
      <c r="AC46" s="1951"/>
      <c r="AD46" s="1951"/>
      <c r="AE46" s="1951"/>
      <c r="AF46" s="1951"/>
      <c r="AG46" s="1951"/>
      <c r="AH46" s="1951"/>
      <c r="AI46" s="1951"/>
      <c r="AJ46" s="1951"/>
      <c r="AK46" s="1951"/>
      <c r="AL46" s="1951"/>
      <c r="AM46" s="1951"/>
      <c r="AN46" s="1951"/>
      <c r="AO46" s="1951"/>
      <c r="AP46" s="1951"/>
      <c r="AQ46" s="1951"/>
      <c r="AR46" s="1951"/>
      <c r="AS46" s="1951"/>
      <c r="AT46" s="1951"/>
      <c r="AU46" s="1951"/>
      <c r="AV46" s="1951"/>
      <c r="AW46" s="1951"/>
      <c r="AX46" s="1951"/>
      <c r="AY46" s="1951"/>
      <c r="AZ46" s="1951"/>
    </row>
    <row r="47" spans="1:53" x14ac:dyDescent="0.25">
      <c r="A47" s="126"/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</row>
    <row r="48" spans="1:53" ht="15" customHeight="1" x14ac:dyDescent="0.25">
      <c r="A48" s="128"/>
      <c r="B48" s="1851" t="s">
        <v>763</v>
      </c>
      <c r="C48" s="1851"/>
      <c r="D48" s="1851"/>
      <c r="E48" s="1844"/>
      <c r="F48" s="1851" t="s">
        <v>78</v>
      </c>
      <c r="G48" s="1851"/>
      <c r="H48" s="1851"/>
      <c r="I48" s="1851"/>
      <c r="J48" s="1864" t="s">
        <v>778</v>
      </c>
      <c r="K48" s="1864"/>
      <c r="L48" s="1864"/>
      <c r="M48" s="1864"/>
      <c r="N48" s="1843" t="s">
        <v>779</v>
      </c>
      <c r="O48" s="1323"/>
      <c r="P48" s="1323"/>
      <c r="Q48" s="1323"/>
      <c r="R48" s="1323"/>
      <c r="S48" s="1323"/>
      <c r="T48" s="1324"/>
      <c r="U48" s="1843" t="s">
        <v>578</v>
      </c>
      <c r="V48" s="1851"/>
      <c r="W48" s="1851"/>
      <c r="X48" s="1851"/>
      <c r="Y48" s="1844"/>
      <c r="Z48" s="1843" t="s">
        <v>33</v>
      </c>
      <c r="AA48" s="1851"/>
      <c r="AB48" s="1844"/>
      <c r="AC48" s="1847" t="s">
        <v>99</v>
      </c>
      <c r="AD48" s="1848"/>
      <c r="AE48" s="1848"/>
      <c r="AF48" s="1848"/>
      <c r="AG48" s="1848"/>
      <c r="AH48" s="1848"/>
      <c r="AI48" s="1848"/>
      <c r="AJ48" s="1848"/>
      <c r="AK48" s="1848"/>
      <c r="AL48" s="1848"/>
      <c r="AM48" s="1848"/>
      <c r="AN48" s="1848"/>
      <c r="AO48" s="1848"/>
      <c r="AP48" s="1848"/>
      <c r="AQ48" s="1848"/>
      <c r="AR48" s="1848"/>
      <c r="AS48" s="1848"/>
      <c r="AT48" s="1848"/>
      <c r="AU48" s="1848"/>
      <c r="AV48" s="1848"/>
      <c r="AW48" s="1848"/>
      <c r="AX48" s="1848"/>
      <c r="AY48" s="1848"/>
      <c r="AZ48" s="1848"/>
    </row>
    <row r="49" spans="1:52" ht="74.25" customHeight="1" x14ac:dyDescent="0.25">
      <c r="A49" s="128"/>
      <c r="B49" s="1852"/>
      <c r="C49" s="1852"/>
      <c r="D49" s="1852"/>
      <c r="E49" s="1853"/>
      <c r="F49" s="1852"/>
      <c r="G49" s="1852"/>
      <c r="H49" s="1852"/>
      <c r="I49" s="1852"/>
      <c r="J49" s="1864"/>
      <c r="K49" s="1864"/>
      <c r="L49" s="1864"/>
      <c r="M49" s="1864"/>
      <c r="N49" s="1898"/>
      <c r="O49" s="734"/>
      <c r="P49" s="734"/>
      <c r="Q49" s="734"/>
      <c r="R49" s="734"/>
      <c r="S49" s="734"/>
      <c r="T49" s="735"/>
      <c r="U49" s="1897"/>
      <c r="V49" s="1852"/>
      <c r="W49" s="1852"/>
      <c r="X49" s="1852"/>
      <c r="Y49" s="1853"/>
      <c r="Z49" s="1897"/>
      <c r="AA49" s="1852"/>
      <c r="AB49" s="1853"/>
      <c r="AC49" s="1845" t="s">
        <v>34</v>
      </c>
      <c r="AD49" s="1854"/>
      <c r="AE49" s="1854"/>
      <c r="AF49" s="1854"/>
      <c r="AG49" s="1854"/>
      <c r="AH49" s="1846"/>
      <c r="AI49" s="1845" t="s">
        <v>65</v>
      </c>
      <c r="AJ49" s="1854"/>
      <c r="AK49" s="1854"/>
      <c r="AL49" s="1854"/>
      <c r="AM49" s="1854"/>
      <c r="AN49" s="1846"/>
      <c r="AO49" s="1845" t="s">
        <v>91</v>
      </c>
      <c r="AP49" s="1854"/>
      <c r="AQ49" s="1854"/>
      <c r="AR49" s="1854"/>
      <c r="AS49" s="1854"/>
      <c r="AT49" s="1846"/>
      <c r="AU49" s="1845" t="s">
        <v>447</v>
      </c>
      <c r="AV49" s="1854"/>
      <c r="AW49" s="1854"/>
      <c r="AX49" s="1854"/>
      <c r="AY49" s="1854"/>
      <c r="AZ49" s="1854"/>
    </row>
    <row r="50" spans="1:52" ht="21" customHeight="1" x14ac:dyDescent="0.25">
      <c r="A50" s="128"/>
      <c r="B50" s="1852"/>
      <c r="C50" s="1852"/>
      <c r="D50" s="1852"/>
      <c r="E50" s="1853"/>
      <c r="F50" s="1852"/>
      <c r="G50" s="1852"/>
      <c r="H50" s="1852"/>
      <c r="I50" s="1852"/>
      <c r="J50" s="1864"/>
      <c r="K50" s="1864"/>
      <c r="L50" s="1864"/>
      <c r="M50" s="1864"/>
      <c r="N50" s="1898"/>
      <c r="O50" s="734"/>
      <c r="P50" s="734"/>
      <c r="Q50" s="734"/>
      <c r="R50" s="734"/>
      <c r="S50" s="734"/>
      <c r="T50" s="735"/>
      <c r="U50" s="1897"/>
      <c r="V50" s="1852"/>
      <c r="W50" s="1852"/>
      <c r="X50" s="1852"/>
      <c r="Y50" s="1853"/>
      <c r="Z50" s="1897"/>
      <c r="AA50" s="1852"/>
      <c r="AB50" s="1853"/>
      <c r="AC50" s="1843" t="s">
        <v>4</v>
      </c>
      <c r="AD50" s="1844"/>
      <c r="AE50" s="1847" t="s">
        <v>270</v>
      </c>
      <c r="AF50" s="1848"/>
      <c r="AG50" s="1848"/>
      <c r="AH50" s="1849"/>
      <c r="AI50" s="1843" t="s">
        <v>4</v>
      </c>
      <c r="AJ50" s="1844"/>
      <c r="AK50" s="1847" t="s">
        <v>270</v>
      </c>
      <c r="AL50" s="1848"/>
      <c r="AM50" s="1848"/>
      <c r="AN50" s="1849"/>
      <c r="AO50" s="1843" t="s">
        <v>4</v>
      </c>
      <c r="AP50" s="1844"/>
      <c r="AQ50" s="1847" t="s">
        <v>270</v>
      </c>
      <c r="AR50" s="1848"/>
      <c r="AS50" s="1848"/>
      <c r="AT50" s="1849"/>
      <c r="AU50" s="1843" t="s">
        <v>4</v>
      </c>
      <c r="AV50" s="1844"/>
      <c r="AW50" s="1847" t="s">
        <v>270</v>
      </c>
      <c r="AX50" s="1848"/>
      <c r="AY50" s="1848"/>
      <c r="AZ50" s="1848"/>
    </row>
    <row r="51" spans="1:52" ht="156.75" customHeight="1" x14ac:dyDescent="0.25">
      <c r="A51" s="128"/>
      <c r="B51" s="1854"/>
      <c r="C51" s="1854"/>
      <c r="D51" s="1854"/>
      <c r="E51" s="1846"/>
      <c r="F51" s="1854"/>
      <c r="G51" s="1854"/>
      <c r="H51" s="1854"/>
      <c r="I51" s="1854"/>
      <c r="J51" s="1864"/>
      <c r="K51" s="1864"/>
      <c r="L51" s="1864"/>
      <c r="M51" s="1864"/>
      <c r="N51" s="1899"/>
      <c r="O51" s="736"/>
      <c r="P51" s="736"/>
      <c r="Q51" s="736"/>
      <c r="R51" s="736"/>
      <c r="S51" s="736"/>
      <c r="T51" s="737"/>
      <c r="U51" s="1845"/>
      <c r="V51" s="1854"/>
      <c r="W51" s="1854"/>
      <c r="X51" s="1854"/>
      <c r="Y51" s="1846"/>
      <c r="Z51" s="1845"/>
      <c r="AA51" s="1854"/>
      <c r="AB51" s="1846"/>
      <c r="AC51" s="1845"/>
      <c r="AD51" s="1846"/>
      <c r="AE51" s="1900" t="s">
        <v>268</v>
      </c>
      <c r="AF51" s="1901"/>
      <c r="AG51" s="1900" t="s">
        <v>167</v>
      </c>
      <c r="AH51" s="1901"/>
      <c r="AI51" s="1845"/>
      <c r="AJ51" s="1846"/>
      <c r="AK51" s="1900" t="s">
        <v>268</v>
      </c>
      <c r="AL51" s="1901"/>
      <c r="AM51" s="1900" t="s">
        <v>167</v>
      </c>
      <c r="AN51" s="1901"/>
      <c r="AO51" s="1845"/>
      <c r="AP51" s="1846"/>
      <c r="AQ51" s="1900" t="s">
        <v>268</v>
      </c>
      <c r="AR51" s="1901"/>
      <c r="AS51" s="1900" t="s">
        <v>167</v>
      </c>
      <c r="AT51" s="1901"/>
      <c r="AU51" s="1845"/>
      <c r="AV51" s="1846"/>
      <c r="AW51" s="1900" t="s">
        <v>268</v>
      </c>
      <c r="AX51" s="1901"/>
      <c r="AY51" s="1900" t="s">
        <v>167</v>
      </c>
      <c r="AZ51" s="1902"/>
    </row>
    <row r="52" spans="1:52" s="391" customFormat="1" ht="15.75" customHeight="1" thickBot="1" x14ac:dyDescent="0.25">
      <c r="A52" s="480"/>
      <c r="B52" s="1903" t="s">
        <v>92</v>
      </c>
      <c r="C52" s="1903"/>
      <c r="D52" s="1903"/>
      <c r="E52" s="1904"/>
      <c r="F52" s="1903" t="s">
        <v>36</v>
      </c>
      <c r="G52" s="1903"/>
      <c r="H52" s="1903"/>
      <c r="I52" s="1904"/>
      <c r="J52" s="1903" t="s">
        <v>7</v>
      </c>
      <c r="K52" s="1903"/>
      <c r="L52" s="1903"/>
      <c r="M52" s="1904"/>
      <c r="N52" s="1917" t="s">
        <v>8</v>
      </c>
      <c r="O52" s="1903"/>
      <c r="P52" s="1903"/>
      <c r="Q52" s="1903"/>
      <c r="R52" s="1903"/>
      <c r="S52" s="1903"/>
      <c r="T52" s="1904"/>
      <c r="U52" s="1905">
        <v>5</v>
      </c>
      <c r="V52" s="1906"/>
      <c r="W52" s="1906"/>
      <c r="X52" s="1906"/>
      <c r="Y52" s="1907"/>
      <c r="Z52" s="1857" t="s">
        <v>10</v>
      </c>
      <c r="AA52" s="1908"/>
      <c r="AB52" s="1909"/>
      <c r="AC52" s="1855" t="s">
        <v>11</v>
      </c>
      <c r="AD52" s="1855"/>
      <c r="AE52" s="1855" t="s">
        <v>12</v>
      </c>
      <c r="AF52" s="1855"/>
      <c r="AG52" s="1855" t="s">
        <v>13</v>
      </c>
      <c r="AH52" s="1855"/>
      <c r="AI52" s="1855" t="s">
        <v>14</v>
      </c>
      <c r="AJ52" s="1855"/>
      <c r="AK52" s="1855" t="s">
        <v>15</v>
      </c>
      <c r="AL52" s="1855"/>
      <c r="AM52" s="1855" t="s">
        <v>16</v>
      </c>
      <c r="AN52" s="1855"/>
      <c r="AO52" s="1855" t="s">
        <v>17</v>
      </c>
      <c r="AP52" s="1855"/>
      <c r="AQ52" s="1855" t="s">
        <v>18</v>
      </c>
      <c r="AR52" s="1855"/>
      <c r="AS52" s="1855" t="s">
        <v>94</v>
      </c>
      <c r="AT52" s="1855"/>
      <c r="AU52" s="1855" t="s">
        <v>95</v>
      </c>
      <c r="AV52" s="1855"/>
      <c r="AW52" s="1855" t="s">
        <v>96</v>
      </c>
      <c r="AX52" s="1855"/>
      <c r="AY52" s="1916" t="s">
        <v>97</v>
      </c>
      <c r="AZ52" s="1917"/>
    </row>
    <row r="53" spans="1:52" ht="18" customHeight="1" x14ac:dyDescent="0.25">
      <c r="A53" s="131"/>
      <c r="B53" s="1910" t="s">
        <v>20</v>
      </c>
      <c r="C53" s="1911"/>
      <c r="D53" s="1911"/>
      <c r="E53" s="1911"/>
      <c r="F53" s="1911"/>
      <c r="G53" s="1911"/>
      <c r="H53" s="1911"/>
      <c r="I53" s="1911"/>
      <c r="J53" s="1911"/>
      <c r="K53" s="1911"/>
      <c r="L53" s="1911"/>
      <c r="M53" s="1911"/>
      <c r="N53" s="1931" t="s">
        <v>20</v>
      </c>
      <c r="O53" s="1932"/>
      <c r="P53" s="1932"/>
      <c r="Q53" s="1932"/>
      <c r="R53" s="1932"/>
      <c r="S53" s="1932"/>
      <c r="T53" s="1932"/>
      <c r="U53" s="1914"/>
      <c r="V53" s="1914"/>
      <c r="W53" s="1914"/>
      <c r="X53" s="1914"/>
      <c r="Y53" s="1914"/>
      <c r="Z53" s="1878" t="s">
        <v>160</v>
      </c>
      <c r="AA53" s="1878"/>
      <c r="AB53" s="1879"/>
      <c r="AC53" s="1859"/>
      <c r="AD53" s="1859"/>
      <c r="AE53" s="1859"/>
      <c r="AF53" s="1859"/>
      <c r="AG53" s="1859"/>
      <c r="AH53" s="1859"/>
      <c r="AI53" s="1859"/>
      <c r="AJ53" s="1859"/>
      <c r="AK53" s="1859"/>
      <c r="AL53" s="1859"/>
      <c r="AM53" s="1859"/>
      <c r="AN53" s="1859"/>
      <c r="AO53" s="1859"/>
      <c r="AP53" s="1859"/>
      <c r="AQ53" s="1859"/>
      <c r="AR53" s="1859"/>
      <c r="AS53" s="1859"/>
      <c r="AT53" s="1859"/>
      <c r="AU53" s="1859"/>
      <c r="AV53" s="1859"/>
      <c r="AW53" s="1859"/>
      <c r="AX53" s="1859"/>
      <c r="AY53" s="1859"/>
      <c r="AZ53" s="1860"/>
    </row>
    <row r="54" spans="1:52" ht="18" customHeight="1" thickBot="1" x14ac:dyDescent="0.3">
      <c r="A54" s="131"/>
      <c r="B54" s="1912"/>
      <c r="C54" s="1856"/>
      <c r="D54" s="1856"/>
      <c r="E54" s="1856"/>
      <c r="F54" s="1856"/>
      <c r="G54" s="1856"/>
      <c r="H54" s="1856"/>
      <c r="I54" s="1856"/>
      <c r="J54" s="1856"/>
      <c r="K54" s="1856"/>
      <c r="L54" s="1856"/>
      <c r="M54" s="1856"/>
      <c r="N54" s="1933"/>
      <c r="O54" s="1865"/>
      <c r="P54" s="1865"/>
      <c r="Q54" s="1865"/>
      <c r="R54" s="1865"/>
      <c r="S54" s="1865"/>
      <c r="T54" s="1865"/>
      <c r="U54" s="1915"/>
      <c r="V54" s="1915"/>
      <c r="W54" s="1915"/>
      <c r="X54" s="1915"/>
      <c r="Y54" s="1915"/>
      <c r="Z54" s="1883"/>
      <c r="AA54" s="1883"/>
      <c r="AB54" s="1884"/>
      <c r="AC54" s="1856"/>
      <c r="AD54" s="1856"/>
      <c r="AE54" s="1856"/>
      <c r="AF54" s="1856"/>
      <c r="AG54" s="1856"/>
      <c r="AH54" s="1856"/>
      <c r="AI54" s="1856"/>
      <c r="AJ54" s="1856"/>
      <c r="AK54" s="1856"/>
      <c r="AL54" s="1856"/>
      <c r="AM54" s="1856"/>
      <c r="AN54" s="1856"/>
      <c r="AO54" s="1856"/>
      <c r="AP54" s="1856"/>
      <c r="AQ54" s="1856"/>
      <c r="AR54" s="1856"/>
      <c r="AS54" s="1856"/>
      <c r="AT54" s="1856"/>
      <c r="AU54" s="1856"/>
      <c r="AV54" s="1856"/>
      <c r="AW54" s="1856"/>
      <c r="AX54" s="1856"/>
      <c r="AY54" s="1856"/>
      <c r="AZ54" s="1858"/>
    </row>
    <row r="55" spans="1:52" ht="45" customHeight="1" thickBot="1" x14ac:dyDescent="0.3">
      <c r="A55" s="131"/>
      <c r="B55" s="1913"/>
      <c r="C55" s="1861"/>
      <c r="D55" s="1861"/>
      <c r="E55" s="1861"/>
      <c r="F55" s="1861"/>
      <c r="G55" s="1861"/>
      <c r="H55" s="1861"/>
      <c r="I55" s="1861"/>
      <c r="J55" s="1861"/>
      <c r="K55" s="1861"/>
      <c r="L55" s="1861"/>
      <c r="M55" s="1861"/>
      <c r="N55" s="1934"/>
      <c r="O55" s="1935"/>
      <c r="P55" s="1935"/>
      <c r="Q55" s="1935"/>
      <c r="R55" s="1935"/>
      <c r="S55" s="1935"/>
      <c r="T55" s="1935"/>
      <c r="U55" s="1921" t="s">
        <v>148</v>
      </c>
      <c r="V55" s="1922"/>
      <c r="W55" s="1922"/>
      <c r="X55" s="1922"/>
      <c r="Y55" s="1923"/>
      <c r="Z55" s="1920" t="s">
        <v>144</v>
      </c>
      <c r="AA55" s="1883"/>
      <c r="AB55" s="1884"/>
      <c r="AC55" s="1856"/>
      <c r="AD55" s="1856"/>
      <c r="AE55" s="1856"/>
      <c r="AF55" s="1856"/>
      <c r="AG55" s="1856"/>
      <c r="AH55" s="1856"/>
      <c r="AI55" s="1856"/>
      <c r="AJ55" s="1856"/>
      <c r="AK55" s="1856"/>
      <c r="AL55" s="1856"/>
      <c r="AM55" s="1856"/>
      <c r="AN55" s="1856"/>
      <c r="AO55" s="1856"/>
      <c r="AP55" s="1856"/>
      <c r="AQ55" s="1856"/>
      <c r="AR55" s="1856"/>
      <c r="AS55" s="1856"/>
      <c r="AT55" s="1856"/>
      <c r="AU55" s="1856"/>
      <c r="AV55" s="1856"/>
      <c r="AW55" s="1856"/>
      <c r="AX55" s="1856"/>
      <c r="AY55" s="1856"/>
      <c r="AZ55" s="1858"/>
    </row>
    <row r="56" spans="1:52" ht="18" customHeight="1" thickBot="1" x14ac:dyDescent="0.3">
      <c r="A56" s="126"/>
      <c r="B56" s="1918" t="s">
        <v>30</v>
      </c>
      <c r="C56" s="1918"/>
      <c r="D56" s="1918"/>
      <c r="E56" s="1918"/>
      <c r="F56" s="1918"/>
      <c r="G56" s="1918"/>
      <c r="H56" s="1918"/>
      <c r="I56" s="1918"/>
      <c r="J56" s="1918"/>
      <c r="K56" s="1918"/>
      <c r="L56" s="1918"/>
      <c r="M56" s="1918"/>
      <c r="N56" s="1918"/>
      <c r="O56" s="1918"/>
      <c r="P56" s="1918"/>
      <c r="Q56" s="1918"/>
      <c r="R56" s="1918"/>
      <c r="S56" s="1918"/>
      <c r="T56" s="1918"/>
      <c r="U56" s="1918"/>
      <c r="V56" s="1918"/>
      <c r="W56" s="1918"/>
      <c r="X56" s="1918"/>
      <c r="Y56" s="1918"/>
      <c r="Z56" s="1919">
        <v>9009</v>
      </c>
      <c r="AA56" s="1889"/>
      <c r="AB56" s="1889"/>
      <c r="AC56" s="1861"/>
      <c r="AD56" s="1861"/>
      <c r="AE56" s="1861"/>
      <c r="AF56" s="1861"/>
      <c r="AG56" s="1861"/>
      <c r="AH56" s="1861"/>
      <c r="AI56" s="1861"/>
      <c r="AJ56" s="1861"/>
      <c r="AK56" s="1861"/>
      <c r="AL56" s="1861"/>
      <c r="AM56" s="1861"/>
      <c r="AN56" s="1861"/>
      <c r="AO56" s="1861"/>
      <c r="AP56" s="1861"/>
      <c r="AQ56" s="1861"/>
      <c r="AR56" s="1861"/>
      <c r="AS56" s="1861"/>
      <c r="AT56" s="1861"/>
      <c r="AU56" s="1861"/>
      <c r="AV56" s="1861"/>
      <c r="AW56" s="1861"/>
      <c r="AX56" s="1861"/>
      <c r="AY56" s="1861"/>
      <c r="AZ56" s="1862"/>
    </row>
    <row r="57" spans="1:52" ht="14.25" customHeight="1" x14ac:dyDescent="0.25">
      <c r="A57" s="126"/>
      <c r="B57" s="1929" t="s">
        <v>784</v>
      </c>
      <c r="C57" s="1930"/>
      <c r="D57" s="1930"/>
      <c r="E57" s="1930"/>
      <c r="F57" s="1930"/>
      <c r="G57" s="1930"/>
      <c r="H57" s="1930"/>
      <c r="I57" s="1930"/>
      <c r="J57" s="1930"/>
      <c r="K57" s="1930"/>
      <c r="L57" s="1930"/>
      <c r="M57" s="1930"/>
      <c r="N57" s="1930"/>
      <c r="O57" s="1930"/>
      <c r="P57" s="1930"/>
      <c r="Q57" s="1930"/>
      <c r="R57" s="1930"/>
      <c r="S57" s="1930"/>
      <c r="T57" s="1930"/>
      <c r="U57" s="1930"/>
      <c r="V57" s="1930"/>
      <c r="W57" s="1930"/>
      <c r="X57" s="1930"/>
      <c r="Y57" s="1930"/>
      <c r="Z57" s="1930"/>
      <c r="AA57" s="1930"/>
      <c r="AB57" s="1930"/>
      <c r="AC57" s="1930"/>
      <c r="AD57" s="1930"/>
      <c r="AE57" s="1930"/>
      <c r="AF57" s="1930"/>
      <c r="AG57" s="1930"/>
      <c r="AH57" s="1930"/>
      <c r="AI57" s="1930"/>
      <c r="AJ57" s="1930"/>
      <c r="AK57" s="1930"/>
      <c r="AL57" s="1930"/>
      <c r="AM57" s="1930"/>
      <c r="AN57" s="1930"/>
      <c r="AO57" s="1930"/>
      <c r="AP57" s="1930"/>
      <c r="AQ57" s="1930"/>
      <c r="AR57" s="1930"/>
      <c r="AS57" s="1930"/>
      <c r="AT57" s="1930"/>
      <c r="AU57" s="1930"/>
      <c r="AV57" s="1930"/>
      <c r="AW57" s="1930"/>
      <c r="AX57" s="1930"/>
      <c r="AY57" s="1930"/>
      <c r="AZ57" s="1930"/>
    </row>
    <row r="58" spans="1:52" ht="6.75" customHeight="1" x14ac:dyDescent="0.25">
      <c r="A58" s="126"/>
      <c r="B58" s="549"/>
      <c r="C58" s="549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49"/>
      <c r="AQ58" s="549"/>
      <c r="AR58" s="549"/>
      <c r="AS58" s="549"/>
      <c r="AT58" s="549"/>
      <c r="AU58" s="549"/>
      <c r="AV58" s="549"/>
      <c r="AW58" s="549"/>
      <c r="AX58" s="549"/>
      <c r="AY58" s="549"/>
      <c r="AZ58" s="549"/>
    </row>
    <row r="59" spans="1:52" x14ac:dyDescent="0.25">
      <c r="A59" s="126"/>
      <c r="B59" s="869" t="s">
        <v>785</v>
      </c>
      <c r="C59" s="869"/>
      <c r="D59" s="869"/>
      <c r="E59" s="869"/>
      <c r="F59" s="869"/>
      <c r="G59" s="869"/>
      <c r="H59" s="869"/>
      <c r="I59" s="869"/>
      <c r="J59" s="869"/>
      <c r="K59" s="869"/>
      <c r="L59" s="869"/>
      <c r="M59" s="869"/>
      <c r="N59" s="869"/>
      <c r="O59" s="869"/>
      <c r="P59" s="869"/>
      <c r="Q59" s="869"/>
      <c r="R59" s="869"/>
      <c r="S59" s="869"/>
      <c r="T59" s="869"/>
      <c r="U59" s="869"/>
      <c r="V59" s="869"/>
      <c r="W59" s="869"/>
      <c r="X59" s="869"/>
      <c r="Y59" s="869"/>
      <c r="Z59" s="869"/>
      <c r="AA59" s="869"/>
      <c r="AB59" s="869"/>
      <c r="AC59" s="869"/>
      <c r="AD59" s="869"/>
      <c r="AE59" s="869"/>
      <c r="AF59" s="869"/>
      <c r="AG59" s="869"/>
      <c r="AH59" s="869"/>
      <c r="AI59" s="869"/>
      <c r="AJ59" s="869"/>
      <c r="AK59" s="869"/>
      <c r="AL59" s="869"/>
      <c r="AM59" s="869"/>
      <c r="AN59" s="869"/>
      <c r="AO59" s="869"/>
      <c r="AP59" s="869"/>
      <c r="AQ59" s="869"/>
      <c r="AR59" s="869"/>
      <c r="AS59" s="869"/>
      <c r="AT59" s="869"/>
      <c r="AU59" s="869"/>
      <c r="AV59" s="869"/>
      <c r="AW59" s="869"/>
      <c r="AX59" s="869"/>
      <c r="AY59" s="869"/>
      <c r="AZ59" s="869"/>
    </row>
    <row r="60" spans="1:52" ht="9.75" customHeight="1" x14ac:dyDescent="0.25">
      <c r="A60" s="126"/>
      <c r="B60" s="282"/>
      <c r="C60" s="282"/>
      <c r="D60" s="282"/>
      <c r="E60" s="282"/>
      <c r="F60" s="282"/>
      <c r="G60" s="282"/>
      <c r="H60" s="282"/>
      <c r="I60" s="282"/>
      <c r="J60" s="282"/>
      <c r="K60" s="282"/>
      <c r="L60" s="282"/>
      <c r="M60" s="282"/>
      <c r="N60" s="282"/>
      <c r="O60" s="282"/>
      <c r="P60" s="282"/>
      <c r="Q60" s="282"/>
      <c r="R60" s="282"/>
      <c r="S60" s="282"/>
      <c r="T60" s="282"/>
      <c r="U60" s="282"/>
      <c r="V60" s="282"/>
      <c r="W60" s="282"/>
      <c r="X60" s="282"/>
      <c r="Y60" s="282"/>
      <c r="Z60" s="282"/>
      <c r="AA60" s="282"/>
      <c r="AB60" s="282"/>
      <c r="AC60" s="282"/>
      <c r="AD60" s="282"/>
      <c r="AE60" s="282"/>
      <c r="AF60" s="282"/>
      <c r="AG60" s="282"/>
      <c r="AH60" s="282"/>
      <c r="AI60" s="282"/>
      <c r="AJ60" s="282"/>
      <c r="AK60" s="282"/>
      <c r="AL60" s="282"/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</row>
    <row r="61" spans="1:52" ht="19.5" customHeight="1" x14ac:dyDescent="0.25">
      <c r="A61" s="126"/>
      <c r="B61" s="867" t="s">
        <v>2</v>
      </c>
      <c r="C61" s="892"/>
      <c r="D61" s="892"/>
      <c r="E61" s="892"/>
      <c r="F61" s="892"/>
      <c r="G61" s="892"/>
      <c r="H61" s="892"/>
      <c r="I61" s="892"/>
      <c r="J61" s="892"/>
      <c r="K61" s="892"/>
      <c r="L61" s="892"/>
      <c r="M61" s="892"/>
      <c r="N61" s="892"/>
      <c r="O61" s="892"/>
      <c r="P61" s="892"/>
      <c r="Q61" s="892"/>
      <c r="R61" s="892"/>
      <c r="S61" s="892"/>
      <c r="T61" s="892"/>
      <c r="U61" s="892"/>
      <c r="V61" s="892"/>
      <c r="W61" s="895" t="s">
        <v>502</v>
      </c>
      <c r="X61" s="870"/>
      <c r="Y61" s="871"/>
      <c r="Z61" s="870" t="s">
        <v>33</v>
      </c>
      <c r="AA61" s="870"/>
      <c r="AB61" s="871"/>
      <c r="AC61" s="865" t="s">
        <v>99</v>
      </c>
      <c r="AD61" s="866"/>
      <c r="AE61" s="866"/>
      <c r="AF61" s="866"/>
      <c r="AG61" s="866"/>
      <c r="AH61" s="866"/>
      <c r="AI61" s="866"/>
      <c r="AJ61" s="866"/>
      <c r="AK61" s="866"/>
      <c r="AL61" s="866"/>
      <c r="AM61" s="866"/>
      <c r="AN61" s="866"/>
      <c r="AO61" s="866"/>
      <c r="AP61" s="866"/>
      <c r="AQ61" s="866"/>
      <c r="AR61" s="866"/>
      <c r="AS61" s="866"/>
      <c r="AT61" s="866"/>
      <c r="AU61" s="866"/>
      <c r="AV61" s="866"/>
      <c r="AW61" s="866"/>
      <c r="AX61" s="866"/>
      <c r="AY61" s="866"/>
      <c r="AZ61" s="866"/>
    </row>
    <row r="62" spans="1:52" x14ac:dyDescent="0.25">
      <c r="A62" s="126"/>
      <c r="B62" s="867"/>
      <c r="C62" s="892"/>
      <c r="D62" s="892"/>
      <c r="E62" s="892"/>
      <c r="F62" s="892"/>
      <c r="G62" s="892"/>
      <c r="H62" s="892"/>
      <c r="I62" s="892"/>
      <c r="J62" s="892"/>
      <c r="K62" s="892"/>
      <c r="L62" s="892"/>
      <c r="M62" s="892"/>
      <c r="N62" s="892"/>
      <c r="O62" s="892"/>
      <c r="P62" s="892"/>
      <c r="Q62" s="892"/>
      <c r="R62" s="892"/>
      <c r="S62" s="892"/>
      <c r="T62" s="892"/>
      <c r="U62" s="892"/>
      <c r="V62" s="892"/>
      <c r="W62" s="896"/>
      <c r="X62" s="872"/>
      <c r="Y62" s="873"/>
      <c r="Z62" s="872"/>
      <c r="AA62" s="872"/>
      <c r="AB62" s="873"/>
      <c r="AC62" s="895" t="s">
        <v>271</v>
      </c>
      <c r="AD62" s="870"/>
      <c r="AE62" s="870"/>
      <c r="AF62" s="870"/>
      <c r="AG62" s="870"/>
      <c r="AH62" s="870"/>
      <c r="AI62" s="870"/>
      <c r="AJ62" s="871"/>
      <c r="AK62" s="892" t="s">
        <v>6</v>
      </c>
      <c r="AL62" s="892"/>
      <c r="AM62" s="892"/>
      <c r="AN62" s="892"/>
      <c r="AO62" s="892"/>
      <c r="AP62" s="892"/>
      <c r="AQ62" s="892"/>
      <c r="AR62" s="892"/>
      <c r="AS62" s="870" t="s">
        <v>35</v>
      </c>
      <c r="AT62" s="870"/>
      <c r="AU62" s="870"/>
      <c r="AV62" s="870"/>
      <c r="AW62" s="870"/>
      <c r="AX62" s="870"/>
      <c r="AY62" s="870"/>
      <c r="AZ62" s="870"/>
    </row>
    <row r="63" spans="1:52" ht="30.75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92"/>
      <c r="W63" s="897"/>
      <c r="X63" s="874"/>
      <c r="Y63" s="875"/>
      <c r="Z63" s="874"/>
      <c r="AA63" s="874"/>
      <c r="AB63" s="875"/>
      <c r="AC63" s="897"/>
      <c r="AD63" s="874"/>
      <c r="AE63" s="874"/>
      <c r="AF63" s="874"/>
      <c r="AG63" s="874"/>
      <c r="AH63" s="874"/>
      <c r="AI63" s="874"/>
      <c r="AJ63" s="875"/>
      <c r="AK63" s="892"/>
      <c r="AL63" s="892"/>
      <c r="AM63" s="892"/>
      <c r="AN63" s="892"/>
      <c r="AO63" s="892"/>
      <c r="AP63" s="892"/>
      <c r="AQ63" s="892"/>
      <c r="AR63" s="892"/>
      <c r="AS63" s="874"/>
      <c r="AT63" s="874"/>
      <c r="AU63" s="874"/>
      <c r="AV63" s="874"/>
      <c r="AW63" s="874"/>
      <c r="AX63" s="874"/>
      <c r="AY63" s="874"/>
      <c r="AZ63" s="874"/>
    </row>
    <row r="64" spans="1:52" ht="15.75" thickBot="1" x14ac:dyDescent="0.3">
      <c r="A64" s="126"/>
      <c r="B64" s="968">
        <v>1</v>
      </c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69"/>
      <c r="W64" s="922" t="s">
        <v>36</v>
      </c>
      <c r="X64" s="923"/>
      <c r="Y64" s="924"/>
      <c r="Z64" s="923" t="s">
        <v>7</v>
      </c>
      <c r="AA64" s="923"/>
      <c r="AB64" s="924"/>
      <c r="AC64" s="922" t="s">
        <v>8</v>
      </c>
      <c r="AD64" s="923"/>
      <c r="AE64" s="923"/>
      <c r="AF64" s="923"/>
      <c r="AG64" s="923"/>
      <c r="AH64" s="923"/>
      <c r="AI64" s="923"/>
      <c r="AJ64" s="924"/>
      <c r="AK64" s="922" t="s">
        <v>9</v>
      </c>
      <c r="AL64" s="923"/>
      <c r="AM64" s="923"/>
      <c r="AN64" s="923"/>
      <c r="AO64" s="923"/>
      <c r="AP64" s="923"/>
      <c r="AQ64" s="923"/>
      <c r="AR64" s="924"/>
      <c r="AS64" s="922" t="s">
        <v>10</v>
      </c>
      <c r="AT64" s="923"/>
      <c r="AU64" s="923"/>
      <c r="AV64" s="923"/>
      <c r="AW64" s="923"/>
      <c r="AX64" s="923"/>
      <c r="AY64" s="923"/>
      <c r="AZ64" s="923"/>
    </row>
    <row r="65" spans="1:52" x14ac:dyDescent="0.25">
      <c r="A65" s="126"/>
      <c r="B65" s="968"/>
      <c r="C65" s="969"/>
      <c r="D65" s="969"/>
      <c r="E65" s="969"/>
      <c r="F65" s="969"/>
      <c r="G65" s="969"/>
      <c r="H65" s="969"/>
      <c r="I65" s="969"/>
      <c r="J65" s="969"/>
      <c r="K65" s="969"/>
      <c r="L65" s="969"/>
      <c r="M65" s="969"/>
      <c r="N65" s="969"/>
      <c r="O65" s="969"/>
      <c r="P65" s="969"/>
      <c r="Q65" s="969"/>
      <c r="R65" s="969"/>
      <c r="S65" s="969"/>
      <c r="T65" s="969"/>
      <c r="U65" s="969"/>
      <c r="V65" s="970"/>
      <c r="W65" s="856"/>
      <c r="X65" s="857"/>
      <c r="Y65" s="857"/>
      <c r="Z65" s="971" t="s">
        <v>21</v>
      </c>
      <c r="AA65" s="857"/>
      <c r="AB65" s="972"/>
      <c r="AC65" s="858"/>
      <c r="AD65" s="859"/>
      <c r="AE65" s="859"/>
      <c r="AF65" s="859"/>
      <c r="AG65" s="859"/>
      <c r="AH65" s="859"/>
      <c r="AI65" s="859"/>
      <c r="AJ65" s="860"/>
      <c r="AK65" s="858"/>
      <c r="AL65" s="859"/>
      <c r="AM65" s="859"/>
      <c r="AN65" s="859"/>
      <c r="AO65" s="859"/>
      <c r="AP65" s="859"/>
      <c r="AQ65" s="859"/>
      <c r="AR65" s="860"/>
      <c r="AS65" s="858"/>
      <c r="AT65" s="859"/>
      <c r="AU65" s="859"/>
      <c r="AV65" s="859"/>
      <c r="AW65" s="859"/>
      <c r="AX65" s="859"/>
      <c r="AY65" s="859"/>
      <c r="AZ65" s="861"/>
    </row>
    <row r="66" spans="1:52" x14ac:dyDescent="0.25">
      <c r="A66" s="126"/>
      <c r="B66" s="867"/>
      <c r="C66" s="892"/>
      <c r="D66" s="892"/>
      <c r="E66" s="892"/>
      <c r="F66" s="892"/>
      <c r="G66" s="892"/>
      <c r="H66" s="892"/>
      <c r="I66" s="892"/>
      <c r="J66" s="892"/>
      <c r="K66" s="892"/>
      <c r="L66" s="892"/>
      <c r="M66" s="892"/>
      <c r="N66" s="892"/>
      <c r="O66" s="892"/>
      <c r="P66" s="892"/>
      <c r="Q66" s="892"/>
      <c r="R66" s="892"/>
      <c r="S66" s="892"/>
      <c r="T66" s="892"/>
      <c r="U66" s="892"/>
      <c r="V66" s="865"/>
      <c r="W66" s="893"/>
      <c r="X66" s="866"/>
      <c r="Y66" s="866"/>
      <c r="Z66" s="894" t="s">
        <v>22</v>
      </c>
      <c r="AA66" s="842"/>
      <c r="AB66" s="843"/>
      <c r="AC66" s="865"/>
      <c r="AD66" s="866"/>
      <c r="AE66" s="866"/>
      <c r="AF66" s="866"/>
      <c r="AG66" s="866"/>
      <c r="AH66" s="866"/>
      <c r="AI66" s="866"/>
      <c r="AJ66" s="867"/>
      <c r="AK66" s="865"/>
      <c r="AL66" s="866"/>
      <c r="AM66" s="866"/>
      <c r="AN66" s="866"/>
      <c r="AO66" s="866"/>
      <c r="AP66" s="866"/>
      <c r="AQ66" s="866"/>
      <c r="AR66" s="867"/>
      <c r="AS66" s="865"/>
      <c r="AT66" s="866"/>
      <c r="AU66" s="866"/>
      <c r="AV66" s="866"/>
      <c r="AW66" s="866"/>
      <c r="AX66" s="866"/>
      <c r="AY66" s="866"/>
      <c r="AZ66" s="868"/>
    </row>
    <row r="67" spans="1:52" ht="15.75" thickBot="1" x14ac:dyDescent="0.3">
      <c r="A67" s="126"/>
      <c r="B67" s="968"/>
      <c r="C67" s="969"/>
      <c r="D67" s="969"/>
      <c r="E67" s="969"/>
      <c r="F67" s="969"/>
      <c r="G67" s="969"/>
      <c r="H67" s="969"/>
      <c r="I67" s="969"/>
      <c r="J67" s="969"/>
      <c r="K67" s="969"/>
      <c r="L67" s="969"/>
      <c r="M67" s="969"/>
      <c r="N67" s="969"/>
      <c r="O67" s="969"/>
      <c r="P67" s="969"/>
      <c r="Q67" s="969"/>
      <c r="R67" s="969"/>
      <c r="S67" s="969"/>
      <c r="T67" s="969"/>
      <c r="U67" s="969"/>
      <c r="V67" s="970"/>
      <c r="W67" s="974"/>
      <c r="X67" s="975"/>
      <c r="Y67" s="975"/>
      <c r="Z67" s="976"/>
      <c r="AA67" s="848"/>
      <c r="AB67" s="849"/>
      <c r="AC67" s="850"/>
      <c r="AD67" s="851"/>
      <c r="AE67" s="851"/>
      <c r="AF67" s="851"/>
      <c r="AG67" s="851"/>
      <c r="AH67" s="851"/>
      <c r="AI67" s="851"/>
      <c r="AJ67" s="852"/>
      <c r="AK67" s="850"/>
      <c r="AL67" s="851"/>
      <c r="AM67" s="851"/>
      <c r="AN67" s="851"/>
      <c r="AO67" s="851"/>
      <c r="AP67" s="851"/>
      <c r="AQ67" s="851"/>
      <c r="AR67" s="852"/>
      <c r="AS67" s="850"/>
      <c r="AT67" s="851"/>
      <c r="AU67" s="851"/>
      <c r="AV67" s="851"/>
      <c r="AW67" s="851"/>
      <c r="AX67" s="851"/>
      <c r="AY67" s="851"/>
      <c r="AZ67" s="853"/>
    </row>
    <row r="68" spans="1:52" x14ac:dyDescent="0.25">
      <c r="A68" s="126"/>
      <c r="B68" s="283"/>
      <c r="C68" s="283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4"/>
      <c r="P68" s="284"/>
      <c r="Q68" s="283"/>
      <c r="R68" s="283"/>
      <c r="S68" s="283"/>
      <c r="T68" s="283"/>
      <c r="U68" s="283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6"/>
      <c r="AI68" s="286"/>
      <c r="AJ68" s="286"/>
      <c r="AK68" s="286"/>
      <c r="AL68" s="286"/>
      <c r="AM68" s="286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</row>
    <row r="69" spans="1:52" ht="44.25" customHeight="1" x14ac:dyDescent="0.25">
      <c r="A69" s="126"/>
      <c r="B69" s="1928" t="s">
        <v>786</v>
      </c>
      <c r="C69" s="1928"/>
      <c r="D69" s="1928"/>
      <c r="E69" s="1928"/>
      <c r="F69" s="1928"/>
      <c r="G69" s="1928"/>
      <c r="H69" s="1928"/>
      <c r="I69" s="1928"/>
      <c r="J69" s="1928"/>
      <c r="K69" s="1928"/>
      <c r="L69" s="1928"/>
      <c r="M69" s="1928"/>
      <c r="N69" s="1928"/>
      <c r="O69" s="1928"/>
      <c r="P69" s="1928"/>
      <c r="Q69" s="1928"/>
      <c r="R69" s="1928"/>
      <c r="S69" s="1928"/>
      <c r="T69" s="1928"/>
      <c r="U69" s="1928"/>
      <c r="V69" s="1928"/>
      <c r="W69" s="1928"/>
      <c r="X69" s="1928"/>
      <c r="Y69" s="1928"/>
      <c r="Z69" s="1928"/>
      <c r="AA69" s="1928"/>
      <c r="AB69" s="1928"/>
      <c r="AC69" s="1928"/>
      <c r="AD69" s="1928"/>
      <c r="AE69" s="1928"/>
      <c r="AF69" s="1928"/>
      <c r="AG69" s="1928"/>
      <c r="AH69" s="1928"/>
      <c r="AI69" s="1928"/>
      <c r="AJ69" s="1928"/>
      <c r="AK69" s="1928"/>
      <c r="AL69" s="1928"/>
      <c r="AM69" s="1928"/>
      <c r="AN69" s="1928"/>
      <c r="AO69" s="1928"/>
      <c r="AP69" s="1928"/>
      <c r="AQ69" s="1928"/>
      <c r="AR69" s="1928"/>
      <c r="AS69" s="1928"/>
      <c r="AT69" s="1928"/>
      <c r="AU69" s="1928"/>
      <c r="AV69" s="1928"/>
      <c r="AW69" s="1928"/>
      <c r="AX69" s="1928"/>
      <c r="AY69" s="1928"/>
      <c r="AZ69" s="1928"/>
    </row>
    <row r="70" spans="1:52" x14ac:dyDescent="0.25">
      <c r="A70" s="45"/>
      <c r="B70" s="869" t="s">
        <v>787</v>
      </c>
      <c r="C70" s="869"/>
      <c r="D70" s="869"/>
      <c r="E70" s="869"/>
      <c r="F70" s="869"/>
      <c r="G70" s="869"/>
      <c r="H70" s="869"/>
      <c r="I70" s="869"/>
      <c r="J70" s="869"/>
      <c r="K70" s="869"/>
      <c r="L70" s="869"/>
      <c r="M70" s="869"/>
      <c r="N70" s="869"/>
      <c r="O70" s="869"/>
      <c r="P70" s="869"/>
      <c r="Q70" s="869"/>
      <c r="R70" s="869"/>
      <c r="S70" s="869"/>
      <c r="T70" s="869"/>
      <c r="U70" s="869"/>
      <c r="V70" s="869"/>
      <c r="W70" s="869"/>
      <c r="X70" s="869"/>
      <c r="Y70" s="869"/>
      <c r="Z70" s="869"/>
      <c r="AA70" s="869"/>
      <c r="AB70" s="869"/>
      <c r="AC70" s="869"/>
      <c r="AD70" s="869"/>
      <c r="AE70" s="869"/>
      <c r="AF70" s="869"/>
      <c r="AG70" s="869"/>
      <c r="AH70" s="869"/>
      <c r="AI70" s="869"/>
      <c r="AJ70" s="869"/>
      <c r="AK70" s="869"/>
      <c r="AL70" s="869"/>
      <c r="AM70" s="869"/>
      <c r="AN70" s="869"/>
      <c r="AO70" s="869"/>
      <c r="AP70" s="869"/>
      <c r="AQ70" s="869"/>
      <c r="AR70" s="869"/>
      <c r="AS70" s="869"/>
      <c r="AT70" s="869"/>
      <c r="AU70" s="869"/>
      <c r="AV70" s="869"/>
      <c r="AW70" s="869"/>
      <c r="AX70" s="869"/>
      <c r="AY70" s="869"/>
      <c r="AZ70" s="869"/>
    </row>
    <row r="71" spans="1:52" ht="9.75" customHeight="1" x14ac:dyDescent="0.25">
      <c r="A71" s="45"/>
      <c r="B71" s="282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</row>
    <row r="72" spans="1:52" x14ac:dyDescent="0.25">
      <c r="A72" s="45"/>
      <c r="B72" s="870" t="s">
        <v>2</v>
      </c>
      <c r="C72" s="870"/>
      <c r="D72" s="870"/>
      <c r="E72" s="870"/>
      <c r="F72" s="870"/>
      <c r="G72" s="870"/>
      <c r="H72" s="870"/>
      <c r="I72" s="870"/>
      <c r="J72" s="870"/>
      <c r="K72" s="870"/>
      <c r="L72" s="870"/>
      <c r="M72" s="870"/>
      <c r="N72" s="870"/>
      <c r="O72" s="870"/>
      <c r="P72" s="870"/>
      <c r="Q72" s="870"/>
      <c r="R72" s="870"/>
      <c r="S72" s="870"/>
      <c r="T72" s="870"/>
      <c r="U72" s="870"/>
      <c r="V72" s="870"/>
      <c r="W72" s="870"/>
      <c r="X72" s="870"/>
      <c r="Y72" s="871"/>
      <c r="Z72" s="870" t="s">
        <v>33</v>
      </c>
      <c r="AA72" s="870"/>
      <c r="AB72" s="871"/>
      <c r="AC72" s="865" t="s">
        <v>99</v>
      </c>
      <c r="AD72" s="866"/>
      <c r="AE72" s="866"/>
      <c r="AF72" s="866"/>
      <c r="AG72" s="866"/>
      <c r="AH72" s="866"/>
      <c r="AI72" s="866"/>
      <c r="AJ72" s="866"/>
      <c r="AK72" s="866"/>
      <c r="AL72" s="866"/>
      <c r="AM72" s="866"/>
      <c r="AN72" s="866"/>
      <c r="AO72" s="866"/>
      <c r="AP72" s="866"/>
      <c r="AQ72" s="866"/>
      <c r="AR72" s="866"/>
      <c r="AS72" s="866"/>
      <c r="AT72" s="866"/>
      <c r="AU72" s="866"/>
      <c r="AV72" s="866"/>
      <c r="AW72" s="866"/>
      <c r="AX72" s="866"/>
      <c r="AY72" s="866"/>
      <c r="AZ72" s="866"/>
    </row>
    <row r="73" spans="1:52" x14ac:dyDescent="0.25">
      <c r="A73" s="45"/>
      <c r="B73" s="872"/>
      <c r="C73" s="872"/>
      <c r="D73" s="872"/>
      <c r="E73" s="872"/>
      <c r="F73" s="872"/>
      <c r="G73" s="872"/>
      <c r="H73" s="872"/>
      <c r="I73" s="872"/>
      <c r="J73" s="872"/>
      <c r="K73" s="872"/>
      <c r="L73" s="872"/>
      <c r="M73" s="872"/>
      <c r="N73" s="872"/>
      <c r="O73" s="872"/>
      <c r="P73" s="872"/>
      <c r="Q73" s="872"/>
      <c r="R73" s="872"/>
      <c r="S73" s="872"/>
      <c r="T73" s="872"/>
      <c r="U73" s="872"/>
      <c r="V73" s="872"/>
      <c r="W73" s="872"/>
      <c r="X73" s="872"/>
      <c r="Y73" s="873"/>
      <c r="Z73" s="872"/>
      <c r="AA73" s="872"/>
      <c r="AB73" s="873"/>
      <c r="AC73" s="895" t="s">
        <v>271</v>
      </c>
      <c r="AD73" s="870"/>
      <c r="AE73" s="870"/>
      <c r="AF73" s="870"/>
      <c r="AG73" s="870"/>
      <c r="AH73" s="870"/>
      <c r="AI73" s="870"/>
      <c r="AJ73" s="871"/>
      <c r="AK73" s="892" t="s">
        <v>6</v>
      </c>
      <c r="AL73" s="892"/>
      <c r="AM73" s="892"/>
      <c r="AN73" s="892"/>
      <c r="AO73" s="892"/>
      <c r="AP73" s="892"/>
      <c r="AQ73" s="892"/>
      <c r="AR73" s="892"/>
      <c r="AS73" s="870" t="s">
        <v>35</v>
      </c>
      <c r="AT73" s="870"/>
      <c r="AU73" s="870"/>
      <c r="AV73" s="870"/>
      <c r="AW73" s="870"/>
      <c r="AX73" s="870"/>
      <c r="AY73" s="870"/>
      <c r="AZ73" s="870"/>
    </row>
    <row r="74" spans="1:52" ht="32.25" customHeight="1" x14ac:dyDescent="0.25">
      <c r="A74" s="45"/>
      <c r="B74" s="874"/>
      <c r="C74" s="874"/>
      <c r="D74" s="874"/>
      <c r="E74" s="874"/>
      <c r="F74" s="874"/>
      <c r="G74" s="874"/>
      <c r="H74" s="874"/>
      <c r="I74" s="874"/>
      <c r="J74" s="874"/>
      <c r="K74" s="874"/>
      <c r="L74" s="874"/>
      <c r="M74" s="874"/>
      <c r="N74" s="874"/>
      <c r="O74" s="874"/>
      <c r="P74" s="874"/>
      <c r="Q74" s="874"/>
      <c r="R74" s="874"/>
      <c r="S74" s="874"/>
      <c r="T74" s="874"/>
      <c r="U74" s="874"/>
      <c r="V74" s="874"/>
      <c r="W74" s="874"/>
      <c r="X74" s="874"/>
      <c r="Y74" s="875"/>
      <c r="Z74" s="874"/>
      <c r="AA74" s="874"/>
      <c r="AB74" s="875"/>
      <c r="AC74" s="897"/>
      <c r="AD74" s="874"/>
      <c r="AE74" s="874"/>
      <c r="AF74" s="874"/>
      <c r="AG74" s="874"/>
      <c r="AH74" s="874"/>
      <c r="AI74" s="874"/>
      <c r="AJ74" s="875"/>
      <c r="AK74" s="892"/>
      <c r="AL74" s="892"/>
      <c r="AM74" s="892"/>
      <c r="AN74" s="892"/>
      <c r="AO74" s="892"/>
      <c r="AP74" s="892"/>
      <c r="AQ74" s="892"/>
      <c r="AR74" s="892"/>
      <c r="AS74" s="874"/>
      <c r="AT74" s="874"/>
      <c r="AU74" s="874"/>
      <c r="AV74" s="874"/>
      <c r="AW74" s="874"/>
      <c r="AX74" s="874"/>
      <c r="AY74" s="874"/>
      <c r="AZ74" s="874"/>
    </row>
    <row r="75" spans="1:52" ht="15.75" thickBot="1" x14ac:dyDescent="0.3">
      <c r="A75" s="45"/>
      <c r="B75" s="882">
        <v>1</v>
      </c>
      <c r="C75" s="882"/>
      <c r="D75" s="882"/>
      <c r="E75" s="882"/>
      <c r="F75" s="882"/>
      <c r="G75" s="882"/>
      <c r="H75" s="882"/>
      <c r="I75" s="882"/>
      <c r="J75" s="882"/>
      <c r="K75" s="882"/>
      <c r="L75" s="882"/>
      <c r="M75" s="882"/>
      <c r="N75" s="882"/>
      <c r="O75" s="882"/>
      <c r="P75" s="882"/>
      <c r="Q75" s="882"/>
      <c r="R75" s="882"/>
      <c r="S75" s="882"/>
      <c r="T75" s="882"/>
      <c r="U75" s="882"/>
      <c r="V75" s="882"/>
      <c r="W75" s="882"/>
      <c r="X75" s="882"/>
      <c r="Y75" s="883"/>
      <c r="Z75" s="884" t="s">
        <v>7</v>
      </c>
      <c r="AA75" s="884"/>
      <c r="AB75" s="885"/>
      <c r="AC75" s="886" t="s">
        <v>8</v>
      </c>
      <c r="AD75" s="887"/>
      <c r="AE75" s="887"/>
      <c r="AF75" s="887"/>
      <c r="AG75" s="887"/>
      <c r="AH75" s="887"/>
      <c r="AI75" s="887"/>
      <c r="AJ75" s="888"/>
      <c r="AK75" s="886" t="s">
        <v>9</v>
      </c>
      <c r="AL75" s="887"/>
      <c r="AM75" s="887"/>
      <c r="AN75" s="887"/>
      <c r="AO75" s="887"/>
      <c r="AP75" s="887"/>
      <c r="AQ75" s="887"/>
      <c r="AR75" s="888"/>
      <c r="AS75" s="886" t="s">
        <v>10</v>
      </c>
      <c r="AT75" s="887"/>
      <c r="AU75" s="887"/>
      <c r="AV75" s="887"/>
      <c r="AW75" s="887"/>
      <c r="AX75" s="887"/>
      <c r="AY75" s="887"/>
      <c r="AZ75" s="887"/>
    </row>
    <row r="76" spans="1:52" ht="25.5" customHeight="1" x14ac:dyDescent="0.25">
      <c r="A76" s="45"/>
      <c r="B76" s="854" t="s">
        <v>771</v>
      </c>
      <c r="C76" s="854"/>
      <c r="D76" s="854"/>
      <c r="E76" s="854"/>
      <c r="F76" s="854"/>
      <c r="G76" s="854"/>
      <c r="H76" s="854"/>
      <c r="I76" s="854"/>
      <c r="J76" s="854"/>
      <c r="K76" s="854"/>
      <c r="L76" s="854"/>
      <c r="M76" s="854"/>
      <c r="N76" s="854"/>
      <c r="O76" s="854"/>
      <c r="P76" s="854"/>
      <c r="Q76" s="854"/>
      <c r="R76" s="854"/>
      <c r="S76" s="854"/>
      <c r="T76" s="854"/>
      <c r="U76" s="854"/>
      <c r="V76" s="854"/>
      <c r="W76" s="854"/>
      <c r="X76" s="854"/>
      <c r="Y76" s="855"/>
      <c r="Z76" s="856" t="s">
        <v>21</v>
      </c>
      <c r="AA76" s="857"/>
      <c r="AB76" s="857"/>
      <c r="AC76" s="858"/>
      <c r="AD76" s="859"/>
      <c r="AE76" s="859"/>
      <c r="AF76" s="859"/>
      <c r="AG76" s="859"/>
      <c r="AH76" s="859"/>
      <c r="AI76" s="859"/>
      <c r="AJ76" s="860"/>
      <c r="AK76" s="858"/>
      <c r="AL76" s="859"/>
      <c r="AM76" s="859"/>
      <c r="AN76" s="859"/>
      <c r="AO76" s="859"/>
      <c r="AP76" s="859"/>
      <c r="AQ76" s="859"/>
      <c r="AR76" s="860"/>
      <c r="AS76" s="858"/>
      <c r="AT76" s="859"/>
      <c r="AU76" s="859"/>
      <c r="AV76" s="859"/>
      <c r="AW76" s="859"/>
      <c r="AX76" s="859"/>
      <c r="AY76" s="859"/>
      <c r="AZ76" s="861"/>
    </row>
    <row r="77" spans="1:52" ht="15" customHeight="1" x14ac:dyDescent="0.25">
      <c r="A77" s="45"/>
      <c r="B77" s="839" t="s">
        <v>765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1" t="s">
        <v>22</v>
      </c>
      <c r="AA77" s="842"/>
      <c r="AB77" s="843"/>
      <c r="AC77" s="865"/>
      <c r="AD77" s="866"/>
      <c r="AE77" s="866"/>
      <c r="AF77" s="866"/>
      <c r="AG77" s="866"/>
      <c r="AH77" s="866"/>
      <c r="AI77" s="866"/>
      <c r="AJ77" s="867"/>
      <c r="AK77" s="865"/>
      <c r="AL77" s="866"/>
      <c r="AM77" s="866"/>
      <c r="AN77" s="866"/>
      <c r="AO77" s="866"/>
      <c r="AP77" s="866"/>
      <c r="AQ77" s="866"/>
      <c r="AR77" s="867"/>
      <c r="AS77" s="865"/>
      <c r="AT77" s="866"/>
      <c r="AU77" s="866"/>
      <c r="AV77" s="866"/>
      <c r="AW77" s="866"/>
      <c r="AX77" s="866"/>
      <c r="AY77" s="866"/>
      <c r="AZ77" s="868"/>
    </row>
    <row r="78" spans="1:52" ht="15" customHeight="1" x14ac:dyDescent="0.25">
      <c r="A78" s="45"/>
      <c r="B78" s="839" t="s">
        <v>766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1" t="s">
        <v>23</v>
      </c>
      <c r="AA78" s="842"/>
      <c r="AB78" s="843"/>
      <c r="AC78" s="662"/>
      <c r="AD78" s="658"/>
      <c r="AE78" s="658"/>
      <c r="AF78" s="658"/>
      <c r="AG78" s="658"/>
      <c r="AH78" s="658"/>
      <c r="AI78" s="658"/>
      <c r="AJ78" s="659"/>
      <c r="AK78" s="662"/>
      <c r="AL78" s="658"/>
      <c r="AM78" s="658"/>
      <c r="AN78" s="658"/>
      <c r="AO78" s="658"/>
      <c r="AP78" s="658"/>
      <c r="AQ78" s="658"/>
      <c r="AR78" s="659"/>
      <c r="AS78" s="662"/>
      <c r="AT78" s="658"/>
      <c r="AU78" s="658"/>
      <c r="AV78" s="658"/>
      <c r="AW78" s="658"/>
      <c r="AX78" s="658"/>
      <c r="AY78" s="658"/>
      <c r="AZ78" s="664"/>
    </row>
    <row r="79" spans="1:52" ht="15" customHeight="1" x14ac:dyDescent="0.25">
      <c r="A79" s="45"/>
      <c r="B79" s="839" t="s">
        <v>767</v>
      </c>
      <c r="C79" s="839"/>
      <c r="D79" s="839"/>
      <c r="E79" s="839"/>
      <c r="F79" s="839"/>
      <c r="G79" s="839"/>
      <c r="H79" s="839"/>
      <c r="I79" s="839"/>
      <c r="J79" s="839"/>
      <c r="K79" s="839"/>
      <c r="L79" s="839"/>
      <c r="M79" s="839"/>
      <c r="N79" s="839"/>
      <c r="O79" s="839"/>
      <c r="P79" s="839"/>
      <c r="Q79" s="839"/>
      <c r="R79" s="839"/>
      <c r="S79" s="839"/>
      <c r="T79" s="839"/>
      <c r="U79" s="839"/>
      <c r="V79" s="839"/>
      <c r="W79" s="839"/>
      <c r="X79" s="839"/>
      <c r="Y79" s="840"/>
      <c r="Z79" s="844" t="s">
        <v>460</v>
      </c>
      <c r="AA79" s="845"/>
      <c r="AB79" s="846"/>
      <c r="AC79" s="662"/>
      <c r="AD79" s="658"/>
      <c r="AE79" s="658"/>
      <c r="AF79" s="658"/>
      <c r="AG79" s="658"/>
      <c r="AH79" s="658"/>
      <c r="AI79" s="658"/>
      <c r="AJ79" s="659"/>
      <c r="AK79" s="662"/>
      <c r="AL79" s="658"/>
      <c r="AM79" s="658"/>
      <c r="AN79" s="658"/>
      <c r="AO79" s="658"/>
      <c r="AP79" s="658"/>
      <c r="AQ79" s="658"/>
      <c r="AR79" s="659"/>
      <c r="AS79" s="662"/>
      <c r="AT79" s="658"/>
      <c r="AU79" s="658"/>
      <c r="AV79" s="658"/>
      <c r="AW79" s="658"/>
      <c r="AX79" s="658"/>
      <c r="AY79" s="658"/>
      <c r="AZ79" s="664"/>
    </row>
    <row r="80" spans="1:52" ht="15.75" customHeight="1" thickBot="1" x14ac:dyDescent="0.3">
      <c r="A80" s="45"/>
      <c r="B80" s="839" t="s">
        <v>768</v>
      </c>
      <c r="C80" s="839"/>
      <c r="D80" s="839"/>
      <c r="E80" s="839"/>
      <c r="F80" s="839"/>
      <c r="G80" s="839"/>
      <c r="H80" s="839"/>
      <c r="I80" s="839"/>
      <c r="J80" s="839"/>
      <c r="K80" s="839"/>
      <c r="L80" s="839"/>
      <c r="M80" s="839"/>
      <c r="N80" s="839"/>
      <c r="O80" s="839"/>
      <c r="P80" s="839"/>
      <c r="Q80" s="839"/>
      <c r="R80" s="839"/>
      <c r="S80" s="839"/>
      <c r="T80" s="839"/>
      <c r="U80" s="839"/>
      <c r="V80" s="839"/>
      <c r="W80" s="839"/>
      <c r="X80" s="839"/>
      <c r="Y80" s="840"/>
      <c r="Z80" s="847" t="s">
        <v>461</v>
      </c>
      <c r="AA80" s="848"/>
      <c r="AB80" s="849"/>
      <c r="AC80" s="850"/>
      <c r="AD80" s="851"/>
      <c r="AE80" s="851"/>
      <c r="AF80" s="851"/>
      <c r="AG80" s="851"/>
      <c r="AH80" s="851"/>
      <c r="AI80" s="851"/>
      <c r="AJ80" s="852"/>
      <c r="AK80" s="850"/>
      <c r="AL80" s="851"/>
      <c r="AM80" s="851"/>
      <c r="AN80" s="851"/>
      <c r="AO80" s="851"/>
      <c r="AP80" s="851"/>
      <c r="AQ80" s="851"/>
      <c r="AR80" s="852"/>
      <c r="AS80" s="850"/>
      <c r="AT80" s="851"/>
      <c r="AU80" s="851"/>
      <c r="AV80" s="851"/>
      <c r="AW80" s="851"/>
      <c r="AX80" s="851"/>
      <c r="AY80" s="851"/>
      <c r="AZ80" s="853"/>
    </row>
    <row r="81" spans="1:52" ht="8.25" customHeight="1" x14ac:dyDescent="0.25">
      <c r="A81" s="45"/>
      <c r="B81" s="820"/>
      <c r="C81" s="821"/>
      <c r="D81" s="821"/>
      <c r="E81" s="821"/>
      <c r="F81" s="821"/>
      <c r="G81" s="821"/>
      <c r="H81" s="821"/>
      <c r="I81" s="821"/>
      <c r="J81" s="821"/>
      <c r="K81" s="821"/>
      <c r="L81" s="821"/>
      <c r="M81" s="821"/>
      <c r="N81" s="821"/>
      <c r="O81" s="821"/>
      <c r="P81" s="821"/>
      <c r="Q81" s="821"/>
      <c r="R81" s="821"/>
      <c r="S81" s="821"/>
      <c r="T81" s="821"/>
      <c r="U81" s="821"/>
      <c r="V81" s="821"/>
      <c r="W81" s="821"/>
      <c r="X81" s="821"/>
      <c r="Y81" s="821"/>
      <c r="Z81" s="821"/>
      <c r="AA81" s="821"/>
      <c r="AB81" s="821"/>
      <c r="AC81" s="821"/>
      <c r="AD81" s="821"/>
      <c r="AE81" s="821"/>
      <c r="AF81" s="821"/>
      <c r="AG81" s="821"/>
      <c r="AH81" s="821"/>
      <c r="AI81" s="821"/>
      <c r="AJ81" s="821"/>
      <c r="AK81" s="821"/>
      <c r="AL81" s="821"/>
      <c r="AM81" s="821"/>
      <c r="AN81" s="821"/>
      <c r="AO81" s="821"/>
      <c r="AP81" s="821"/>
      <c r="AQ81" s="821"/>
      <c r="AR81" s="821"/>
      <c r="AS81" s="821"/>
      <c r="AT81" s="821"/>
      <c r="AU81" s="821"/>
      <c r="AV81" s="821"/>
      <c r="AW81" s="821"/>
      <c r="AX81" s="821"/>
      <c r="AY81" s="821"/>
      <c r="AZ81" s="821"/>
    </row>
    <row r="82" spans="1:52" ht="26.25" customHeight="1" x14ac:dyDescent="0.25">
      <c r="A82" s="45"/>
      <c r="B82" s="1840" t="s">
        <v>788</v>
      </c>
      <c r="C82" s="1840"/>
      <c r="D82" s="1840"/>
      <c r="E82" s="1840"/>
      <c r="F82" s="1840"/>
      <c r="G82" s="1840"/>
      <c r="H82" s="1840"/>
      <c r="I82" s="1840"/>
      <c r="J82" s="1840"/>
      <c r="K82" s="1840"/>
      <c r="L82" s="1840"/>
      <c r="M82" s="1840"/>
      <c r="N82" s="1840"/>
      <c r="O82" s="1840"/>
      <c r="P82" s="1840"/>
      <c r="Q82" s="1840"/>
      <c r="R82" s="1840"/>
      <c r="S82" s="1840"/>
      <c r="T82" s="1840"/>
      <c r="U82" s="1840"/>
      <c r="V82" s="1840"/>
      <c r="W82" s="1840"/>
      <c r="X82" s="1840"/>
      <c r="Y82" s="1840"/>
      <c r="Z82" s="1840"/>
      <c r="AA82" s="1840"/>
      <c r="AB82" s="1840"/>
      <c r="AC82" s="1840"/>
      <c r="AD82" s="1840"/>
      <c r="AE82" s="1840"/>
      <c r="AF82" s="1840"/>
      <c r="AG82" s="1840"/>
      <c r="AH82" s="1840"/>
      <c r="AI82" s="1840"/>
      <c r="AJ82" s="1840"/>
      <c r="AK82" s="1840"/>
      <c r="AL82" s="1840"/>
      <c r="AM82" s="1840"/>
      <c r="AN82" s="1840"/>
      <c r="AO82" s="1840"/>
      <c r="AP82" s="1840"/>
      <c r="AQ82" s="1840"/>
      <c r="AR82" s="1840"/>
      <c r="AS82" s="1840"/>
      <c r="AT82" s="1840"/>
      <c r="AU82" s="1840"/>
      <c r="AV82" s="1840"/>
      <c r="AW82" s="1840"/>
      <c r="AX82" s="1840"/>
      <c r="AY82" s="1840"/>
      <c r="AZ82" s="1840"/>
    </row>
  </sheetData>
  <mergeCells count="437">
    <mergeCell ref="N52:T52"/>
    <mergeCell ref="N53:T55"/>
    <mergeCell ref="B41:AZ41"/>
    <mergeCell ref="B32:F34"/>
    <mergeCell ref="G32:I34"/>
    <mergeCell ref="J32:L34"/>
    <mergeCell ref="M32:Q34"/>
    <mergeCell ref="B35:F35"/>
    <mergeCell ref="G35:I35"/>
    <mergeCell ref="J35:L35"/>
    <mergeCell ref="M35:Q35"/>
    <mergeCell ref="B36:F36"/>
    <mergeCell ref="G36:I36"/>
    <mergeCell ref="J36:L36"/>
    <mergeCell ref="M36:Q36"/>
    <mergeCell ref="AI54:AJ54"/>
    <mergeCell ref="AK54:AL54"/>
    <mergeCell ref="AK53:AL53"/>
    <mergeCell ref="B46:AZ46"/>
    <mergeCell ref="B45:AZ45"/>
    <mergeCell ref="AE52:AF52"/>
    <mergeCell ref="AG52:AH52"/>
    <mergeCell ref="AI52:AJ52"/>
    <mergeCell ref="AK52:AL52"/>
    <mergeCell ref="B67:V67"/>
    <mergeCell ref="W67:Y67"/>
    <mergeCell ref="Z67:AB67"/>
    <mergeCell ref="AC67:AJ67"/>
    <mergeCell ref="AK67:AR67"/>
    <mergeCell ref="AS67:AZ67"/>
    <mergeCell ref="B69:AZ69"/>
    <mergeCell ref="B29:AZ29"/>
    <mergeCell ref="B57:AZ57"/>
    <mergeCell ref="B65:V65"/>
    <mergeCell ref="W65:Y65"/>
    <mergeCell ref="Z65:AB65"/>
    <mergeCell ref="AC65:AJ65"/>
    <mergeCell ref="AK65:AR65"/>
    <mergeCell ref="AS65:AZ65"/>
    <mergeCell ref="B66:V66"/>
    <mergeCell ref="W66:Y66"/>
    <mergeCell ref="Z66:AB66"/>
    <mergeCell ref="AC66:AJ66"/>
    <mergeCell ref="AK66:AR66"/>
    <mergeCell ref="AS66:AZ66"/>
    <mergeCell ref="B59:AZ59"/>
    <mergeCell ref="B61:V63"/>
    <mergeCell ref="W61:Y63"/>
    <mergeCell ref="Z61:AB63"/>
    <mergeCell ref="AC61:AZ61"/>
    <mergeCell ref="AC62:AJ63"/>
    <mergeCell ref="AK62:AR63"/>
    <mergeCell ref="AS62:AZ63"/>
    <mergeCell ref="B64:V64"/>
    <mergeCell ref="W64:Y64"/>
    <mergeCell ref="Z64:AB64"/>
    <mergeCell ref="AC64:AJ64"/>
    <mergeCell ref="AK64:AR64"/>
    <mergeCell ref="AS64:AZ64"/>
    <mergeCell ref="B20:Q20"/>
    <mergeCell ref="B21:Q21"/>
    <mergeCell ref="B22:Q22"/>
    <mergeCell ref="B23:Q23"/>
    <mergeCell ref="B24:Q24"/>
    <mergeCell ref="AC48:AZ48"/>
    <mergeCell ref="AU49:AZ49"/>
    <mergeCell ref="R14:T17"/>
    <mergeCell ref="R18:T18"/>
    <mergeCell ref="R19:T19"/>
    <mergeCell ref="R20:T20"/>
    <mergeCell ref="R21:T21"/>
    <mergeCell ref="R22:T22"/>
    <mergeCell ref="R23:T23"/>
    <mergeCell ref="R24:T24"/>
    <mergeCell ref="U15:AB15"/>
    <mergeCell ref="U16:V17"/>
    <mergeCell ref="W16:AB16"/>
    <mergeCell ref="W17:Y17"/>
    <mergeCell ref="Z17:AB17"/>
    <mergeCell ref="U18:V18"/>
    <mergeCell ref="W18:Y18"/>
    <mergeCell ref="AS32:AZ32"/>
    <mergeCell ref="U31:AZ31"/>
    <mergeCell ref="B56:Y56"/>
    <mergeCell ref="Z56:AB56"/>
    <mergeCell ref="AC56:AD56"/>
    <mergeCell ref="AE56:AF56"/>
    <mergeCell ref="AG56:AH56"/>
    <mergeCell ref="AI56:AJ56"/>
    <mergeCell ref="AK56:AL56"/>
    <mergeCell ref="AM56:AN56"/>
    <mergeCell ref="Z55:AB55"/>
    <mergeCell ref="AC55:AD55"/>
    <mergeCell ref="U55:Y55"/>
    <mergeCell ref="AE55:AF55"/>
    <mergeCell ref="AG55:AH55"/>
    <mergeCell ref="AI55:AJ55"/>
    <mergeCell ref="AK55:AL55"/>
    <mergeCell ref="AM55:AN55"/>
    <mergeCell ref="AQ52:AR52"/>
    <mergeCell ref="AS52:AT52"/>
    <mergeCell ref="AU52:AV52"/>
    <mergeCell ref="AW52:AX52"/>
    <mergeCell ref="AY52:AZ52"/>
    <mergeCell ref="AO55:AP55"/>
    <mergeCell ref="AQ55:AR55"/>
    <mergeCell ref="AS55:AT55"/>
    <mergeCell ref="AU55:AV55"/>
    <mergeCell ref="AO53:AP53"/>
    <mergeCell ref="AQ53:AR53"/>
    <mergeCell ref="AW55:AX55"/>
    <mergeCell ref="AY55:AZ55"/>
    <mergeCell ref="AO54:AP54"/>
    <mergeCell ref="AQ54:AR54"/>
    <mergeCell ref="AS54:AT54"/>
    <mergeCell ref="AU54:AV54"/>
    <mergeCell ref="U19:V19"/>
    <mergeCell ref="W19:Y19"/>
    <mergeCell ref="U20:V20"/>
    <mergeCell ref="W20:Y20"/>
    <mergeCell ref="Z20:AB20"/>
    <mergeCell ref="U21:V21"/>
    <mergeCell ref="W21:Y21"/>
    <mergeCell ref="U22:V22"/>
    <mergeCell ref="W22:Y22"/>
    <mergeCell ref="Z22:AB22"/>
    <mergeCell ref="Z19:AB19"/>
    <mergeCell ref="AO56:AP56"/>
    <mergeCell ref="AQ56:AR56"/>
    <mergeCell ref="AS56:AT56"/>
    <mergeCell ref="AU56:AV56"/>
    <mergeCell ref="AW56:AX56"/>
    <mergeCell ref="AY56:AZ56"/>
    <mergeCell ref="B53:E55"/>
    <mergeCell ref="F53:I55"/>
    <mergeCell ref="J53:M55"/>
    <mergeCell ref="U53:Y53"/>
    <mergeCell ref="Z53:AB53"/>
    <mergeCell ref="AC53:AD53"/>
    <mergeCell ref="AE53:AF53"/>
    <mergeCell ref="AG53:AH53"/>
    <mergeCell ref="AI53:AJ53"/>
    <mergeCell ref="U54:Y54"/>
    <mergeCell ref="Z54:AB54"/>
    <mergeCell ref="AC54:AD54"/>
    <mergeCell ref="AE54:AF54"/>
    <mergeCell ref="AG54:AH54"/>
    <mergeCell ref="AY54:AZ54"/>
    <mergeCell ref="AW53:AX53"/>
    <mergeCell ref="AS53:AT53"/>
    <mergeCell ref="AU53:AV53"/>
    <mergeCell ref="AM54:AN54"/>
    <mergeCell ref="AM53:AN53"/>
    <mergeCell ref="AY53:AZ53"/>
    <mergeCell ref="AM52:AN52"/>
    <mergeCell ref="AO52:AP52"/>
    <mergeCell ref="AW54:AX54"/>
    <mergeCell ref="AW51:AX51"/>
    <mergeCell ref="AY51:AZ51"/>
    <mergeCell ref="B52:E52"/>
    <mergeCell ref="F52:I52"/>
    <mergeCell ref="J52:M52"/>
    <mergeCell ref="U52:Y52"/>
    <mergeCell ref="Z52:AB52"/>
    <mergeCell ref="AC52:AD52"/>
    <mergeCell ref="AO50:AP51"/>
    <mergeCell ref="AQ50:AT50"/>
    <mergeCell ref="AU50:AV51"/>
    <mergeCell ref="AW50:AZ50"/>
    <mergeCell ref="AE51:AF51"/>
    <mergeCell ref="AG51:AH51"/>
    <mergeCell ref="AK51:AL51"/>
    <mergeCell ref="AM51:AN51"/>
    <mergeCell ref="AQ51:AR51"/>
    <mergeCell ref="AS51:AT51"/>
    <mergeCell ref="Z48:AB51"/>
    <mergeCell ref="AC49:AH49"/>
    <mergeCell ref="AI49:AN49"/>
    <mergeCell ref="AO49:AT49"/>
    <mergeCell ref="AC50:AD51"/>
    <mergeCell ref="AE50:AH50"/>
    <mergeCell ref="AI50:AJ51"/>
    <mergeCell ref="AK50:AN50"/>
    <mergeCell ref="B48:E51"/>
    <mergeCell ref="F48:I51"/>
    <mergeCell ref="J48:M51"/>
    <mergeCell ref="U48:Y51"/>
    <mergeCell ref="N48:T51"/>
    <mergeCell ref="B43:AZ43"/>
    <mergeCell ref="B44:AZ44"/>
    <mergeCell ref="AC39:AD39"/>
    <mergeCell ref="AE39:AG39"/>
    <mergeCell ref="AH39:AJ39"/>
    <mergeCell ref="AK39:AL39"/>
    <mergeCell ref="AM39:AO39"/>
    <mergeCell ref="AP39:AR39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G38:I38"/>
    <mergeCell ref="J38:L38"/>
    <mergeCell ref="AM37:AO37"/>
    <mergeCell ref="AP37:AR37"/>
    <mergeCell ref="AS37:AT37"/>
    <mergeCell ref="AU37:AW37"/>
    <mergeCell ref="AM38:AO38"/>
    <mergeCell ref="AP38:AR38"/>
    <mergeCell ref="AS38:AT38"/>
    <mergeCell ref="R37:T37"/>
    <mergeCell ref="U37:V37"/>
    <mergeCell ref="W37:Y37"/>
    <mergeCell ref="Z37:AB37"/>
    <mergeCell ref="AC37:AD37"/>
    <mergeCell ref="AE37:AG37"/>
    <mergeCell ref="R38:T38"/>
    <mergeCell ref="U38:V38"/>
    <mergeCell ref="W38:Y38"/>
    <mergeCell ref="Z38:AB38"/>
    <mergeCell ref="AC38:AD38"/>
    <mergeCell ref="AE38:AG38"/>
    <mergeCell ref="AH38:AJ38"/>
    <mergeCell ref="AK38:AL38"/>
    <mergeCell ref="AH37:AJ37"/>
    <mergeCell ref="AK37:AL37"/>
    <mergeCell ref="B37:F37"/>
    <mergeCell ref="G37:I37"/>
    <mergeCell ref="J37:L37"/>
    <mergeCell ref="AS35:AT35"/>
    <mergeCell ref="AU35:AW35"/>
    <mergeCell ref="AX35:AZ35"/>
    <mergeCell ref="R36:T36"/>
    <mergeCell ref="U36:V36"/>
    <mergeCell ref="W36:Y36"/>
    <mergeCell ref="Z36:AB36"/>
    <mergeCell ref="AC36:AD36"/>
    <mergeCell ref="AC35:AD35"/>
    <mergeCell ref="AE35:AG35"/>
    <mergeCell ref="AH35:AJ35"/>
    <mergeCell ref="AK35:AL35"/>
    <mergeCell ref="AM35:AO35"/>
    <mergeCell ref="AP35:AR35"/>
    <mergeCell ref="R35:T35"/>
    <mergeCell ref="U35:V35"/>
    <mergeCell ref="W35:Y35"/>
    <mergeCell ref="Z35:AB35"/>
    <mergeCell ref="AU36:AW36"/>
    <mergeCell ref="AX36:AZ36"/>
    <mergeCell ref="AX37:AZ37"/>
    <mergeCell ref="AH36:AJ36"/>
    <mergeCell ref="AK36:AL36"/>
    <mergeCell ref="AM36:AO36"/>
    <mergeCell ref="AP36:AR36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AS36:AT36"/>
    <mergeCell ref="AE36:AG36"/>
    <mergeCell ref="B28:AZ28"/>
    <mergeCell ref="B31:Q31"/>
    <mergeCell ref="R31:T34"/>
    <mergeCell ref="AM25:AO25"/>
    <mergeCell ref="AP25:AR25"/>
    <mergeCell ref="AS25:AT25"/>
    <mergeCell ref="AU25:AW25"/>
    <mergeCell ref="AX25:AZ25"/>
    <mergeCell ref="B26:AZ26"/>
    <mergeCell ref="B25:Y25"/>
    <mergeCell ref="Z25:AB25"/>
    <mergeCell ref="AC25:AD25"/>
    <mergeCell ref="AE25:AG25"/>
    <mergeCell ref="AH25:AJ25"/>
    <mergeCell ref="AK25:AL25"/>
    <mergeCell ref="U32:AB32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K24:AL24"/>
    <mergeCell ref="AM24:AO24"/>
    <mergeCell ref="AP24:AR24"/>
    <mergeCell ref="AS24:AT24"/>
    <mergeCell ref="AU24:AW24"/>
    <mergeCell ref="AX24:AZ24"/>
    <mergeCell ref="AM23:AO23"/>
    <mergeCell ref="AP23:AR23"/>
    <mergeCell ref="AS23:AT23"/>
    <mergeCell ref="AU23:AW23"/>
    <mergeCell ref="AX23:AZ23"/>
    <mergeCell ref="AK23:AL23"/>
    <mergeCell ref="Z24:AB24"/>
    <mergeCell ref="AC24:AD24"/>
    <mergeCell ref="AE24:AG24"/>
    <mergeCell ref="AH24:AJ24"/>
    <mergeCell ref="Z23:AB23"/>
    <mergeCell ref="AC23:AD23"/>
    <mergeCell ref="AE23:AG23"/>
    <mergeCell ref="AH23:AJ23"/>
    <mergeCell ref="U23:V23"/>
    <mergeCell ref="W23:Y23"/>
    <mergeCell ref="U24:V24"/>
    <mergeCell ref="W24:Y24"/>
    <mergeCell ref="AP22:AR22"/>
    <mergeCell ref="AS22:AT22"/>
    <mergeCell ref="AU22:AW22"/>
    <mergeCell ref="AX22:AZ22"/>
    <mergeCell ref="AM21:AO21"/>
    <mergeCell ref="AP21:AR21"/>
    <mergeCell ref="AS21:AT21"/>
    <mergeCell ref="AU21:AW21"/>
    <mergeCell ref="AX21:AZ21"/>
    <mergeCell ref="AC22:AD22"/>
    <mergeCell ref="AE22:AG22"/>
    <mergeCell ref="AH22:AJ22"/>
    <mergeCell ref="Z21:AB21"/>
    <mergeCell ref="AC21:AD21"/>
    <mergeCell ref="AE21:AG21"/>
    <mergeCell ref="AH21:AJ21"/>
    <mergeCell ref="AM20:AO20"/>
    <mergeCell ref="AK22:AL22"/>
    <mergeCell ref="AM22:AO22"/>
    <mergeCell ref="AK21:AL21"/>
    <mergeCell ref="AK20:AL20"/>
    <mergeCell ref="AC20:AD20"/>
    <mergeCell ref="AE20:AG20"/>
    <mergeCell ref="AH20:AJ20"/>
    <mergeCell ref="AK19:AL19"/>
    <mergeCell ref="AM19:AO19"/>
    <mergeCell ref="AP19:AR19"/>
    <mergeCell ref="AS19:AT19"/>
    <mergeCell ref="AU19:AW19"/>
    <mergeCell ref="AX19:AZ19"/>
    <mergeCell ref="AC19:AD19"/>
    <mergeCell ref="AE19:AG19"/>
    <mergeCell ref="AH19:AJ19"/>
    <mergeCell ref="U14:AZ14"/>
    <mergeCell ref="B14:Q17"/>
    <mergeCell ref="AQ10:AU10"/>
    <mergeCell ref="Z18:AB18"/>
    <mergeCell ref="AC18:AD18"/>
    <mergeCell ref="AE18:AG18"/>
    <mergeCell ref="AH18:AJ18"/>
    <mergeCell ref="AP20:AR20"/>
    <mergeCell ref="AC15:AJ15"/>
    <mergeCell ref="AK15:AR15"/>
    <mergeCell ref="AS15:AZ15"/>
    <mergeCell ref="AC16:AD17"/>
    <mergeCell ref="AE16:AJ16"/>
    <mergeCell ref="AK16:AL17"/>
    <mergeCell ref="AM16:AR16"/>
    <mergeCell ref="AM18:AO18"/>
    <mergeCell ref="AP18:AR18"/>
    <mergeCell ref="AS18:AT18"/>
    <mergeCell ref="AU18:AW18"/>
    <mergeCell ref="AX18:AZ18"/>
    <mergeCell ref="AK18:AL18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70:AZ70"/>
    <mergeCell ref="B72:Y74"/>
    <mergeCell ref="Z72:AB74"/>
    <mergeCell ref="AC72:AZ72"/>
    <mergeCell ref="AC73:AJ74"/>
    <mergeCell ref="AK73:AR74"/>
    <mergeCell ref="AS73:AZ74"/>
    <mergeCell ref="B18:Q18"/>
    <mergeCell ref="B19:Q19"/>
    <mergeCell ref="B12:AS12"/>
    <mergeCell ref="AS16:AT17"/>
    <mergeCell ref="AU16:AZ16"/>
    <mergeCell ref="AE17:AG17"/>
    <mergeCell ref="AH17:AJ17"/>
    <mergeCell ref="AM17:AO17"/>
    <mergeCell ref="AP17:AR17"/>
    <mergeCell ref="AU17:AW17"/>
    <mergeCell ref="AX17:AZ17"/>
    <mergeCell ref="B81:AZ81"/>
    <mergeCell ref="B82:AZ82"/>
    <mergeCell ref="B77:Y77"/>
    <mergeCell ref="Z77:AB77"/>
    <mergeCell ref="AC77:AJ77"/>
    <mergeCell ref="AK77:AR77"/>
    <mergeCell ref="AS77:AZ77"/>
    <mergeCell ref="B78:Y78"/>
    <mergeCell ref="Z78:AB78"/>
    <mergeCell ref="B79:Y79"/>
    <mergeCell ref="Z79:AB79"/>
    <mergeCell ref="B75:Y75"/>
    <mergeCell ref="Z75:AB75"/>
    <mergeCell ref="AC75:AJ75"/>
    <mergeCell ref="AK75:AR75"/>
    <mergeCell ref="AS75:AZ75"/>
    <mergeCell ref="B76:Y76"/>
    <mergeCell ref="Z76:AB76"/>
    <mergeCell ref="B80:Y80"/>
    <mergeCell ref="Z80:AB80"/>
    <mergeCell ref="AC80:AJ80"/>
    <mergeCell ref="AK80:AR80"/>
    <mergeCell ref="AS80:AZ80"/>
    <mergeCell ref="AC76:AJ76"/>
    <mergeCell ref="AK76:AR76"/>
    <mergeCell ref="AS76:AZ76"/>
  </mergeCells>
  <pageMargins left="0.70866141732283472" right="0.39370078740157483" top="0.59055118110236227" bottom="0.39370078740157483" header="0.31496062992125984" footer="0"/>
  <pageSetup paperSize="9" firstPageNumber="203" orientation="landscape" useFirstPageNumber="1" r:id="rId1"/>
  <headerFooter>
    <oddHeader>&amp;C&amp;"Times New Roman,обычный"&amp;10&amp;P</oddHeader>
  </headerFooter>
  <rowBreaks count="3" manualBreakCount="3">
    <brk id="26" max="51" man="1"/>
    <brk id="42" max="52" man="1"/>
    <brk id="58" max="5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0"/>
  <sheetViews>
    <sheetView showGridLines="0" topLeftCell="A52" zoomScaleSheetLayoutView="100" workbookViewId="0">
      <selection activeCell="CB66" sqref="CB66"/>
    </sheetView>
  </sheetViews>
  <sheetFormatPr defaultColWidth="0.85546875" defaultRowHeight="15" x14ac:dyDescent="0.25"/>
  <cols>
    <col min="1" max="3" width="2.5703125" style="124" customWidth="1"/>
    <col min="4" max="4" width="3.140625" style="124" customWidth="1"/>
    <col min="5" max="8" width="2.5703125" style="124" customWidth="1"/>
    <col min="9" max="9" width="3.140625" style="124" customWidth="1"/>
    <col min="10" max="16" width="2.5703125" style="124" customWidth="1"/>
    <col min="17" max="17" width="3" style="124" customWidth="1"/>
    <col min="18" max="19" width="2.5703125" style="124" customWidth="1"/>
    <col min="20" max="20" width="3.7109375" style="124" customWidth="1"/>
    <col min="21" max="23" width="2.5703125" style="124" customWidth="1"/>
    <col min="24" max="24" width="3.42578125" style="124" customWidth="1"/>
    <col min="25" max="25" width="4" style="124" customWidth="1"/>
    <col min="26" max="52" width="2.5703125" style="124" customWidth="1"/>
    <col min="53" max="53" width="0.85546875" style="124"/>
    <col min="54" max="67" width="0.85546875" style="73"/>
    <col min="68" max="16384" width="0.85546875" style="24"/>
  </cols>
  <sheetData>
    <row r="1" spans="1:67" s="40" customFormat="1" ht="30.75" customHeight="1" x14ac:dyDescent="0.25">
      <c r="A1" s="1850" t="s">
        <v>932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  <c r="BA1" s="124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</row>
    <row r="2" spans="1:67" ht="15.7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67" s="26" customFormat="1" ht="15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  <c r="BA3" s="125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</row>
    <row r="4" spans="1:67" ht="1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67" ht="1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67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67" s="26" customFormat="1" ht="15" customHeight="1" x14ac:dyDescent="0.2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  <c r="BA7" s="125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</row>
    <row r="8" spans="1:67" s="26" customFormat="1" ht="15" customHeight="1" x14ac:dyDescent="0.2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  <c r="BA8" s="125"/>
      <c r="BB8" s="439"/>
      <c r="BC8" s="439"/>
      <c r="BD8" s="439"/>
      <c r="BE8" s="439"/>
      <c r="BF8" s="439"/>
      <c r="BG8" s="439"/>
      <c r="BH8" s="439"/>
      <c r="BI8" s="439"/>
      <c r="BJ8" s="439"/>
      <c r="BK8" s="439"/>
      <c r="BL8" s="439"/>
      <c r="BM8" s="439"/>
      <c r="BN8" s="439"/>
      <c r="BO8" s="439"/>
    </row>
    <row r="9" spans="1:67" s="26" customFormat="1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  <c r="BA9" s="125"/>
      <c r="BB9" s="439"/>
      <c r="BC9" s="439"/>
      <c r="BD9" s="439"/>
      <c r="BE9" s="439"/>
      <c r="BF9" s="439"/>
      <c r="BG9" s="439"/>
      <c r="BH9" s="439"/>
      <c r="BI9" s="439"/>
      <c r="BJ9" s="439"/>
      <c r="BK9" s="439"/>
      <c r="BL9" s="439"/>
      <c r="BM9" s="439"/>
      <c r="BN9" s="439"/>
      <c r="BO9" s="439"/>
    </row>
    <row r="10" spans="1:67" s="26" customFormat="1" ht="15" customHeight="1" thickBot="1" x14ac:dyDescent="0.25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  <c r="BA10" s="125"/>
      <c r="BB10" s="439"/>
      <c r="BC10" s="439"/>
      <c r="BD10" s="439"/>
      <c r="BE10" s="439"/>
      <c r="BF10" s="439"/>
      <c r="BG10" s="439"/>
      <c r="BH10" s="439"/>
      <c r="BI10" s="439"/>
      <c r="BJ10" s="439"/>
      <c r="BK10" s="439"/>
      <c r="BL10" s="439"/>
      <c r="BM10" s="439"/>
      <c r="BN10" s="439"/>
      <c r="BO10" s="439"/>
    </row>
    <row r="11" spans="1:67" ht="4.5" customHeight="1" x14ac:dyDescent="0.25"/>
    <row r="12" spans="1:67" s="27" customFormat="1" ht="27.75" customHeight="1" x14ac:dyDescent="0.25">
      <c r="A12" s="126"/>
      <c r="B12" s="1957" t="s">
        <v>626</v>
      </c>
      <c r="C12" s="1957"/>
      <c r="D12" s="1957"/>
      <c r="E12" s="1957"/>
      <c r="F12" s="1957"/>
      <c r="G12" s="1957"/>
      <c r="H12" s="1957"/>
      <c r="I12" s="1957"/>
      <c r="J12" s="1957"/>
      <c r="K12" s="1957"/>
      <c r="L12" s="1957"/>
      <c r="M12" s="1957"/>
      <c r="N12" s="1957"/>
      <c r="O12" s="1957"/>
      <c r="P12" s="1957"/>
      <c r="Q12" s="1957"/>
      <c r="R12" s="1957"/>
      <c r="S12" s="1957"/>
      <c r="T12" s="1957"/>
      <c r="U12" s="1957"/>
      <c r="V12" s="1957"/>
      <c r="W12" s="1957"/>
      <c r="X12" s="1957"/>
      <c r="Y12" s="1957"/>
      <c r="Z12" s="1957"/>
      <c r="AA12" s="1957"/>
      <c r="AB12" s="1957"/>
      <c r="AC12" s="1957"/>
      <c r="AD12" s="1957"/>
      <c r="AE12" s="1957"/>
      <c r="AF12" s="1957"/>
      <c r="AG12" s="1957"/>
      <c r="AH12" s="1957"/>
      <c r="AI12" s="1957"/>
      <c r="AJ12" s="1957"/>
      <c r="AK12" s="1957"/>
      <c r="AL12" s="1957"/>
      <c r="AM12" s="1957"/>
      <c r="AN12" s="1957"/>
      <c r="AO12" s="1957"/>
      <c r="AP12" s="1957"/>
      <c r="AQ12" s="1957"/>
      <c r="AR12" s="1957"/>
      <c r="AS12" s="1957"/>
      <c r="AT12" s="127"/>
      <c r="AU12" s="127"/>
      <c r="AV12" s="127"/>
      <c r="AW12" s="127"/>
      <c r="AX12" s="127"/>
      <c r="AY12" s="127"/>
      <c r="AZ12" s="127"/>
      <c r="BA12" s="126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67" s="27" customFormat="1" ht="8.1" customHeight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</row>
    <row r="14" spans="1:67" s="27" customFormat="1" ht="20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44"/>
      <c r="R14" s="1864" t="s">
        <v>33</v>
      </c>
      <c r="S14" s="1864"/>
      <c r="T14" s="1864"/>
      <c r="U14" s="1847" t="s">
        <v>99</v>
      </c>
      <c r="V14" s="1848"/>
      <c r="W14" s="1848"/>
      <c r="X14" s="1848"/>
      <c r="Y14" s="1848"/>
      <c r="Z14" s="1848"/>
      <c r="AA14" s="1848"/>
      <c r="AB14" s="1848"/>
      <c r="AC14" s="1848"/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  <c r="BA14" s="126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</row>
    <row r="15" spans="1:67" s="27" customFormat="1" ht="64.5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3"/>
      <c r="R15" s="1864"/>
      <c r="S15" s="1864"/>
      <c r="T15" s="1864"/>
      <c r="U15" s="1847" t="s">
        <v>271</v>
      </c>
      <c r="V15" s="1848"/>
      <c r="W15" s="1848"/>
      <c r="X15" s="1848"/>
      <c r="Y15" s="1848"/>
      <c r="Z15" s="1848"/>
      <c r="AA15" s="1848"/>
      <c r="AB15" s="1849"/>
      <c r="AC15" s="1847" t="s">
        <v>6</v>
      </c>
      <c r="AD15" s="1848"/>
      <c r="AE15" s="1848"/>
      <c r="AF15" s="1848"/>
      <c r="AG15" s="1848"/>
      <c r="AH15" s="1848"/>
      <c r="AI15" s="1848"/>
      <c r="AJ15" s="1849"/>
      <c r="AK15" s="1847" t="s">
        <v>35</v>
      </c>
      <c r="AL15" s="1848"/>
      <c r="AM15" s="1848"/>
      <c r="AN15" s="1848"/>
      <c r="AO15" s="1848"/>
      <c r="AP15" s="1848"/>
      <c r="AQ15" s="1848"/>
      <c r="AR15" s="1849"/>
      <c r="AS15" s="1847" t="s">
        <v>447</v>
      </c>
      <c r="AT15" s="1848"/>
      <c r="AU15" s="1848"/>
      <c r="AV15" s="1848"/>
      <c r="AW15" s="1848"/>
      <c r="AX15" s="1848"/>
      <c r="AY15" s="1848"/>
      <c r="AZ15" s="1848"/>
      <c r="BA15" s="128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</row>
    <row r="16" spans="1:67" s="27" customFormat="1" ht="15" customHeight="1" x14ac:dyDescent="0.25">
      <c r="A16" s="126"/>
      <c r="B16" s="1852"/>
      <c r="C16" s="1852"/>
      <c r="D16" s="1852"/>
      <c r="E16" s="1852"/>
      <c r="F16" s="1852"/>
      <c r="G16" s="1852"/>
      <c r="H16" s="1852"/>
      <c r="I16" s="1852"/>
      <c r="J16" s="1852"/>
      <c r="K16" s="1852"/>
      <c r="L16" s="1852"/>
      <c r="M16" s="1852"/>
      <c r="N16" s="1852"/>
      <c r="O16" s="1852"/>
      <c r="P16" s="1852"/>
      <c r="Q16" s="1853"/>
      <c r="R16" s="1864"/>
      <c r="S16" s="1864"/>
      <c r="T16" s="1864"/>
      <c r="U16" s="1843" t="s">
        <v>4</v>
      </c>
      <c r="V16" s="1844"/>
      <c r="W16" s="1847" t="s">
        <v>267</v>
      </c>
      <c r="X16" s="1848"/>
      <c r="Y16" s="1848"/>
      <c r="Z16" s="1848"/>
      <c r="AA16" s="1848"/>
      <c r="AB16" s="1849"/>
      <c r="AC16" s="1843" t="s">
        <v>4</v>
      </c>
      <c r="AD16" s="1844"/>
      <c r="AE16" s="1847" t="s">
        <v>267</v>
      </c>
      <c r="AF16" s="1848"/>
      <c r="AG16" s="1848"/>
      <c r="AH16" s="1848"/>
      <c r="AI16" s="1848"/>
      <c r="AJ16" s="1849"/>
      <c r="AK16" s="1843" t="s">
        <v>4</v>
      </c>
      <c r="AL16" s="1844"/>
      <c r="AM16" s="1847" t="s">
        <v>267</v>
      </c>
      <c r="AN16" s="1848"/>
      <c r="AO16" s="1848"/>
      <c r="AP16" s="1848"/>
      <c r="AQ16" s="1848"/>
      <c r="AR16" s="1849"/>
      <c r="AS16" s="1843" t="s">
        <v>4</v>
      </c>
      <c r="AT16" s="1844"/>
      <c r="AU16" s="1847" t="s">
        <v>267</v>
      </c>
      <c r="AV16" s="1848"/>
      <c r="AW16" s="1848"/>
      <c r="AX16" s="1848"/>
      <c r="AY16" s="1848"/>
      <c r="AZ16" s="1848"/>
      <c r="BA16" s="128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</row>
    <row r="17" spans="1:67" s="27" customFormat="1" ht="40.5" customHeight="1" x14ac:dyDescent="0.25">
      <c r="A17" s="126"/>
      <c r="B17" s="1854"/>
      <c r="C17" s="1854"/>
      <c r="D17" s="1854"/>
      <c r="E17" s="1854"/>
      <c r="F17" s="1854"/>
      <c r="G17" s="1854"/>
      <c r="H17" s="1854"/>
      <c r="I17" s="1854"/>
      <c r="J17" s="1854"/>
      <c r="K17" s="1854"/>
      <c r="L17" s="1854"/>
      <c r="M17" s="1854"/>
      <c r="N17" s="1854"/>
      <c r="O17" s="1854"/>
      <c r="P17" s="1854"/>
      <c r="Q17" s="1846"/>
      <c r="R17" s="1864"/>
      <c r="S17" s="1864"/>
      <c r="T17" s="1864"/>
      <c r="U17" s="1845"/>
      <c r="V17" s="1846"/>
      <c r="W17" s="1847" t="s">
        <v>755</v>
      </c>
      <c r="X17" s="1848"/>
      <c r="Y17" s="1849"/>
      <c r="Z17" s="1847" t="s">
        <v>167</v>
      </c>
      <c r="AA17" s="1848"/>
      <c r="AB17" s="1849"/>
      <c r="AC17" s="1845"/>
      <c r="AD17" s="1846"/>
      <c r="AE17" s="1847" t="s">
        <v>755</v>
      </c>
      <c r="AF17" s="1848"/>
      <c r="AG17" s="1849"/>
      <c r="AH17" s="1847" t="s">
        <v>167</v>
      </c>
      <c r="AI17" s="1848"/>
      <c r="AJ17" s="1849"/>
      <c r="AK17" s="1845"/>
      <c r="AL17" s="1846"/>
      <c r="AM17" s="1847" t="s">
        <v>755</v>
      </c>
      <c r="AN17" s="1848"/>
      <c r="AO17" s="1849"/>
      <c r="AP17" s="1847" t="s">
        <v>167</v>
      </c>
      <c r="AQ17" s="1848"/>
      <c r="AR17" s="1849"/>
      <c r="AS17" s="1845"/>
      <c r="AT17" s="1846"/>
      <c r="AU17" s="1847" t="s">
        <v>755</v>
      </c>
      <c r="AV17" s="1848"/>
      <c r="AW17" s="1849"/>
      <c r="AX17" s="1847" t="s">
        <v>167</v>
      </c>
      <c r="AY17" s="1848"/>
      <c r="AZ17" s="1848"/>
      <c r="BA17" s="128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</row>
    <row r="18" spans="1:67" s="355" customFormat="1" ht="15" customHeight="1" thickBot="1" x14ac:dyDescent="0.3">
      <c r="A18" s="602"/>
      <c r="B18" s="1841">
        <v>1</v>
      </c>
      <c r="C18" s="1841"/>
      <c r="D18" s="1841"/>
      <c r="E18" s="1841"/>
      <c r="F18" s="1841"/>
      <c r="G18" s="1841"/>
      <c r="H18" s="1841"/>
      <c r="I18" s="1841"/>
      <c r="J18" s="1841"/>
      <c r="K18" s="1841"/>
      <c r="L18" s="1841"/>
      <c r="M18" s="1841"/>
      <c r="N18" s="1841"/>
      <c r="O18" s="1841"/>
      <c r="P18" s="1841"/>
      <c r="Q18" s="1841"/>
      <c r="R18" s="1917" t="s">
        <v>36</v>
      </c>
      <c r="S18" s="1903"/>
      <c r="T18" s="1904"/>
      <c r="U18" s="1855" t="s">
        <v>8</v>
      </c>
      <c r="V18" s="1855"/>
      <c r="W18" s="1855" t="s">
        <v>9</v>
      </c>
      <c r="X18" s="1855"/>
      <c r="Y18" s="1855"/>
      <c r="Z18" s="1855" t="s">
        <v>10</v>
      </c>
      <c r="AA18" s="1855"/>
      <c r="AB18" s="1855"/>
      <c r="AC18" s="1855" t="s">
        <v>11</v>
      </c>
      <c r="AD18" s="1855"/>
      <c r="AE18" s="1855" t="s">
        <v>12</v>
      </c>
      <c r="AF18" s="1855"/>
      <c r="AG18" s="1855"/>
      <c r="AH18" s="1855" t="s">
        <v>13</v>
      </c>
      <c r="AI18" s="1855"/>
      <c r="AJ18" s="1855"/>
      <c r="AK18" s="1855" t="s">
        <v>14</v>
      </c>
      <c r="AL18" s="1855"/>
      <c r="AM18" s="1855" t="s">
        <v>15</v>
      </c>
      <c r="AN18" s="1855"/>
      <c r="AO18" s="1855"/>
      <c r="AP18" s="1855" t="s">
        <v>16</v>
      </c>
      <c r="AQ18" s="1855"/>
      <c r="AR18" s="1855"/>
      <c r="AS18" s="1855" t="s">
        <v>17</v>
      </c>
      <c r="AT18" s="1855"/>
      <c r="AU18" s="1855" t="s">
        <v>18</v>
      </c>
      <c r="AV18" s="1855"/>
      <c r="AW18" s="1855"/>
      <c r="AX18" s="1855" t="s">
        <v>94</v>
      </c>
      <c r="AY18" s="1855"/>
      <c r="AZ18" s="1857"/>
      <c r="BA18" s="603"/>
      <c r="BB18" s="366"/>
      <c r="BC18" s="366"/>
      <c r="BD18" s="366"/>
      <c r="BE18" s="366"/>
      <c r="BF18" s="366"/>
      <c r="BG18" s="366"/>
      <c r="BH18" s="366"/>
      <c r="BI18" s="366"/>
      <c r="BJ18" s="366"/>
      <c r="BK18" s="366"/>
      <c r="BL18" s="366"/>
      <c r="BM18" s="366"/>
      <c r="BN18" s="366"/>
      <c r="BO18" s="366"/>
    </row>
    <row r="19" spans="1:67" s="162" customFormat="1" ht="18" customHeight="1" x14ac:dyDescent="0.25">
      <c r="A19" s="190"/>
      <c r="B19" s="906" t="s">
        <v>281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7"/>
      <c r="R19" s="1924" t="s">
        <v>119</v>
      </c>
      <c r="S19" s="1925"/>
      <c r="T19" s="1925"/>
      <c r="U19" s="1914"/>
      <c r="V19" s="1914"/>
      <c r="W19" s="1914"/>
      <c r="X19" s="1914"/>
      <c r="Y19" s="1914"/>
      <c r="Z19" s="1914"/>
      <c r="AA19" s="1914"/>
      <c r="AB19" s="1914"/>
      <c r="AC19" s="1914"/>
      <c r="AD19" s="1914"/>
      <c r="AE19" s="1914"/>
      <c r="AF19" s="1914"/>
      <c r="AG19" s="1914"/>
      <c r="AH19" s="1914"/>
      <c r="AI19" s="1914"/>
      <c r="AJ19" s="1914"/>
      <c r="AK19" s="1914"/>
      <c r="AL19" s="1914"/>
      <c r="AM19" s="1914"/>
      <c r="AN19" s="1914"/>
      <c r="AO19" s="1914"/>
      <c r="AP19" s="1914"/>
      <c r="AQ19" s="1914"/>
      <c r="AR19" s="1914"/>
      <c r="AS19" s="1914"/>
      <c r="AT19" s="1914"/>
      <c r="AU19" s="1914"/>
      <c r="AV19" s="1914"/>
      <c r="AW19" s="1914"/>
      <c r="AX19" s="1914"/>
      <c r="AY19" s="1914"/>
      <c r="AZ19" s="1958"/>
      <c r="BA19" s="191"/>
      <c r="BB19" s="123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</row>
    <row r="20" spans="1:67" s="162" customFormat="1" ht="18" customHeight="1" x14ac:dyDescent="0.25">
      <c r="A20" s="190"/>
      <c r="B20" s="906" t="s">
        <v>279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7"/>
      <c r="R20" s="1926" t="s">
        <v>122</v>
      </c>
      <c r="S20" s="1927"/>
      <c r="T20" s="1927"/>
      <c r="U20" s="1953"/>
      <c r="V20" s="1953"/>
      <c r="W20" s="1953"/>
      <c r="X20" s="1953"/>
      <c r="Y20" s="1953"/>
      <c r="Z20" s="1953"/>
      <c r="AA20" s="1953"/>
      <c r="AB20" s="1953"/>
      <c r="AC20" s="1953"/>
      <c r="AD20" s="1953"/>
      <c r="AE20" s="1953"/>
      <c r="AF20" s="1953"/>
      <c r="AG20" s="1953"/>
      <c r="AH20" s="1953"/>
      <c r="AI20" s="1953"/>
      <c r="AJ20" s="1953"/>
      <c r="AK20" s="1953"/>
      <c r="AL20" s="1953"/>
      <c r="AM20" s="1953"/>
      <c r="AN20" s="1953"/>
      <c r="AO20" s="1953"/>
      <c r="AP20" s="1953"/>
      <c r="AQ20" s="1953"/>
      <c r="AR20" s="1953"/>
      <c r="AS20" s="1953"/>
      <c r="AT20" s="1953"/>
      <c r="AU20" s="1953"/>
      <c r="AV20" s="1953"/>
      <c r="AW20" s="1953"/>
      <c r="AX20" s="1953"/>
      <c r="AY20" s="1953"/>
      <c r="AZ20" s="1954"/>
      <c r="BA20" s="191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</row>
    <row r="21" spans="1:67" s="162" customFormat="1" ht="32.25" customHeight="1" x14ac:dyDescent="0.25">
      <c r="A21" s="190"/>
      <c r="B21" s="906" t="s">
        <v>826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7"/>
      <c r="R21" s="1926" t="s">
        <v>135</v>
      </c>
      <c r="S21" s="1927"/>
      <c r="T21" s="1927"/>
      <c r="U21" s="1953"/>
      <c r="V21" s="1953"/>
      <c r="W21" s="1953"/>
      <c r="X21" s="1953"/>
      <c r="Y21" s="1953"/>
      <c r="Z21" s="1953"/>
      <c r="AA21" s="1953"/>
      <c r="AB21" s="1953"/>
      <c r="AC21" s="1953"/>
      <c r="AD21" s="1953"/>
      <c r="AE21" s="1953"/>
      <c r="AF21" s="1953"/>
      <c r="AG21" s="1953"/>
      <c r="AH21" s="1953"/>
      <c r="AI21" s="1953"/>
      <c r="AJ21" s="1953"/>
      <c r="AK21" s="1953"/>
      <c r="AL21" s="1953"/>
      <c r="AM21" s="1953"/>
      <c r="AN21" s="1953"/>
      <c r="AO21" s="1953"/>
      <c r="AP21" s="1953"/>
      <c r="AQ21" s="1953"/>
      <c r="AR21" s="1953"/>
      <c r="AS21" s="1953"/>
      <c r="AT21" s="1953"/>
      <c r="AU21" s="1953"/>
      <c r="AV21" s="1953"/>
      <c r="AW21" s="1953"/>
      <c r="AX21" s="1953"/>
      <c r="AY21" s="1953"/>
      <c r="AZ21" s="1954"/>
      <c r="BA21" s="190"/>
      <c r="BB21" s="123"/>
      <c r="BC21" s="123"/>
      <c r="BD21" s="123"/>
      <c r="BE21" s="123"/>
      <c r="BF21" s="123"/>
      <c r="BG21" s="123"/>
      <c r="BH21" s="123"/>
      <c r="BI21" s="123"/>
      <c r="BJ21" s="123"/>
      <c r="BK21" s="123"/>
      <c r="BL21" s="123"/>
      <c r="BM21" s="123"/>
      <c r="BN21" s="123"/>
      <c r="BO21" s="123"/>
    </row>
    <row r="22" spans="1:67" s="162" customFormat="1" ht="18" customHeight="1" x14ac:dyDescent="0.25">
      <c r="A22" s="190"/>
      <c r="B22" s="906" t="s">
        <v>282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7"/>
      <c r="R22" s="1926" t="s">
        <v>139</v>
      </c>
      <c r="S22" s="1927"/>
      <c r="T22" s="1927"/>
      <c r="U22" s="1953"/>
      <c r="V22" s="1953"/>
      <c r="W22" s="1953"/>
      <c r="X22" s="1953"/>
      <c r="Y22" s="1953"/>
      <c r="Z22" s="1953"/>
      <c r="AA22" s="1953"/>
      <c r="AB22" s="1953"/>
      <c r="AC22" s="1953"/>
      <c r="AD22" s="1953"/>
      <c r="AE22" s="1953"/>
      <c r="AF22" s="1953"/>
      <c r="AG22" s="1953"/>
      <c r="AH22" s="1953"/>
      <c r="AI22" s="1953"/>
      <c r="AJ22" s="1953"/>
      <c r="AK22" s="1953"/>
      <c r="AL22" s="1953"/>
      <c r="AM22" s="1953"/>
      <c r="AN22" s="1953"/>
      <c r="AO22" s="1953"/>
      <c r="AP22" s="1953"/>
      <c r="AQ22" s="1953"/>
      <c r="AR22" s="1953"/>
      <c r="AS22" s="1953"/>
      <c r="AT22" s="1953"/>
      <c r="AU22" s="1953"/>
      <c r="AV22" s="1953"/>
      <c r="AW22" s="1953"/>
      <c r="AX22" s="1953"/>
      <c r="AY22" s="1953"/>
      <c r="AZ22" s="1954"/>
      <c r="BA22" s="190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</row>
    <row r="23" spans="1:67" s="162" customFormat="1" ht="18" customHeight="1" x14ac:dyDescent="0.25">
      <c r="A23" s="190"/>
      <c r="B23" s="906" t="s">
        <v>280</v>
      </c>
      <c r="C23" s="906"/>
      <c r="D23" s="906"/>
      <c r="E23" s="906"/>
      <c r="F23" s="906"/>
      <c r="G23" s="906"/>
      <c r="H23" s="906"/>
      <c r="I23" s="906"/>
      <c r="J23" s="906"/>
      <c r="K23" s="906"/>
      <c r="L23" s="906"/>
      <c r="M23" s="906"/>
      <c r="N23" s="906"/>
      <c r="O23" s="906"/>
      <c r="P23" s="906"/>
      <c r="Q23" s="907"/>
      <c r="R23" s="1926" t="s">
        <v>153</v>
      </c>
      <c r="S23" s="1927"/>
      <c r="T23" s="1927"/>
      <c r="U23" s="1953"/>
      <c r="V23" s="1953"/>
      <c r="W23" s="1953"/>
      <c r="X23" s="1953"/>
      <c r="Y23" s="1953"/>
      <c r="Z23" s="1953"/>
      <c r="AA23" s="1953"/>
      <c r="AB23" s="1953"/>
      <c r="AC23" s="1953"/>
      <c r="AD23" s="1953"/>
      <c r="AE23" s="1953"/>
      <c r="AF23" s="1953"/>
      <c r="AG23" s="1953"/>
      <c r="AH23" s="1953"/>
      <c r="AI23" s="1953"/>
      <c r="AJ23" s="1953"/>
      <c r="AK23" s="1953"/>
      <c r="AL23" s="1953"/>
      <c r="AM23" s="1953"/>
      <c r="AN23" s="1953"/>
      <c r="AO23" s="1953"/>
      <c r="AP23" s="1953"/>
      <c r="AQ23" s="1953"/>
      <c r="AR23" s="1953"/>
      <c r="AS23" s="1953"/>
      <c r="AT23" s="1953"/>
      <c r="AU23" s="1953"/>
      <c r="AV23" s="1953"/>
      <c r="AW23" s="1953"/>
      <c r="AX23" s="1953"/>
      <c r="AY23" s="1953"/>
      <c r="AZ23" s="1954"/>
      <c r="BA23" s="190"/>
      <c r="BB23" s="123"/>
      <c r="BC23" s="123"/>
      <c r="BD23" s="123"/>
      <c r="BE23" s="123"/>
      <c r="BF23" s="123"/>
      <c r="BG23" s="123"/>
      <c r="BH23" s="123"/>
      <c r="BI23" s="123"/>
      <c r="BJ23" s="123"/>
      <c r="BK23" s="123"/>
      <c r="BL23" s="123"/>
      <c r="BM23" s="123"/>
      <c r="BN23" s="123"/>
      <c r="BO23" s="123"/>
    </row>
    <row r="24" spans="1:67" s="8" customFormat="1" ht="56.25" customHeight="1" thickBot="1" x14ac:dyDescent="0.3">
      <c r="A24" s="91"/>
      <c r="B24" s="906" t="s">
        <v>627</v>
      </c>
      <c r="C24" s="906"/>
      <c r="D24" s="906"/>
      <c r="E24" s="906"/>
      <c r="F24" s="906"/>
      <c r="G24" s="906"/>
      <c r="H24" s="906"/>
      <c r="I24" s="906"/>
      <c r="J24" s="906"/>
      <c r="K24" s="906"/>
      <c r="L24" s="906"/>
      <c r="M24" s="906"/>
      <c r="N24" s="906"/>
      <c r="O24" s="906"/>
      <c r="P24" s="906"/>
      <c r="Q24" s="907"/>
      <c r="R24" s="795" t="s">
        <v>142</v>
      </c>
      <c r="S24" s="796"/>
      <c r="T24" s="796"/>
      <c r="U24" s="1915"/>
      <c r="V24" s="1915"/>
      <c r="W24" s="1915"/>
      <c r="X24" s="1915"/>
      <c r="Y24" s="1915"/>
      <c r="Z24" s="1915"/>
      <c r="AA24" s="1915"/>
      <c r="AB24" s="1915"/>
      <c r="AC24" s="1915"/>
      <c r="AD24" s="1915"/>
      <c r="AE24" s="1915"/>
      <c r="AF24" s="1915"/>
      <c r="AG24" s="1915"/>
      <c r="AH24" s="1915"/>
      <c r="AI24" s="1915"/>
      <c r="AJ24" s="1915"/>
      <c r="AK24" s="1915"/>
      <c r="AL24" s="1915"/>
      <c r="AM24" s="1915"/>
      <c r="AN24" s="1915"/>
      <c r="AO24" s="1915"/>
      <c r="AP24" s="1915"/>
      <c r="AQ24" s="1915"/>
      <c r="AR24" s="1915"/>
      <c r="AS24" s="1915"/>
      <c r="AT24" s="1915"/>
      <c r="AU24" s="1915"/>
      <c r="AV24" s="1915"/>
      <c r="AW24" s="1915"/>
      <c r="AX24" s="1915"/>
      <c r="AY24" s="1915"/>
      <c r="AZ24" s="1955"/>
      <c r="BA24" s="91"/>
      <c r="BB24" s="91"/>
    </row>
    <row r="25" spans="1:67" s="8" customFormat="1" ht="15" customHeight="1" x14ac:dyDescent="0.25">
      <c r="A25" s="91"/>
      <c r="B25" s="688"/>
      <c r="C25" s="688"/>
      <c r="D25" s="688"/>
      <c r="E25" s="688"/>
      <c r="F25" s="688"/>
      <c r="G25" s="688"/>
      <c r="H25" s="688"/>
      <c r="I25" s="688"/>
      <c r="J25" s="688"/>
      <c r="K25" s="688"/>
      <c r="L25" s="688"/>
      <c r="M25" s="688"/>
      <c r="N25" s="688"/>
      <c r="O25" s="688"/>
      <c r="P25" s="688"/>
      <c r="Q25" s="688"/>
      <c r="R25" s="222"/>
      <c r="S25" s="222"/>
      <c r="T25" s="222"/>
      <c r="U25" s="689"/>
      <c r="V25" s="689"/>
      <c r="W25" s="689"/>
      <c r="X25" s="689"/>
      <c r="Y25" s="689"/>
      <c r="Z25" s="689"/>
      <c r="AA25" s="689"/>
      <c r="AB25" s="689"/>
      <c r="AC25" s="689"/>
      <c r="AD25" s="689"/>
      <c r="AE25" s="689"/>
      <c r="AF25" s="689"/>
      <c r="AG25" s="689"/>
      <c r="AH25" s="689"/>
      <c r="AI25" s="689"/>
      <c r="AJ25" s="689"/>
      <c r="AK25" s="689"/>
      <c r="AL25" s="689"/>
      <c r="AM25" s="689"/>
      <c r="AN25" s="689"/>
      <c r="AO25" s="689"/>
      <c r="AP25" s="689"/>
      <c r="AQ25" s="689"/>
      <c r="AR25" s="689"/>
      <c r="AS25" s="689"/>
      <c r="AT25" s="689"/>
      <c r="AU25" s="689"/>
      <c r="AV25" s="689"/>
      <c r="AW25" s="689"/>
      <c r="AX25" s="689"/>
      <c r="AY25" s="689"/>
      <c r="AZ25" s="689"/>
      <c r="BA25" s="91"/>
      <c r="BB25" s="91"/>
    </row>
    <row r="26" spans="1:67" customFormat="1" ht="26.25" customHeight="1" x14ac:dyDescent="0.25">
      <c r="A26" s="82"/>
      <c r="B26" s="1480" t="s">
        <v>789</v>
      </c>
      <c r="C26" s="1273"/>
      <c r="D26" s="1273"/>
      <c r="E26" s="1273"/>
      <c r="F26" s="1273"/>
      <c r="G26" s="1273"/>
      <c r="H26" s="1273"/>
      <c r="I26" s="1273"/>
      <c r="J26" s="1273"/>
      <c r="K26" s="1273"/>
      <c r="L26" s="1273"/>
      <c r="M26" s="1273"/>
      <c r="N26" s="1273"/>
      <c r="O26" s="1273"/>
      <c r="P26" s="1273"/>
      <c r="Q26" s="1273"/>
      <c r="R26" s="1273"/>
      <c r="S26" s="1273"/>
      <c r="T26" s="1273"/>
      <c r="U26" s="1273"/>
      <c r="V26" s="1273"/>
      <c r="W26" s="1273"/>
      <c r="X26" s="1273"/>
      <c r="Y26" s="1273"/>
      <c r="Z26" s="1273"/>
      <c r="AA26" s="1273"/>
      <c r="AB26" s="1273"/>
      <c r="AC26" s="1273"/>
      <c r="AD26" s="1273"/>
      <c r="AE26" s="1273"/>
      <c r="AF26" s="1273"/>
      <c r="AG26" s="1273"/>
      <c r="AH26" s="1273"/>
      <c r="AI26" s="1273"/>
      <c r="AJ26" s="1273"/>
      <c r="AK26" s="1273"/>
      <c r="AL26" s="1273"/>
      <c r="AM26" s="1273"/>
      <c r="AN26" s="1273"/>
      <c r="AO26" s="1273"/>
      <c r="AP26" s="1273"/>
      <c r="AQ26" s="1273"/>
      <c r="AR26" s="1273"/>
      <c r="AS26" s="1273"/>
      <c r="AT26" s="1273"/>
      <c r="AU26" s="1273"/>
      <c r="AV26" s="1273"/>
      <c r="AW26" s="1273"/>
      <c r="AX26" s="1273"/>
      <c r="AY26" s="1273"/>
      <c r="AZ26" s="1273"/>
    </row>
    <row r="27" spans="1:67" customFormat="1" ht="10.5" customHeight="1" x14ac:dyDescent="0.25">
      <c r="A27" s="82"/>
      <c r="B27" s="1956"/>
      <c r="C27" s="1956"/>
      <c r="D27" s="1956"/>
      <c r="E27" s="1956"/>
      <c r="F27" s="1956"/>
      <c r="G27" s="1956"/>
      <c r="H27" s="1956"/>
      <c r="I27" s="1956"/>
      <c r="J27" s="1956"/>
      <c r="K27" s="1956"/>
      <c r="L27" s="1956"/>
      <c r="M27" s="1956"/>
      <c r="N27" s="1956"/>
      <c r="O27" s="1956"/>
      <c r="P27" s="1956"/>
      <c r="Q27" s="1956"/>
      <c r="R27" s="1956"/>
      <c r="S27" s="1956"/>
      <c r="T27" s="1956"/>
      <c r="U27" s="1956"/>
      <c r="V27" s="1956"/>
      <c r="W27" s="1956"/>
      <c r="X27" s="1956"/>
      <c r="Y27" s="1956"/>
      <c r="Z27" s="1956"/>
      <c r="AA27" s="1956"/>
      <c r="AB27" s="1956"/>
      <c r="AC27" s="1956"/>
      <c r="AD27" s="1956"/>
      <c r="AE27" s="1956"/>
      <c r="AF27" s="1956"/>
      <c r="AG27" s="1956"/>
      <c r="AH27" s="1956"/>
      <c r="AI27" s="1956"/>
      <c r="AJ27" s="1956"/>
      <c r="AK27" s="1956"/>
      <c r="AL27" s="1956"/>
      <c r="AM27" s="1956"/>
      <c r="AN27" s="1956"/>
      <c r="AO27" s="1956"/>
      <c r="AP27" s="1956"/>
      <c r="AQ27" s="1956"/>
      <c r="AR27" s="1956"/>
      <c r="AS27" s="1956"/>
      <c r="AT27" s="1956"/>
      <c r="AU27" s="1956"/>
      <c r="AV27" s="1956"/>
      <c r="AW27" s="1956"/>
      <c r="AX27" s="1956"/>
      <c r="AY27" s="1956"/>
      <c r="AZ27" s="1956"/>
    </row>
    <row r="28" spans="1:67" s="11" customFormat="1" ht="16.5" customHeight="1" x14ac:dyDescent="0.25">
      <c r="A28" s="129"/>
      <c r="B28" s="1863" t="s">
        <v>827</v>
      </c>
      <c r="C28" s="1863"/>
      <c r="D28" s="1863"/>
      <c r="E28" s="1863"/>
      <c r="F28" s="1863"/>
      <c r="G28" s="1863"/>
      <c r="H28" s="1863"/>
      <c r="I28" s="1863"/>
      <c r="J28" s="1863"/>
      <c r="K28" s="1863"/>
      <c r="L28" s="1863"/>
      <c r="M28" s="1863"/>
      <c r="N28" s="1863"/>
      <c r="O28" s="1863"/>
      <c r="P28" s="1863"/>
      <c r="Q28" s="1863"/>
      <c r="R28" s="1863"/>
      <c r="S28" s="1863"/>
      <c r="T28" s="1863"/>
      <c r="U28" s="1863"/>
      <c r="V28" s="1863"/>
      <c r="W28" s="1863"/>
      <c r="X28" s="1863"/>
      <c r="Y28" s="1863"/>
      <c r="Z28" s="1863"/>
      <c r="AA28" s="1863"/>
      <c r="AB28" s="1863"/>
      <c r="AC28" s="1863"/>
      <c r="AD28" s="1863"/>
      <c r="AE28" s="1863"/>
      <c r="AF28" s="1863"/>
      <c r="AG28" s="1863"/>
      <c r="AH28" s="1863"/>
      <c r="AI28" s="1863"/>
      <c r="AJ28" s="1863"/>
      <c r="AK28" s="1863"/>
      <c r="AL28" s="1863"/>
      <c r="AM28" s="1863"/>
      <c r="AN28" s="1863"/>
      <c r="AO28" s="1863"/>
      <c r="AP28" s="1863"/>
      <c r="AQ28" s="1863"/>
      <c r="AR28" s="1863"/>
      <c r="AS28" s="1863"/>
      <c r="AT28" s="1863"/>
      <c r="AU28" s="1863"/>
      <c r="AV28" s="1863"/>
      <c r="AW28" s="1863"/>
      <c r="AX28" s="1863"/>
      <c r="AY28" s="1863"/>
      <c r="AZ28" s="1863"/>
      <c r="BA28" s="129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</row>
    <row r="29" spans="1:67" s="11" customFormat="1" ht="18" customHeight="1" x14ac:dyDescent="0.25">
      <c r="A29" s="129"/>
      <c r="B29" s="1863" t="s">
        <v>828</v>
      </c>
      <c r="C29" s="1863"/>
      <c r="D29" s="1863"/>
      <c r="E29" s="1863"/>
      <c r="F29" s="1863"/>
      <c r="G29" s="1863"/>
      <c r="H29" s="1863"/>
      <c r="I29" s="1863"/>
      <c r="J29" s="1863"/>
      <c r="K29" s="1863"/>
      <c r="L29" s="1863"/>
      <c r="M29" s="1863"/>
      <c r="N29" s="1863"/>
      <c r="O29" s="1863"/>
      <c r="P29" s="1863"/>
      <c r="Q29" s="1863"/>
      <c r="R29" s="1863"/>
      <c r="S29" s="1863"/>
      <c r="T29" s="1863"/>
      <c r="U29" s="1863"/>
      <c r="V29" s="1863"/>
      <c r="W29" s="1863"/>
      <c r="X29" s="1863"/>
      <c r="Y29" s="1863"/>
      <c r="Z29" s="1863"/>
      <c r="AA29" s="1863"/>
      <c r="AB29" s="1863"/>
      <c r="AC29" s="1863"/>
      <c r="AD29" s="1863"/>
      <c r="AE29" s="1863"/>
      <c r="AF29" s="1863"/>
      <c r="AG29" s="1863"/>
      <c r="AH29" s="1863"/>
      <c r="AI29" s="1863"/>
      <c r="AJ29" s="1863"/>
      <c r="AK29" s="1863"/>
      <c r="AL29" s="1863"/>
      <c r="AM29" s="1863"/>
      <c r="AN29" s="1863"/>
      <c r="AO29" s="1863"/>
      <c r="AP29" s="1863"/>
      <c r="AQ29" s="1863"/>
      <c r="AR29" s="1863"/>
      <c r="AS29" s="1863"/>
      <c r="AT29" s="1863"/>
      <c r="AU29" s="1863"/>
      <c r="AV29" s="1863"/>
      <c r="AW29" s="1863"/>
      <c r="AX29" s="1863"/>
      <c r="AY29" s="1863"/>
      <c r="AZ29" s="1863"/>
      <c r="BA29" s="129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</row>
    <row r="30" spans="1:67" s="11" customFormat="1" ht="8.1" customHeight="1" x14ac:dyDescent="0.25">
      <c r="A30" s="129"/>
      <c r="B30" s="544"/>
      <c r="C30" s="544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  <c r="Z30" s="544"/>
      <c r="AA30" s="544"/>
      <c r="AB30" s="544"/>
      <c r="AC30" s="544"/>
      <c r="AD30" s="544"/>
      <c r="AE30" s="544"/>
      <c r="AF30" s="544"/>
      <c r="AG30" s="544"/>
      <c r="AH30" s="544"/>
      <c r="AI30" s="544"/>
      <c r="AJ30" s="544"/>
      <c r="AK30" s="544"/>
      <c r="AL30" s="544"/>
      <c r="AM30" s="544"/>
      <c r="AN30" s="544"/>
      <c r="AO30" s="544"/>
      <c r="AP30" s="544"/>
      <c r="AQ30" s="544"/>
      <c r="AR30" s="544"/>
      <c r="AS30" s="544"/>
      <c r="AT30" s="544"/>
      <c r="AU30" s="544"/>
      <c r="AV30" s="544"/>
      <c r="AW30" s="544"/>
      <c r="AX30" s="544"/>
      <c r="AY30" s="544"/>
      <c r="AZ30" s="544"/>
      <c r="BA30" s="129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</row>
    <row r="31" spans="1:67" s="27" customFormat="1" ht="24.95" customHeight="1" x14ac:dyDescent="0.25">
      <c r="A31" s="128"/>
      <c r="B31" s="1848" t="s">
        <v>269</v>
      </c>
      <c r="C31" s="1848"/>
      <c r="D31" s="1848"/>
      <c r="E31" s="1848"/>
      <c r="F31" s="1848"/>
      <c r="G31" s="1848"/>
      <c r="H31" s="1848"/>
      <c r="I31" s="1848"/>
      <c r="J31" s="1848"/>
      <c r="K31" s="1848"/>
      <c r="L31" s="1848"/>
      <c r="M31" s="1848"/>
      <c r="N31" s="1848"/>
      <c r="O31" s="1848"/>
      <c r="P31" s="1848"/>
      <c r="Q31" s="1849"/>
      <c r="R31" s="1864" t="s">
        <v>33</v>
      </c>
      <c r="S31" s="1864"/>
      <c r="T31" s="1864"/>
      <c r="U31" s="1847" t="s">
        <v>99</v>
      </c>
      <c r="V31" s="1848"/>
      <c r="W31" s="1848"/>
      <c r="X31" s="1848"/>
      <c r="Y31" s="1848"/>
      <c r="Z31" s="1848"/>
      <c r="AA31" s="1848"/>
      <c r="AB31" s="1848"/>
      <c r="AC31" s="1848"/>
      <c r="AD31" s="1848"/>
      <c r="AE31" s="1848"/>
      <c r="AF31" s="1848"/>
      <c r="AG31" s="1848"/>
      <c r="AH31" s="1848"/>
      <c r="AI31" s="1848"/>
      <c r="AJ31" s="1848"/>
      <c r="AK31" s="1848"/>
      <c r="AL31" s="1848"/>
      <c r="AM31" s="1848"/>
      <c r="AN31" s="1848"/>
      <c r="AO31" s="1848"/>
      <c r="AP31" s="1848"/>
      <c r="AQ31" s="1848"/>
      <c r="AR31" s="1848"/>
      <c r="AS31" s="1848"/>
      <c r="AT31" s="1848"/>
      <c r="AU31" s="1848"/>
      <c r="AV31" s="1848"/>
      <c r="AW31" s="1848"/>
      <c r="AX31" s="1848"/>
      <c r="AY31" s="1848"/>
      <c r="AZ31" s="1848"/>
      <c r="BA31" s="128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</row>
    <row r="32" spans="1:67" s="27" customFormat="1" ht="63.75" customHeight="1" x14ac:dyDescent="0.25">
      <c r="A32" s="128"/>
      <c r="B32" s="1851" t="s">
        <v>100</v>
      </c>
      <c r="C32" s="1851"/>
      <c r="D32" s="1851"/>
      <c r="E32" s="1851"/>
      <c r="F32" s="1844"/>
      <c r="G32" s="1843" t="s">
        <v>781</v>
      </c>
      <c r="H32" s="1851"/>
      <c r="I32" s="1844"/>
      <c r="J32" s="1843" t="s">
        <v>775</v>
      </c>
      <c r="K32" s="1851"/>
      <c r="L32" s="1844"/>
      <c r="M32" s="1843" t="s">
        <v>780</v>
      </c>
      <c r="N32" s="1851"/>
      <c r="O32" s="1851"/>
      <c r="P32" s="1851"/>
      <c r="Q32" s="1844"/>
      <c r="R32" s="1864"/>
      <c r="S32" s="1864"/>
      <c r="T32" s="1864"/>
      <c r="U32" s="1847" t="s">
        <v>271</v>
      </c>
      <c r="V32" s="1848"/>
      <c r="W32" s="1848"/>
      <c r="X32" s="1848"/>
      <c r="Y32" s="1848"/>
      <c r="Z32" s="1848"/>
      <c r="AA32" s="1848"/>
      <c r="AB32" s="1849"/>
      <c r="AC32" s="1847" t="s">
        <v>6</v>
      </c>
      <c r="AD32" s="1848"/>
      <c r="AE32" s="1848"/>
      <c r="AF32" s="1848"/>
      <c r="AG32" s="1848"/>
      <c r="AH32" s="1848"/>
      <c r="AI32" s="1848"/>
      <c r="AJ32" s="1849"/>
      <c r="AK32" s="1847" t="s">
        <v>35</v>
      </c>
      <c r="AL32" s="1848"/>
      <c r="AM32" s="1848"/>
      <c r="AN32" s="1848"/>
      <c r="AO32" s="1848"/>
      <c r="AP32" s="1848"/>
      <c r="AQ32" s="1848"/>
      <c r="AR32" s="1849"/>
      <c r="AS32" s="1847" t="s">
        <v>447</v>
      </c>
      <c r="AT32" s="1848"/>
      <c r="AU32" s="1848"/>
      <c r="AV32" s="1848"/>
      <c r="AW32" s="1848"/>
      <c r="AX32" s="1848"/>
      <c r="AY32" s="1848"/>
      <c r="AZ32" s="1848"/>
      <c r="BA32" s="128"/>
      <c r="BB32" s="77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</row>
    <row r="33" spans="1:74" s="27" customFormat="1" ht="15" customHeight="1" x14ac:dyDescent="0.25">
      <c r="A33" s="128"/>
      <c r="B33" s="1852"/>
      <c r="C33" s="1852"/>
      <c r="D33" s="1852"/>
      <c r="E33" s="1852"/>
      <c r="F33" s="1853"/>
      <c r="G33" s="1897"/>
      <c r="H33" s="1852"/>
      <c r="I33" s="1853"/>
      <c r="J33" s="1897"/>
      <c r="K33" s="1852"/>
      <c r="L33" s="1853"/>
      <c r="M33" s="1897"/>
      <c r="N33" s="1852"/>
      <c r="O33" s="1852"/>
      <c r="P33" s="1852"/>
      <c r="Q33" s="1853"/>
      <c r="R33" s="1864"/>
      <c r="S33" s="1864"/>
      <c r="T33" s="1864"/>
      <c r="U33" s="1843" t="s">
        <v>4</v>
      </c>
      <c r="V33" s="1844"/>
      <c r="W33" s="1847" t="s">
        <v>267</v>
      </c>
      <c r="X33" s="1848"/>
      <c r="Y33" s="1848"/>
      <c r="Z33" s="1848"/>
      <c r="AA33" s="1848"/>
      <c r="AB33" s="1849"/>
      <c r="AC33" s="1843" t="s">
        <v>4</v>
      </c>
      <c r="AD33" s="1844"/>
      <c r="AE33" s="1847" t="s">
        <v>267</v>
      </c>
      <c r="AF33" s="1848"/>
      <c r="AG33" s="1848"/>
      <c r="AH33" s="1848"/>
      <c r="AI33" s="1848"/>
      <c r="AJ33" s="1849"/>
      <c r="AK33" s="1843" t="s">
        <v>4</v>
      </c>
      <c r="AL33" s="1844"/>
      <c r="AM33" s="1847" t="s">
        <v>267</v>
      </c>
      <c r="AN33" s="1848"/>
      <c r="AO33" s="1848"/>
      <c r="AP33" s="1848"/>
      <c r="AQ33" s="1848"/>
      <c r="AR33" s="1849"/>
      <c r="AS33" s="1843" t="s">
        <v>4</v>
      </c>
      <c r="AT33" s="1844"/>
      <c r="AU33" s="1847" t="s">
        <v>267</v>
      </c>
      <c r="AV33" s="1848"/>
      <c r="AW33" s="1848"/>
      <c r="AX33" s="1848"/>
      <c r="AY33" s="1848"/>
      <c r="AZ33" s="1848"/>
      <c r="BA33" s="128"/>
      <c r="BB33" s="77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</row>
    <row r="34" spans="1:74" s="27" customFormat="1" ht="43.5" customHeight="1" x14ac:dyDescent="0.25">
      <c r="A34" s="128"/>
      <c r="B34" s="1854"/>
      <c r="C34" s="1854"/>
      <c r="D34" s="1854"/>
      <c r="E34" s="1854"/>
      <c r="F34" s="1846"/>
      <c r="G34" s="1845"/>
      <c r="H34" s="1854"/>
      <c r="I34" s="1846"/>
      <c r="J34" s="1845"/>
      <c r="K34" s="1854"/>
      <c r="L34" s="1846"/>
      <c r="M34" s="1845"/>
      <c r="N34" s="1854"/>
      <c r="O34" s="1854"/>
      <c r="P34" s="1854"/>
      <c r="Q34" s="1846"/>
      <c r="R34" s="1864"/>
      <c r="S34" s="1864"/>
      <c r="T34" s="1864"/>
      <c r="U34" s="1845"/>
      <c r="V34" s="1846"/>
      <c r="W34" s="1847" t="s">
        <v>755</v>
      </c>
      <c r="X34" s="1848"/>
      <c r="Y34" s="1849"/>
      <c r="Z34" s="1847" t="s">
        <v>167</v>
      </c>
      <c r="AA34" s="1848"/>
      <c r="AB34" s="1849"/>
      <c r="AC34" s="1845"/>
      <c r="AD34" s="1846"/>
      <c r="AE34" s="1847" t="s">
        <v>755</v>
      </c>
      <c r="AF34" s="1848"/>
      <c r="AG34" s="1849"/>
      <c r="AH34" s="1847" t="s">
        <v>167</v>
      </c>
      <c r="AI34" s="1848"/>
      <c r="AJ34" s="1849"/>
      <c r="AK34" s="1845"/>
      <c r="AL34" s="1846"/>
      <c r="AM34" s="1847" t="s">
        <v>755</v>
      </c>
      <c r="AN34" s="1848"/>
      <c r="AO34" s="1849"/>
      <c r="AP34" s="1847" t="s">
        <v>167</v>
      </c>
      <c r="AQ34" s="1848"/>
      <c r="AR34" s="1849"/>
      <c r="AS34" s="1845"/>
      <c r="AT34" s="1846"/>
      <c r="AU34" s="1847" t="s">
        <v>755</v>
      </c>
      <c r="AV34" s="1848"/>
      <c r="AW34" s="1849"/>
      <c r="AX34" s="1847" t="s">
        <v>167</v>
      </c>
      <c r="AY34" s="1848"/>
      <c r="AZ34" s="1848"/>
      <c r="BA34" s="128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</row>
    <row r="35" spans="1:74" s="548" customFormat="1" ht="15" customHeight="1" thickBot="1" x14ac:dyDescent="0.25">
      <c r="A35" s="480"/>
      <c r="B35" s="1903" t="s">
        <v>92</v>
      </c>
      <c r="C35" s="1903"/>
      <c r="D35" s="1903"/>
      <c r="E35" s="1903"/>
      <c r="F35" s="1904"/>
      <c r="G35" s="1903" t="s">
        <v>36</v>
      </c>
      <c r="H35" s="1903"/>
      <c r="I35" s="1904"/>
      <c r="J35" s="1917" t="s">
        <v>7</v>
      </c>
      <c r="K35" s="1903"/>
      <c r="L35" s="1904"/>
      <c r="M35" s="1903" t="s">
        <v>8</v>
      </c>
      <c r="N35" s="1903"/>
      <c r="O35" s="1903"/>
      <c r="P35" s="1903"/>
      <c r="Q35" s="1904"/>
      <c r="R35" s="1880" t="s">
        <v>9</v>
      </c>
      <c r="S35" s="1881"/>
      <c r="T35" s="1882"/>
      <c r="U35" s="1855" t="s">
        <v>10</v>
      </c>
      <c r="V35" s="1855"/>
      <c r="W35" s="1855" t="s">
        <v>11</v>
      </c>
      <c r="X35" s="1855"/>
      <c r="Y35" s="1855"/>
      <c r="Z35" s="1855" t="s">
        <v>12</v>
      </c>
      <c r="AA35" s="1855"/>
      <c r="AB35" s="1855"/>
      <c r="AC35" s="1855" t="s">
        <v>13</v>
      </c>
      <c r="AD35" s="1855"/>
      <c r="AE35" s="1855" t="s">
        <v>14</v>
      </c>
      <c r="AF35" s="1855"/>
      <c r="AG35" s="1855"/>
      <c r="AH35" s="1855" t="s">
        <v>15</v>
      </c>
      <c r="AI35" s="1855"/>
      <c r="AJ35" s="1855"/>
      <c r="AK35" s="1855" t="s">
        <v>16</v>
      </c>
      <c r="AL35" s="1855"/>
      <c r="AM35" s="1855" t="s">
        <v>17</v>
      </c>
      <c r="AN35" s="1855"/>
      <c r="AO35" s="1855"/>
      <c r="AP35" s="1855" t="s">
        <v>18</v>
      </c>
      <c r="AQ35" s="1855"/>
      <c r="AR35" s="1855"/>
      <c r="AS35" s="1855" t="s">
        <v>94</v>
      </c>
      <c r="AT35" s="1855"/>
      <c r="AU35" s="1855" t="s">
        <v>95</v>
      </c>
      <c r="AV35" s="1855"/>
      <c r="AW35" s="1855"/>
      <c r="AX35" s="1855" t="s">
        <v>96</v>
      </c>
      <c r="AY35" s="1855"/>
      <c r="AZ35" s="1857"/>
      <c r="BA35" s="480"/>
      <c r="BB35" s="547"/>
      <c r="BC35" s="547"/>
      <c r="BD35" s="547"/>
      <c r="BE35" s="547"/>
      <c r="BF35" s="547"/>
      <c r="BG35" s="547"/>
      <c r="BH35" s="547"/>
      <c r="BI35" s="547"/>
      <c r="BJ35" s="547"/>
      <c r="BK35" s="547"/>
      <c r="BL35" s="547"/>
      <c r="BM35" s="547"/>
      <c r="BN35" s="547"/>
      <c r="BO35" s="547"/>
    </row>
    <row r="36" spans="1:74" s="27" customFormat="1" ht="18" customHeight="1" x14ac:dyDescent="0.25">
      <c r="A36" s="128"/>
      <c r="B36" s="1947" t="s">
        <v>20</v>
      </c>
      <c r="C36" s="1948"/>
      <c r="D36" s="1948"/>
      <c r="E36" s="1948"/>
      <c r="F36" s="1949"/>
      <c r="G36" s="1950"/>
      <c r="H36" s="1948"/>
      <c r="I36" s="1949"/>
      <c r="J36" s="1950" t="s">
        <v>20</v>
      </c>
      <c r="K36" s="1948"/>
      <c r="L36" s="1949"/>
      <c r="M36" s="1950"/>
      <c r="N36" s="1948"/>
      <c r="O36" s="1948"/>
      <c r="P36" s="1948"/>
      <c r="Q36" s="1949"/>
      <c r="R36" s="1960" t="s">
        <v>21</v>
      </c>
      <c r="S36" s="1878"/>
      <c r="T36" s="1879"/>
      <c r="U36" s="1914"/>
      <c r="V36" s="1914"/>
      <c r="W36" s="1914"/>
      <c r="X36" s="1914"/>
      <c r="Y36" s="1914"/>
      <c r="Z36" s="1914"/>
      <c r="AA36" s="1914"/>
      <c r="AB36" s="1914"/>
      <c r="AC36" s="1914"/>
      <c r="AD36" s="1914"/>
      <c r="AE36" s="1914"/>
      <c r="AF36" s="1914"/>
      <c r="AG36" s="1914"/>
      <c r="AH36" s="1914"/>
      <c r="AI36" s="1914"/>
      <c r="AJ36" s="1914"/>
      <c r="AK36" s="1914"/>
      <c r="AL36" s="1914"/>
      <c r="AM36" s="1914"/>
      <c r="AN36" s="1914"/>
      <c r="AO36" s="1914"/>
      <c r="AP36" s="1914"/>
      <c r="AQ36" s="1914"/>
      <c r="AR36" s="1914"/>
      <c r="AS36" s="1914"/>
      <c r="AT36" s="1914"/>
      <c r="AU36" s="1914"/>
      <c r="AV36" s="1914"/>
      <c r="AW36" s="1914"/>
      <c r="AX36" s="1914"/>
      <c r="AY36" s="1914"/>
      <c r="AZ36" s="1958"/>
      <c r="BA36" s="126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</row>
    <row r="37" spans="1:74" s="27" customFormat="1" ht="18" customHeight="1" x14ac:dyDescent="0.25">
      <c r="A37" s="128"/>
      <c r="B37" s="1871"/>
      <c r="C37" s="1872"/>
      <c r="D37" s="1872"/>
      <c r="E37" s="1872"/>
      <c r="F37" s="1873"/>
      <c r="G37" s="1874"/>
      <c r="H37" s="1872"/>
      <c r="I37" s="1873"/>
      <c r="J37" s="1875"/>
      <c r="K37" s="1876"/>
      <c r="L37" s="1877"/>
      <c r="M37" s="681"/>
      <c r="N37" s="682"/>
      <c r="O37" s="682"/>
      <c r="P37" s="682"/>
      <c r="Q37" s="683"/>
      <c r="R37" s="1959" t="s">
        <v>22</v>
      </c>
      <c r="S37" s="1883"/>
      <c r="T37" s="1884"/>
      <c r="U37" s="1953"/>
      <c r="V37" s="1953"/>
      <c r="W37" s="1953"/>
      <c r="X37" s="1953"/>
      <c r="Y37" s="1953"/>
      <c r="Z37" s="1953"/>
      <c r="AA37" s="1953"/>
      <c r="AB37" s="1953"/>
      <c r="AC37" s="1953"/>
      <c r="AD37" s="1953"/>
      <c r="AE37" s="1953"/>
      <c r="AF37" s="1953"/>
      <c r="AG37" s="1953"/>
      <c r="AH37" s="1953"/>
      <c r="AI37" s="1953"/>
      <c r="AJ37" s="1953"/>
      <c r="AK37" s="1953"/>
      <c r="AL37" s="1953"/>
      <c r="AM37" s="1953"/>
      <c r="AN37" s="1953"/>
      <c r="AO37" s="1953"/>
      <c r="AP37" s="1953"/>
      <c r="AQ37" s="1953"/>
      <c r="AR37" s="1953"/>
      <c r="AS37" s="1953"/>
      <c r="AT37" s="1953"/>
      <c r="AU37" s="1953"/>
      <c r="AV37" s="1953"/>
      <c r="AW37" s="1953"/>
      <c r="AX37" s="1953"/>
      <c r="AY37" s="1953"/>
      <c r="AZ37" s="1954"/>
      <c r="BA37" s="126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</row>
    <row r="38" spans="1:74" s="27" customFormat="1" ht="18" customHeight="1" thickBot="1" x14ac:dyDescent="0.3">
      <c r="A38" s="128"/>
      <c r="B38" s="545"/>
      <c r="C38" s="546"/>
      <c r="D38" s="546"/>
      <c r="E38" s="546"/>
      <c r="F38" s="546"/>
      <c r="G38" s="1891"/>
      <c r="H38" s="1892"/>
      <c r="I38" s="1893"/>
      <c r="J38" s="1894"/>
      <c r="K38" s="1895"/>
      <c r="L38" s="1896"/>
      <c r="M38" s="685"/>
      <c r="N38" s="684"/>
      <c r="O38" s="684"/>
      <c r="P38" s="684"/>
      <c r="Q38" s="686"/>
      <c r="R38" s="1883"/>
      <c r="S38" s="1883"/>
      <c r="T38" s="1884"/>
      <c r="U38" s="1953"/>
      <c r="V38" s="1953"/>
      <c r="W38" s="1953"/>
      <c r="X38" s="1953"/>
      <c r="Y38" s="1953"/>
      <c r="Z38" s="1953"/>
      <c r="AA38" s="1953"/>
      <c r="AB38" s="1953"/>
      <c r="AC38" s="1953"/>
      <c r="AD38" s="1953"/>
      <c r="AE38" s="1953"/>
      <c r="AF38" s="1953"/>
      <c r="AG38" s="1953"/>
      <c r="AH38" s="1953"/>
      <c r="AI38" s="1953"/>
      <c r="AJ38" s="1953"/>
      <c r="AK38" s="1953"/>
      <c r="AL38" s="1953"/>
      <c r="AM38" s="1953"/>
      <c r="AN38" s="1953"/>
      <c r="AO38" s="1953"/>
      <c r="AP38" s="1953"/>
      <c r="AQ38" s="1953"/>
      <c r="AR38" s="1953"/>
      <c r="AS38" s="1953"/>
      <c r="AT38" s="1953"/>
      <c r="AU38" s="1953"/>
      <c r="AV38" s="1953"/>
      <c r="AW38" s="1953"/>
      <c r="AX38" s="1953"/>
      <c r="AY38" s="1953"/>
      <c r="AZ38" s="1954"/>
      <c r="BA38" s="126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</row>
    <row r="39" spans="1:74" s="27" customFormat="1" ht="18" customHeight="1" thickBot="1" x14ac:dyDescent="0.3">
      <c r="A39" s="128"/>
      <c r="B39" s="1962" t="s">
        <v>574</v>
      </c>
      <c r="C39" s="1962"/>
      <c r="D39" s="1962"/>
      <c r="E39" s="1962"/>
      <c r="F39" s="1962"/>
      <c r="G39" s="1962"/>
      <c r="H39" s="1962"/>
      <c r="I39" s="1962"/>
      <c r="J39" s="1886"/>
      <c r="K39" s="1886"/>
      <c r="L39" s="1886"/>
      <c r="M39" s="1886"/>
      <c r="N39" s="1886"/>
      <c r="O39" s="1886"/>
      <c r="P39" s="1886"/>
      <c r="Q39" s="1887"/>
      <c r="R39" s="1919">
        <v>9000</v>
      </c>
      <c r="S39" s="1889"/>
      <c r="T39" s="1890"/>
      <c r="U39" s="1915"/>
      <c r="V39" s="1915"/>
      <c r="W39" s="1915"/>
      <c r="X39" s="1915"/>
      <c r="Y39" s="1915"/>
      <c r="Z39" s="1915"/>
      <c r="AA39" s="1915"/>
      <c r="AB39" s="1915"/>
      <c r="AC39" s="1915"/>
      <c r="AD39" s="1915"/>
      <c r="AE39" s="1915"/>
      <c r="AF39" s="1915"/>
      <c r="AG39" s="1915"/>
      <c r="AH39" s="1915"/>
      <c r="AI39" s="1915"/>
      <c r="AJ39" s="1915"/>
      <c r="AK39" s="1915"/>
      <c r="AL39" s="1915"/>
      <c r="AM39" s="1915"/>
      <c r="AN39" s="1915"/>
      <c r="AO39" s="1915"/>
      <c r="AP39" s="1915"/>
      <c r="AQ39" s="1915"/>
      <c r="AR39" s="1915"/>
      <c r="AS39" s="1915"/>
      <c r="AT39" s="1915"/>
      <c r="AU39" s="1915"/>
      <c r="AV39" s="1915"/>
      <c r="AW39" s="1915"/>
      <c r="AX39" s="1915"/>
      <c r="AY39" s="1915"/>
      <c r="AZ39" s="1955"/>
      <c r="BA39" s="126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V39" s="27" t="s">
        <v>20</v>
      </c>
    </row>
    <row r="40" spans="1:74" s="11" customFormat="1" ht="9.75" customHeight="1" x14ac:dyDescent="0.25">
      <c r="A40" s="129"/>
      <c r="B40" s="1480"/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3"/>
      <c r="N40" s="1273"/>
      <c r="O40" s="1273"/>
      <c r="P40" s="1273"/>
      <c r="Q40" s="1273"/>
      <c r="R40" s="1273"/>
      <c r="S40" s="1273"/>
      <c r="T40" s="1273"/>
      <c r="U40" s="1273"/>
      <c r="V40" s="1273"/>
      <c r="W40" s="1273"/>
      <c r="X40" s="1273"/>
      <c r="Y40" s="1273"/>
      <c r="Z40" s="1273"/>
      <c r="AA40" s="1273"/>
      <c r="AB40" s="1273"/>
      <c r="AC40" s="1273"/>
      <c r="AD40" s="1273"/>
      <c r="AE40" s="1273"/>
      <c r="AF40" s="1273"/>
      <c r="AG40" s="1273"/>
      <c r="AH40" s="1273"/>
      <c r="AI40" s="1273"/>
      <c r="AJ40" s="1273"/>
      <c r="AK40" s="1273"/>
      <c r="AL40" s="1273"/>
      <c r="AM40" s="1273"/>
      <c r="AN40" s="1273"/>
      <c r="AO40" s="1273"/>
      <c r="AP40" s="1273"/>
      <c r="AQ40" s="1273"/>
      <c r="AR40" s="1273"/>
      <c r="AS40" s="1273"/>
      <c r="AT40" s="1273"/>
      <c r="AU40" s="1273"/>
      <c r="AV40" s="1273"/>
      <c r="AW40" s="1273"/>
      <c r="AX40" s="1273"/>
      <c r="AY40" s="1273"/>
      <c r="AZ40" s="1273"/>
      <c r="BA40" s="129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</row>
    <row r="41" spans="1:74" s="11" customFormat="1" ht="18" customHeight="1" x14ac:dyDescent="0.25">
      <c r="A41" s="129"/>
      <c r="B41" s="1863" t="s">
        <v>829</v>
      </c>
      <c r="C41" s="1863"/>
      <c r="D41" s="1863"/>
      <c r="E41" s="1863"/>
      <c r="F41" s="1863"/>
      <c r="G41" s="1863"/>
      <c r="H41" s="1863"/>
      <c r="I41" s="1863"/>
      <c r="J41" s="1863"/>
      <c r="K41" s="1863"/>
      <c r="L41" s="1863"/>
      <c r="M41" s="1863"/>
      <c r="N41" s="1863"/>
      <c r="O41" s="1863"/>
      <c r="P41" s="1863"/>
      <c r="Q41" s="1863"/>
      <c r="R41" s="1863"/>
      <c r="S41" s="1863"/>
      <c r="T41" s="1863"/>
      <c r="U41" s="1863"/>
      <c r="V41" s="1863"/>
      <c r="W41" s="1863"/>
      <c r="X41" s="1863"/>
      <c r="Y41" s="1863"/>
      <c r="Z41" s="1863"/>
      <c r="AA41" s="1863"/>
      <c r="AB41" s="1863"/>
      <c r="AC41" s="1863"/>
      <c r="AD41" s="1863"/>
      <c r="AE41" s="1863"/>
      <c r="AF41" s="1863"/>
      <c r="AG41" s="1863"/>
      <c r="AH41" s="1863"/>
      <c r="AI41" s="1863"/>
      <c r="AJ41" s="1863"/>
      <c r="AK41" s="1863"/>
      <c r="AL41" s="1863"/>
      <c r="AM41" s="1863"/>
      <c r="AN41" s="1863"/>
      <c r="AO41" s="1863"/>
      <c r="AP41" s="1863"/>
      <c r="AQ41" s="1863"/>
      <c r="AR41" s="1863"/>
      <c r="AS41" s="1863"/>
      <c r="AT41" s="1863"/>
      <c r="AU41" s="1863"/>
      <c r="AV41" s="1863"/>
      <c r="AW41" s="1863"/>
      <c r="AX41" s="1863"/>
      <c r="AY41" s="1863"/>
      <c r="AZ41" s="1863"/>
      <c r="BA41" s="129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</row>
    <row r="42" spans="1:74" s="27" customFormat="1" ht="15.75" customHeight="1" x14ac:dyDescent="0.25">
      <c r="A42" s="126"/>
      <c r="B42" s="1961" t="s">
        <v>830</v>
      </c>
      <c r="C42" s="1961"/>
      <c r="D42" s="1961"/>
      <c r="E42" s="1961"/>
      <c r="F42" s="1961"/>
      <c r="G42" s="1961"/>
      <c r="H42" s="1961"/>
      <c r="I42" s="1961"/>
      <c r="J42" s="1961"/>
      <c r="K42" s="1961"/>
      <c r="L42" s="1961"/>
      <c r="M42" s="1961"/>
      <c r="N42" s="1961"/>
      <c r="O42" s="1961"/>
      <c r="P42" s="1961"/>
      <c r="Q42" s="1961"/>
      <c r="R42" s="1961"/>
      <c r="S42" s="1961"/>
      <c r="T42" s="1961"/>
      <c r="U42" s="1961"/>
      <c r="V42" s="1961"/>
      <c r="W42" s="1961"/>
      <c r="X42" s="1961"/>
      <c r="Y42" s="1961"/>
      <c r="Z42" s="1961"/>
      <c r="AA42" s="1961"/>
      <c r="AB42" s="1961"/>
      <c r="AC42" s="1961"/>
      <c r="AD42" s="1961"/>
      <c r="AE42" s="1961"/>
      <c r="AF42" s="1961"/>
      <c r="AG42" s="1961"/>
      <c r="AH42" s="1961"/>
      <c r="AI42" s="1961"/>
      <c r="AJ42" s="1961"/>
      <c r="AK42" s="1961"/>
      <c r="AL42" s="1961"/>
      <c r="AM42" s="1961"/>
      <c r="AN42" s="1961"/>
      <c r="AO42" s="1961"/>
      <c r="AP42" s="1961"/>
      <c r="AQ42" s="1961"/>
      <c r="AR42" s="1961"/>
      <c r="AS42" s="1961"/>
      <c r="AT42" s="1961"/>
      <c r="AU42" s="1961"/>
      <c r="AV42" s="1961"/>
      <c r="AW42" s="1961"/>
      <c r="AX42" s="1961"/>
      <c r="AY42" s="1961"/>
      <c r="AZ42" s="1961"/>
      <c r="BA42" s="126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</row>
    <row r="43" spans="1:74" s="27" customFormat="1" ht="27.75" customHeight="1" x14ac:dyDescent="0.25">
      <c r="A43" s="126"/>
      <c r="B43" s="1952"/>
      <c r="C43" s="1952"/>
      <c r="D43" s="1952"/>
      <c r="E43" s="1952"/>
      <c r="F43" s="1952"/>
      <c r="G43" s="1952"/>
      <c r="H43" s="1952"/>
      <c r="I43" s="1952"/>
      <c r="J43" s="1952"/>
      <c r="K43" s="1952"/>
      <c r="L43" s="1952"/>
      <c r="M43" s="1952"/>
      <c r="N43" s="1952"/>
      <c r="O43" s="1952"/>
      <c r="P43" s="1952"/>
      <c r="Q43" s="1952"/>
      <c r="R43" s="1952"/>
      <c r="S43" s="1952"/>
      <c r="T43" s="1952"/>
      <c r="U43" s="1952"/>
      <c r="V43" s="1952"/>
      <c r="W43" s="1952"/>
      <c r="X43" s="1952"/>
      <c r="Y43" s="1952"/>
      <c r="Z43" s="1952"/>
      <c r="AA43" s="1952"/>
      <c r="AB43" s="1952"/>
      <c r="AC43" s="1952"/>
      <c r="AD43" s="1952"/>
      <c r="AE43" s="1952"/>
      <c r="AF43" s="1952"/>
      <c r="AG43" s="1952"/>
      <c r="AH43" s="1952"/>
      <c r="AI43" s="1952"/>
      <c r="AJ43" s="1952"/>
      <c r="AK43" s="1952"/>
      <c r="AL43" s="1952"/>
      <c r="AM43" s="1952"/>
      <c r="AN43" s="1952"/>
      <c r="AO43" s="1952"/>
      <c r="AP43" s="1952"/>
      <c r="AQ43" s="1952"/>
      <c r="AR43" s="1952"/>
      <c r="AS43" s="1952"/>
      <c r="AT43" s="1952"/>
      <c r="AU43" s="1952"/>
      <c r="AV43" s="1952"/>
      <c r="AW43" s="1952"/>
      <c r="AX43" s="1952"/>
      <c r="AY43" s="1952"/>
      <c r="AZ43" s="1952"/>
      <c r="BA43" s="126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</row>
    <row r="44" spans="1:74" s="27" customFormat="1" ht="15" customHeight="1" x14ac:dyDescent="0.25">
      <c r="A44" s="126"/>
      <c r="B44" s="1982" t="s">
        <v>777</v>
      </c>
      <c r="C44" s="1982"/>
      <c r="D44" s="1982"/>
      <c r="E44" s="1982"/>
      <c r="F44" s="1982"/>
      <c r="G44" s="1982"/>
      <c r="H44" s="1982"/>
      <c r="I44" s="1982"/>
      <c r="J44" s="1982"/>
      <c r="K44" s="1982"/>
      <c r="L44" s="1982"/>
      <c r="M44" s="1982"/>
      <c r="N44" s="1982"/>
      <c r="O44" s="1982"/>
      <c r="P44" s="1982"/>
      <c r="Q44" s="1982"/>
      <c r="R44" s="1982"/>
      <c r="S44" s="1982"/>
      <c r="T44" s="1982"/>
      <c r="U44" s="1982"/>
      <c r="V44" s="1982"/>
      <c r="W44" s="1982"/>
      <c r="X44" s="1982"/>
      <c r="Y44" s="1982"/>
      <c r="Z44" s="1982"/>
      <c r="AA44" s="1982"/>
      <c r="AB44" s="1982"/>
      <c r="AC44" s="1982"/>
      <c r="AD44" s="1982"/>
      <c r="AE44" s="1982"/>
      <c r="AF44" s="1982"/>
      <c r="AG44" s="1982"/>
      <c r="AH44" s="1982"/>
      <c r="AI44" s="1982"/>
      <c r="AJ44" s="1982"/>
      <c r="AK44" s="1982"/>
      <c r="AL44" s="1982"/>
      <c r="AM44" s="1982"/>
      <c r="AN44" s="1982"/>
      <c r="AO44" s="1982"/>
      <c r="AP44" s="1982"/>
      <c r="AQ44" s="1982"/>
      <c r="AR44" s="1982"/>
      <c r="AS44" s="1982"/>
      <c r="AT44" s="1982"/>
      <c r="AU44" s="1982"/>
      <c r="AV44" s="1982"/>
      <c r="AW44" s="1982"/>
      <c r="AX44" s="1982"/>
      <c r="AY44" s="1982"/>
      <c r="AZ44" s="1982"/>
      <c r="BA44" s="126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</row>
    <row r="45" spans="1:74" s="27" customFormat="1" ht="22.5" customHeight="1" x14ac:dyDescent="0.25">
      <c r="A45" s="128"/>
      <c r="B45" s="1851" t="s">
        <v>782</v>
      </c>
      <c r="C45" s="1851"/>
      <c r="D45" s="1851"/>
      <c r="E45" s="1844"/>
      <c r="F45" s="1851" t="s">
        <v>78</v>
      </c>
      <c r="G45" s="1851"/>
      <c r="H45" s="1851"/>
      <c r="I45" s="1851"/>
      <c r="J45" s="1972" t="s">
        <v>790</v>
      </c>
      <c r="K45" s="1972"/>
      <c r="L45" s="1972"/>
      <c r="M45" s="1972"/>
      <c r="N45" s="1864" t="s">
        <v>774</v>
      </c>
      <c r="O45" s="1864"/>
      <c r="P45" s="1864"/>
      <c r="Q45" s="1864"/>
      <c r="R45" s="1864" t="s">
        <v>754</v>
      </c>
      <c r="S45" s="1864"/>
      <c r="T45" s="1864"/>
      <c r="U45" s="1843" t="s">
        <v>578</v>
      </c>
      <c r="V45" s="1851"/>
      <c r="W45" s="1851"/>
      <c r="X45" s="1851"/>
      <c r="Y45" s="1844"/>
      <c r="Z45" s="1843" t="s">
        <v>33</v>
      </c>
      <c r="AA45" s="1851"/>
      <c r="AB45" s="1844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  <c r="BA45" s="128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</row>
    <row r="46" spans="1:74" s="27" customFormat="1" ht="80.25" customHeight="1" x14ac:dyDescent="0.25">
      <c r="A46" s="128"/>
      <c r="B46" s="1852"/>
      <c r="C46" s="1852"/>
      <c r="D46" s="1852"/>
      <c r="E46" s="1853"/>
      <c r="F46" s="1852"/>
      <c r="G46" s="1852"/>
      <c r="H46" s="1852"/>
      <c r="I46" s="1852"/>
      <c r="J46" s="1972"/>
      <c r="K46" s="1972"/>
      <c r="L46" s="1972"/>
      <c r="M46" s="1972"/>
      <c r="N46" s="1864"/>
      <c r="O46" s="1864"/>
      <c r="P46" s="1864"/>
      <c r="Q46" s="1864"/>
      <c r="R46" s="1864"/>
      <c r="S46" s="1864"/>
      <c r="T46" s="1864"/>
      <c r="U46" s="1897"/>
      <c r="V46" s="1852"/>
      <c r="W46" s="1852"/>
      <c r="X46" s="1852"/>
      <c r="Y46" s="1853"/>
      <c r="Z46" s="1897"/>
      <c r="AA46" s="1852"/>
      <c r="AB46" s="1853"/>
      <c r="AC46" s="1845" t="s">
        <v>34</v>
      </c>
      <c r="AD46" s="1854"/>
      <c r="AE46" s="1854"/>
      <c r="AF46" s="1854"/>
      <c r="AG46" s="1854"/>
      <c r="AH46" s="1846"/>
      <c r="AI46" s="1845" t="s">
        <v>65</v>
      </c>
      <c r="AJ46" s="1854"/>
      <c r="AK46" s="1854"/>
      <c r="AL46" s="1854"/>
      <c r="AM46" s="1854"/>
      <c r="AN46" s="1846"/>
      <c r="AO46" s="1845" t="s">
        <v>91</v>
      </c>
      <c r="AP46" s="1854"/>
      <c r="AQ46" s="1854"/>
      <c r="AR46" s="1854"/>
      <c r="AS46" s="1854"/>
      <c r="AT46" s="1846"/>
      <c r="AU46" s="1845" t="s">
        <v>447</v>
      </c>
      <c r="AV46" s="1854"/>
      <c r="AW46" s="1854"/>
      <c r="AX46" s="1854"/>
      <c r="AY46" s="1854"/>
      <c r="AZ46" s="1854"/>
      <c r="BA46" s="128"/>
      <c r="BB46" s="77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</row>
    <row r="47" spans="1:74" s="27" customFormat="1" ht="17.25" customHeight="1" x14ac:dyDescent="0.25">
      <c r="A47" s="128"/>
      <c r="B47" s="1852"/>
      <c r="C47" s="1852"/>
      <c r="D47" s="1852"/>
      <c r="E47" s="1853"/>
      <c r="F47" s="1852"/>
      <c r="G47" s="1852"/>
      <c r="H47" s="1852"/>
      <c r="I47" s="1852"/>
      <c r="J47" s="1972"/>
      <c r="K47" s="1972"/>
      <c r="L47" s="1972"/>
      <c r="M47" s="1972"/>
      <c r="N47" s="1864"/>
      <c r="O47" s="1864"/>
      <c r="P47" s="1864"/>
      <c r="Q47" s="1864"/>
      <c r="R47" s="1864"/>
      <c r="S47" s="1864"/>
      <c r="T47" s="1864"/>
      <c r="U47" s="1897"/>
      <c r="V47" s="1852"/>
      <c r="W47" s="1852"/>
      <c r="X47" s="1852"/>
      <c r="Y47" s="1853"/>
      <c r="Z47" s="1897"/>
      <c r="AA47" s="1852"/>
      <c r="AB47" s="1853"/>
      <c r="AC47" s="1843" t="s">
        <v>4</v>
      </c>
      <c r="AD47" s="1844"/>
      <c r="AE47" s="1847" t="s">
        <v>270</v>
      </c>
      <c r="AF47" s="1848"/>
      <c r="AG47" s="1848"/>
      <c r="AH47" s="1849"/>
      <c r="AI47" s="1843" t="s">
        <v>4</v>
      </c>
      <c r="AJ47" s="1844"/>
      <c r="AK47" s="1847" t="s">
        <v>270</v>
      </c>
      <c r="AL47" s="1848"/>
      <c r="AM47" s="1848"/>
      <c r="AN47" s="1849"/>
      <c r="AO47" s="1843" t="s">
        <v>4</v>
      </c>
      <c r="AP47" s="1844"/>
      <c r="AQ47" s="1847" t="s">
        <v>270</v>
      </c>
      <c r="AR47" s="1848"/>
      <c r="AS47" s="1848"/>
      <c r="AT47" s="1849"/>
      <c r="AU47" s="1843" t="s">
        <v>4</v>
      </c>
      <c r="AV47" s="1844"/>
      <c r="AW47" s="1847" t="s">
        <v>270</v>
      </c>
      <c r="AX47" s="1848"/>
      <c r="AY47" s="1848"/>
      <c r="AZ47" s="1848"/>
      <c r="BA47" s="128"/>
      <c r="BB47" s="77"/>
      <c r="BC47" s="44"/>
      <c r="BD47" s="44"/>
      <c r="BE47" s="44"/>
      <c r="BF47" s="44"/>
      <c r="BG47" s="44"/>
      <c r="BH47" s="44"/>
      <c r="BI47" s="44"/>
      <c r="BJ47" s="44"/>
      <c r="BK47" s="44"/>
      <c r="BL47" s="44"/>
      <c r="BM47" s="44"/>
      <c r="BN47" s="44"/>
      <c r="BO47" s="44"/>
    </row>
    <row r="48" spans="1:74" s="27" customFormat="1" ht="156" customHeight="1" x14ac:dyDescent="0.25">
      <c r="A48" s="128"/>
      <c r="B48" s="1854"/>
      <c r="C48" s="1854"/>
      <c r="D48" s="1854"/>
      <c r="E48" s="1846"/>
      <c r="F48" s="1854"/>
      <c r="G48" s="1854"/>
      <c r="H48" s="1854"/>
      <c r="I48" s="1854"/>
      <c r="J48" s="1972"/>
      <c r="K48" s="1972"/>
      <c r="L48" s="1972"/>
      <c r="M48" s="1972"/>
      <c r="N48" s="1864"/>
      <c r="O48" s="1864"/>
      <c r="P48" s="1864"/>
      <c r="Q48" s="1864"/>
      <c r="R48" s="1864"/>
      <c r="S48" s="1864"/>
      <c r="T48" s="1864"/>
      <c r="U48" s="1845"/>
      <c r="V48" s="1854"/>
      <c r="W48" s="1854"/>
      <c r="X48" s="1854"/>
      <c r="Y48" s="1846"/>
      <c r="Z48" s="1845"/>
      <c r="AA48" s="1854"/>
      <c r="AB48" s="1846"/>
      <c r="AC48" s="1845"/>
      <c r="AD48" s="1846"/>
      <c r="AE48" s="1900" t="s">
        <v>268</v>
      </c>
      <c r="AF48" s="1901"/>
      <c r="AG48" s="1900" t="s">
        <v>167</v>
      </c>
      <c r="AH48" s="1901"/>
      <c r="AI48" s="1845"/>
      <c r="AJ48" s="1846"/>
      <c r="AK48" s="1900" t="s">
        <v>268</v>
      </c>
      <c r="AL48" s="1901"/>
      <c r="AM48" s="1900" t="s">
        <v>167</v>
      </c>
      <c r="AN48" s="1901"/>
      <c r="AO48" s="1845"/>
      <c r="AP48" s="1846"/>
      <c r="AQ48" s="1900" t="s">
        <v>268</v>
      </c>
      <c r="AR48" s="1901"/>
      <c r="AS48" s="1900" t="s">
        <v>167</v>
      </c>
      <c r="AT48" s="1901"/>
      <c r="AU48" s="1845"/>
      <c r="AV48" s="1846"/>
      <c r="AW48" s="1900" t="s">
        <v>268</v>
      </c>
      <c r="AX48" s="1901"/>
      <c r="AY48" s="1900" t="s">
        <v>167</v>
      </c>
      <c r="AZ48" s="1902"/>
      <c r="BA48" s="128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</row>
    <row r="49" spans="1:74" s="548" customFormat="1" ht="11.25" customHeight="1" thickBot="1" x14ac:dyDescent="0.25">
      <c r="A49" s="480"/>
      <c r="B49" s="1963" t="s">
        <v>92</v>
      </c>
      <c r="C49" s="1963"/>
      <c r="D49" s="1963"/>
      <c r="E49" s="1964"/>
      <c r="F49" s="1963" t="s">
        <v>36</v>
      </c>
      <c r="G49" s="1963"/>
      <c r="H49" s="1963"/>
      <c r="I49" s="1964"/>
      <c r="J49" s="1963" t="s">
        <v>7</v>
      </c>
      <c r="K49" s="1963"/>
      <c r="L49" s="1963"/>
      <c r="M49" s="1964"/>
      <c r="N49" s="1963" t="s">
        <v>8</v>
      </c>
      <c r="O49" s="1963"/>
      <c r="P49" s="1963"/>
      <c r="Q49" s="1964"/>
      <c r="R49" s="1963" t="s">
        <v>9</v>
      </c>
      <c r="S49" s="1963"/>
      <c r="T49" s="1964"/>
      <c r="U49" s="1965">
        <v>6</v>
      </c>
      <c r="V49" s="1966"/>
      <c r="W49" s="1966"/>
      <c r="X49" s="1966"/>
      <c r="Y49" s="1967"/>
      <c r="Z49" s="1968" t="s">
        <v>11</v>
      </c>
      <c r="AA49" s="1969"/>
      <c r="AB49" s="1970"/>
      <c r="AC49" s="1971" t="s">
        <v>12</v>
      </c>
      <c r="AD49" s="1971"/>
      <c r="AE49" s="1971" t="s">
        <v>13</v>
      </c>
      <c r="AF49" s="1971"/>
      <c r="AG49" s="1971" t="s">
        <v>14</v>
      </c>
      <c r="AH49" s="1971"/>
      <c r="AI49" s="1971" t="s">
        <v>15</v>
      </c>
      <c r="AJ49" s="1971"/>
      <c r="AK49" s="1971" t="s">
        <v>16</v>
      </c>
      <c r="AL49" s="1971"/>
      <c r="AM49" s="1971" t="s">
        <v>17</v>
      </c>
      <c r="AN49" s="1971"/>
      <c r="AO49" s="1971" t="s">
        <v>18</v>
      </c>
      <c r="AP49" s="1971"/>
      <c r="AQ49" s="1971" t="s">
        <v>94</v>
      </c>
      <c r="AR49" s="1971"/>
      <c r="AS49" s="1971" t="s">
        <v>95</v>
      </c>
      <c r="AT49" s="1971"/>
      <c r="AU49" s="1971" t="s">
        <v>96</v>
      </c>
      <c r="AV49" s="1971"/>
      <c r="AW49" s="1971" t="s">
        <v>97</v>
      </c>
      <c r="AX49" s="1971"/>
      <c r="AY49" s="1980" t="s">
        <v>98</v>
      </c>
      <c r="AZ49" s="1981"/>
      <c r="BA49" s="480"/>
      <c r="BB49" s="547"/>
      <c r="BC49" s="547"/>
      <c r="BD49" s="547"/>
      <c r="BE49" s="547"/>
      <c r="BF49" s="547"/>
      <c r="BG49" s="547"/>
      <c r="BH49" s="547"/>
      <c r="BI49" s="547"/>
      <c r="BJ49" s="547"/>
      <c r="BK49" s="547"/>
      <c r="BL49" s="547"/>
      <c r="BM49" s="547"/>
      <c r="BN49" s="547"/>
      <c r="BO49" s="547"/>
    </row>
    <row r="50" spans="1:74" s="27" customFormat="1" ht="18" customHeight="1" x14ac:dyDescent="0.25">
      <c r="A50" s="131"/>
      <c r="B50" s="1973" t="s">
        <v>20</v>
      </c>
      <c r="C50" s="1974"/>
      <c r="D50" s="1974"/>
      <c r="E50" s="1974"/>
      <c r="F50" s="1974"/>
      <c r="G50" s="1974"/>
      <c r="H50" s="1974"/>
      <c r="I50" s="1974"/>
      <c r="J50" s="1974"/>
      <c r="K50" s="1974"/>
      <c r="L50" s="1974"/>
      <c r="M50" s="1974"/>
      <c r="N50" s="1974" t="s">
        <v>20</v>
      </c>
      <c r="O50" s="1974"/>
      <c r="P50" s="1974"/>
      <c r="Q50" s="1974"/>
      <c r="R50" s="1974"/>
      <c r="S50" s="1974"/>
      <c r="T50" s="1974"/>
      <c r="U50" s="1914"/>
      <c r="V50" s="1914"/>
      <c r="W50" s="1914"/>
      <c r="X50" s="1914"/>
      <c r="Y50" s="1914"/>
      <c r="Z50" s="1878" t="s">
        <v>160</v>
      </c>
      <c r="AA50" s="1878"/>
      <c r="AB50" s="1879"/>
      <c r="AC50" s="1859"/>
      <c r="AD50" s="1859"/>
      <c r="AE50" s="1859"/>
      <c r="AF50" s="1859"/>
      <c r="AG50" s="1859"/>
      <c r="AH50" s="1859"/>
      <c r="AI50" s="1859"/>
      <c r="AJ50" s="1859"/>
      <c r="AK50" s="1859"/>
      <c r="AL50" s="1859"/>
      <c r="AM50" s="1859"/>
      <c r="AN50" s="1859"/>
      <c r="AO50" s="1859"/>
      <c r="AP50" s="1859"/>
      <c r="AQ50" s="1859"/>
      <c r="AR50" s="1859"/>
      <c r="AS50" s="1859"/>
      <c r="AT50" s="1859"/>
      <c r="AU50" s="1859"/>
      <c r="AV50" s="1859"/>
      <c r="AW50" s="1859"/>
      <c r="AX50" s="1859"/>
      <c r="AY50" s="1859"/>
      <c r="AZ50" s="1860"/>
      <c r="BA50" s="126"/>
      <c r="BB50" s="44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</row>
    <row r="51" spans="1:74" s="27" customFormat="1" ht="18" customHeight="1" thickBot="1" x14ac:dyDescent="0.3">
      <c r="A51" s="131"/>
      <c r="B51" s="1975"/>
      <c r="C51" s="1953"/>
      <c r="D51" s="1953"/>
      <c r="E51" s="1953"/>
      <c r="F51" s="1953"/>
      <c r="G51" s="1953"/>
      <c r="H51" s="1953"/>
      <c r="I51" s="1953"/>
      <c r="J51" s="1953"/>
      <c r="K51" s="1953"/>
      <c r="L51" s="1953"/>
      <c r="M51" s="1953"/>
      <c r="N51" s="1953"/>
      <c r="O51" s="1953"/>
      <c r="P51" s="1953"/>
      <c r="Q51" s="1953"/>
      <c r="R51" s="1953"/>
      <c r="S51" s="1953"/>
      <c r="T51" s="1953"/>
      <c r="U51" s="1915"/>
      <c r="V51" s="1915"/>
      <c r="W51" s="1915"/>
      <c r="X51" s="1915"/>
      <c r="Y51" s="1915"/>
      <c r="Z51" s="1883"/>
      <c r="AA51" s="1883"/>
      <c r="AB51" s="1884"/>
      <c r="AC51" s="1856"/>
      <c r="AD51" s="1856"/>
      <c r="AE51" s="1856"/>
      <c r="AF51" s="1856"/>
      <c r="AG51" s="1856"/>
      <c r="AH51" s="1856"/>
      <c r="AI51" s="1856"/>
      <c r="AJ51" s="1856"/>
      <c r="AK51" s="1856"/>
      <c r="AL51" s="1856"/>
      <c r="AM51" s="1856"/>
      <c r="AN51" s="1856"/>
      <c r="AO51" s="1856"/>
      <c r="AP51" s="1856"/>
      <c r="AQ51" s="1856"/>
      <c r="AR51" s="1856"/>
      <c r="AS51" s="1856"/>
      <c r="AT51" s="1856"/>
      <c r="AU51" s="1856"/>
      <c r="AV51" s="1856"/>
      <c r="AW51" s="1856"/>
      <c r="AX51" s="1856"/>
      <c r="AY51" s="1856"/>
      <c r="AZ51" s="1858"/>
      <c r="BA51" s="126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</row>
    <row r="52" spans="1:74" s="27" customFormat="1" ht="42" customHeight="1" thickBot="1" x14ac:dyDescent="0.3">
      <c r="A52" s="131"/>
      <c r="B52" s="1976"/>
      <c r="C52" s="1915"/>
      <c r="D52" s="1915"/>
      <c r="E52" s="1915"/>
      <c r="F52" s="1915"/>
      <c r="G52" s="1915"/>
      <c r="H52" s="1915"/>
      <c r="I52" s="1915"/>
      <c r="J52" s="1915"/>
      <c r="K52" s="1915"/>
      <c r="L52" s="1915"/>
      <c r="M52" s="1915"/>
      <c r="N52" s="1915"/>
      <c r="O52" s="1915"/>
      <c r="P52" s="1915"/>
      <c r="Q52" s="1915"/>
      <c r="R52" s="1915"/>
      <c r="S52" s="1915"/>
      <c r="T52" s="1891"/>
      <c r="U52" s="1977" t="s">
        <v>148</v>
      </c>
      <c r="V52" s="1978"/>
      <c r="W52" s="1978"/>
      <c r="X52" s="1978"/>
      <c r="Y52" s="1979"/>
      <c r="Z52" s="1920" t="s">
        <v>144</v>
      </c>
      <c r="AA52" s="1883"/>
      <c r="AB52" s="1884"/>
      <c r="AC52" s="1856"/>
      <c r="AD52" s="1856"/>
      <c r="AE52" s="1856"/>
      <c r="AF52" s="1856"/>
      <c r="AG52" s="1856"/>
      <c r="AH52" s="1856"/>
      <c r="AI52" s="1856"/>
      <c r="AJ52" s="1856"/>
      <c r="AK52" s="1856"/>
      <c r="AL52" s="1856"/>
      <c r="AM52" s="1856"/>
      <c r="AN52" s="1856"/>
      <c r="AO52" s="1856"/>
      <c r="AP52" s="1856"/>
      <c r="AQ52" s="1856"/>
      <c r="AR52" s="1856"/>
      <c r="AS52" s="1856"/>
      <c r="AT52" s="1856"/>
      <c r="AU52" s="1856"/>
      <c r="AV52" s="1856"/>
      <c r="AW52" s="1856"/>
      <c r="AX52" s="1856"/>
      <c r="AY52" s="1856"/>
      <c r="AZ52" s="1858"/>
      <c r="BA52" s="126"/>
      <c r="BB52" s="44"/>
      <c r="BC52" s="44"/>
      <c r="BD52" s="44"/>
      <c r="BE52" s="44"/>
      <c r="BF52" s="44"/>
      <c r="BG52" s="44"/>
      <c r="BH52" s="44"/>
      <c r="BI52" s="44"/>
      <c r="BJ52" s="44"/>
      <c r="BK52" s="44"/>
      <c r="BL52" s="44"/>
      <c r="BM52" s="44"/>
      <c r="BN52" s="44"/>
      <c r="BO52" s="44"/>
    </row>
    <row r="53" spans="1:74" s="27" customFormat="1" ht="18" customHeight="1" thickBot="1" x14ac:dyDescent="0.3">
      <c r="A53" s="126"/>
      <c r="B53" s="1918" t="s">
        <v>30</v>
      </c>
      <c r="C53" s="1918"/>
      <c r="D53" s="1918"/>
      <c r="E53" s="1918"/>
      <c r="F53" s="1918"/>
      <c r="G53" s="1918"/>
      <c r="H53" s="1918"/>
      <c r="I53" s="1918"/>
      <c r="J53" s="1918"/>
      <c r="K53" s="1918"/>
      <c r="L53" s="1918"/>
      <c r="M53" s="1918"/>
      <c r="N53" s="1918"/>
      <c r="O53" s="1918"/>
      <c r="P53" s="1918"/>
      <c r="Q53" s="1918"/>
      <c r="R53" s="1918"/>
      <c r="S53" s="1918"/>
      <c r="T53" s="1918"/>
      <c r="U53" s="1918"/>
      <c r="V53" s="1918"/>
      <c r="W53" s="1918"/>
      <c r="X53" s="1918"/>
      <c r="Y53" s="1918"/>
      <c r="Z53" s="1919">
        <v>9009</v>
      </c>
      <c r="AA53" s="1889"/>
      <c r="AB53" s="1889"/>
      <c r="AC53" s="1861"/>
      <c r="AD53" s="1861"/>
      <c r="AE53" s="1861"/>
      <c r="AF53" s="1861"/>
      <c r="AG53" s="1861"/>
      <c r="AH53" s="1861"/>
      <c r="AI53" s="1861"/>
      <c r="AJ53" s="1861"/>
      <c r="AK53" s="1861"/>
      <c r="AL53" s="1861"/>
      <c r="AM53" s="1861"/>
      <c r="AN53" s="1861"/>
      <c r="AO53" s="1861"/>
      <c r="AP53" s="1861"/>
      <c r="AQ53" s="1861"/>
      <c r="AR53" s="1861"/>
      <c r="AS53" s="1861"/>
      <c r="AT53" s="1861"/>
      <c r="AU53" s="1861"/>
      <c r="AV53" s="1861"/>
      <c r="AW53" s="1861"/>
      <c r="AX53" s="1861"/>
      <c r="AY53" s="1861"/>
      <c r="AZ53" s="1862"/>
      <c r="BA53" s="126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V53" s="27" t="s">
        <v>20</v>
      </c>
    </row>
    <row r="54" spans="1:74" s="27" customFormat="1" ht="18" customHeight="1" x14ac:dyDescent="0.25">
      <c r="A54" s="126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87"/>
      <c r="AA54" s="687"/>
      <c r="AB54" s="687"/>
      <c r="AC54" s="678"/>
      <c r="AD54" s="678"/>
      <c r="AE54" s="678"/>
      <c r="AF54" s="678"/>
      <c r="AG54" s="678"/>
      <c r="AH54" s="678"/>
      <c r="AI54" s="678"/>
      <c r="AJ54" s="678"/>
      <c r="AK54" s="678"/>
      <c r="AL54" s="678"/>
      <c r="AM54" s="678"/>
      <c r="AN54" s="678"/>
      <c r="AO54" s="678"/>
      <c r="AP54" s="678"/>
      <c r="AQ54" s="678"/>
      <c r="AR54" s="678"/>
      <c r="AS54" s="678"/>
      <c r="AT54" s="678"/>
      <c r="AU54" s="678"/>
      <c r="AV54" s="678"/>
      <c r="AW54" s="678"/>
      <c r="AX54" s="678"/>
      <c r="AY54" s="678"/>
      <c r="AZ54" s="678"/>
      <c r="BA54" s="126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BM54" s="44"/>
      <c r="BN54" s="44"/>
      <c r="BO54" s="44"/>
    </row>
    <row r="55" spans="1:74" s="8" customFormat="1" ht="22.5" customHeight="1" x14ac:dyDescent="0.25">
      <c r="A55" s="126"/>
      <c r="B55" s="1936" t="s">
        <v>791</v>
      </c>
      <c r="C55" s="1936"/>
      <c r="D55" s="1936"/>
      <c r="E55" s="1936"/>
      <c r="F55" s="1936"/>
      <c r="G55" s="1936"/>
      <c r="H55" s="1936"/>
      <c r="I55" s="1936"/>
      <c r="J55" s="1936"/>
      <c r="K55" s="1936"/>
      <c r="L55" s="1936"/>
      <c r="M55" s="1936"/>
      <c r="N55" s="1936"/>
      <c r="O55" s="1936"/>
      <c r="P55" s="1936"/>
      <c r="Q55" s="1936"/>
      <c r="R55" s="1936"/>
      <c r="S55" s="1936"/>
      <c r="T55" s="1936"/>
      <c r="U55" s="1936"/>
      <c r="V55" s="1936"/>
      <c r="W55" s="1936"/>
      <c r="X55" s="1936"/>
      <c r="Y55" s="1936"/>
      <c r="Z55" s="1936"/>
      <c r="AA55" s="1936"/>
      <c r="AB55" s="1936"/>
      <c r="AC55" s="1936"/>
      <c r="AD55" s="1936"/>
      <c r="AE55" s="1936"/>
      <c r="AF55" s="1936"/>
      <c r="AG55" s="1936"/>
      <c r="AH55" s="1936"/>
      <c r="AI55" s="1936"/>
      <c r="AJ55" s="1936"/>
      <c r="AK55" s="1936"/>
      <c r="AL55" s="1936"/>
      <c r="AM55" s="1936"/>
      <c r="AN55" s="1936"/>
      <c r="AO55" s="1936"/>
      <c r="AP55" s="1936"/>
      <c r="AQ55" s="1936"/>
      <c r="AR55" s="1936"/>
      <c r="AS55" s="1936"/>
      <c r="AT55" s="1936"/>
      <c r="AU55" s="1936"/>
      <c r="AV55" s="1936"/>
      <c r="AW55" s="1936"/>
      <c r="AX55" s="1936"/>
      <c r="AY55" s="1936"/>
      <c r="AZ55" s="1936"/>
      <c r="BA55" s="126"/>
      <c r="BB55" s="44"/>
      <c r="BC55" s="44"/>
      <c r="BD55" s="44"/>
      <c r="BE55" s="44"/>
      <c r="BF55" s="44"/>
      <c r="BG55" s="44"/>
      <c r="BH55" s="44"/>
      <c r="BI55" s="44"/>
      <c r="BJ55" s="44"/>
      <c r="BK55" s="44"/>
      <c r="BL55" s="44"/>
      <c r="BM55" s="44"/>
      <c r="BN55" s="44"/>
      <c r="BO55" s="44"/>
    </row>
    <row r="56" spans="1:74" s="8" customFormat="1" ht="18" customHeight="1" x14ac:dyDescent="0.25">
      <c r="A56" s="126"/>
      <c r="B56" s="1059" t="s">
        <v>792</v>
      </c>
      <c r="C56" s="1059"/>
      <c r="D56" s="1059"/>
      <c r="E56" s="1059"/>
      <c r="F56" s="1059"/>
      <c r="G56" s="1059"/>
      <c r="H56" s="1059"/>
      <c r="I56" s="1059"/>
      <c r="J56" s="1059"/>
      <c r="K56" s="1059"/>
      <c r="L56" s="1059"/>
      <c r="M56" s="1059"/>
      <c r="N56" s="1059"/>
      <c r="O56" s="1059"/>
      <c r="P56" s="1059"/>
      <c r="Q56" s="1059"/>
      <c r="R56" s="1059"/>
      <c r="S56" s="1059"/>
      <c r="T56" s="1059"/>
      <c r="U56" s="1059"/>
      <c r="V56" s="1059"/>
      <c r="W56" s="1059"/>
      <c r="X56" s="1059"/>
      <c r="Y56" s="1059"/>
      <c r="Z56" s="1059"/>
      <c r="AA56" s="1059"/>
      <c r="AB56" s="1059"/>
      <c r="AC56" s="1059"/>
      <c r="AD56" s="1059"/>
      <c r="AE56" s="1059"/>
      <c r="AF56" s="1059"/>
      <c r="AG56" s="1059"/>
      <c r="AH56" s="1059"/>
      <c r="AI56" s="1059"/>
      <c r="AJ56" s="1059"/>
      <c r="AK56" s="1059"/>
      <c r="AL56" s="1059"/>
      <c r="AM56" s="1059"/>
      <c r="AN56" s="1059"/>
      <c r="AO56" s="1059"/>
      <c r="AP56" s="1059"/>
      <c r="AQ56" s="1059"/>
      <c r="AR56" s="1059"/>
      <c r="AS56" s="1059"/>
      <c r="AT56" s="1059"/>
      <c r="AU56" s="1059"/>
      <c r="AV56" s="1059"/>
      <c r="AW56" s="1059"/>
      <c r="AX56" s="1059"/>
      <c r="AY56" s="1059"/>
      <c r="AZ56" s="1059"/>
      <c r="BA56" s="126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  <c r="BM56" s="44"/>
      <c r="BN56" s="44"/>
      <c r="BO56" s="44"/>
    </row>
    <row r="57" spans="1:74" s="8" customFormat="1" ht="8.25" customHeight="1" x14ac:dyDescent="0.25">
      <c r="A57" s="126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  <c r="Q57" s="282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2"/>
      <c r="AD57" s="282"/>
      <c r="AE57" s="282"/>
      <c r="AF57" s="282"/>
      <c r="AG57" s="282"/>
      <c r="AH57" s="282"/>
      <c r="AI57" s="282"/>
      <c r="AJ57" s="282"/>
      <c r="AK57" s="282"/>
      <c r="AL57" s="282"/>
      <c r="AM57" s="282"/>
      <c r="AN57" s="282"/>
      <c r="AO57" s="282"/>
      <c r="AP57" s="282"/>
      <c r="AQ57" s="282"/>
      <c r="AR57" s="282"/>
      <c r="AS57" s="282"/>
      <c r="AT57" s="282"/>
      <c r="AU57" s="282"/>
      <c r="AV57" s="282"/>
      <c r="AW57" s="282"/>
      <c r="AX57" s="282"/>
      <c r="AY57" s="282"/>
      <c r="AZ57" s="282"/>
      <c r="BA57" s="126"/>
      <c r="BB57" s="44"/>
      <c r="BC57" s="44"/>
      <c r="BD57" s="44"/>
      <c r="BE57" s="44"/>
      <c r="BF57" s="44"/>
      <c r="BG57" s="44"/>
      <c r="BH57" s="44"/>
      <c r="BI57" s="44"/>
      <c r="BJ57" s="44"/>
      <c r="BK57" s="44"/>
      <c r="BL57" s="44"/>
      <c r="BM57" s="44"/>
      <c r="BN57" s="44"/>
      <c r="BO57" s="44"/>
    </row>
    <row r="58" spans="1:74" s="8" customFormat="1" ht="18" customHeight="1" x14ac:dyDescent="0.25">
      <c r="A58" s="126"/>
      <c r="B58" s="867" t="s">
        <v>2</v>
      </c>
      <c r="C58" s="892"/>
      <c r="D58" s="892"/>
      <c r="E58" s="892"/>
      <c r="F58" s="892"/>
      <c r="G58" s="892"/>
      <c r="H58" s="892"/>
      <c r="I58" s="892"/>
      <c r="J58" s="892"/>
      <c r="K58" s="892"/>
      <c r="L58" s="892"/>
      <c r="M58" s="892"/>
      <c r="N58" s="892"/>
      <c r="O58" s="892"/>
      <c r="P58" s="892"/>
      <c r="Q58" s="892"/>
      <c r="R58" s="892"/>
      <c r="S58" s="892"/>
      <c r="T58" s="892"/>
      <c r="U58" s="892"/>
      <c r="V58" s="892"/>
      <c r="W58" s="895" t="s">
        <v>502</v>
      </c>
      <c r="X58" s="870"/>
      <c r="Y58" s="871"/>
      <c r="Z58" s="870" t="s">
        <v>33</v>
      </c>
      <c r="AA58" s="870"/>
      <c r="AB58" s="871"/>
      <c r="AC58" s="865" t="s">
        <v>99</v>
      </c>
      <c r="AD58" s="866"/>
      <c r="AE58" s="866"/>
      <c r="AF58" s="866"/>
      <c r="AG58" s="866"/>
      <c r="AH58" s="866"/>
      <c r="AI58" s="866"/>
      <c r="AJ58" s="866"/>
      <c r="AK58" s="866"/>
      <c r="AL58" s="866"/>
      <c r="AM58" s="866"/>
      <c r="AN58" s="866"/>
      <c r="AO58" s="866"/>
      <c r="AP58" s="866"/>
      <c r="AQ58" s="866"/>
      <c r="AR58" s="866"/>
      <c r="AS58" s="866"/>
      <c r="AT58" s="866"/>
      <c r="AU58" s="866"/>
      <c r="AV58" s="866"/>
      <c r="AW58" s="866"/>
      <c r="AX58" s="866"/>
      <c r="AY58" s="866"/>
      <c r="AZ58" s="866"/>
      <c r="BA58" s="126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  <c r="BM58" s="44"/>
      <c r="BN58" s="44"/>
      <c r="BO58" s="44"/>
    </row>
    <row r="59" spans="1:74" s="8" customFormat="1" ht="18" customHeight="1" x14ac:dyDescent="0.25">
      <c r="A59" s="126"/>
      <c r="B59" s="867"/>
      <c r="C59" s="892"/>
      <c r="D59" s="892"/>
      <c r="E59" s="892"/>
      <c r="F59" s="892"/>
      <c r="G59" s="892"/>
      <c r="H59" s="892"/>
      <c r="I59" s="892"/>
      <c r="J59" s="892"/>
      <c r="K59" s="892"/>
      <c r="L59" s="892"/>
      <c r="M59" s="892"/>
      <c r="N59" s="892"/>
      <c r="O59" s="892"/>
      <c r="P59" s="892"/>
      <c r="Q59" s="892"/>
      <c r="R59" s="892"/>
      <c r="S59" s="892"/>
      <c r="T59" s="892"/>
      <c r="U59" s="892"/>
      <c r="V59" s="892"/>
      <c r="W59" s="896"/>
      <c r="X59" s="872"/>
      <c r="Y59" s="873"/>
      <c r="Z59" s="872"/>
      <c r="AA59" s="872"/>
      <c r="AB59" s="873"/>
      <c r="AC59" s="895" t="s">
        <v>271</v>
      </c>
      <c r="AD59" s="870"/>
      <c r="AE59" s="870"/>
      <c r="AF59" s="870"/>
      <c r="AG59" s="870"/>
      <c r="AH59" s="870"/>
      <c r="AI59" s="870"/>
      <c r="AJ59" s="871"/>
      <c r="AK59" s="892" t="s">
        <v>6</v>
      </c>
      <c r="AL59" s="892"/>
      <c r="AM59" s="892"/>
      <c r="AN59" s="892"/>
      <c r="AO59" s="892"/>
      <c r="AP59" s="892"/>
      <c r="AQ59" s="892"/>
      <c r="AR59" s="892"/>
      <c r="AS59" s="870" t="s">
        <v>35</v>
      </c>
      <c r="AT59" s="870"/>
      <c r="AU59" s="870"/>
      <c r="AV59" s="870"/>
      <c r="AW59" s="870"/>
      <c r="AX59" s="870"/>
      <c r="AY59" s="870"/>
      <c r="AZ59" s="870"/>
      <c r="BA59" s="126"/>
      <c r="BB59" s="44"/>
      <c r="BC59" s="44"/>
      <c r="BD59" s="44"/>
      <c r="BE59" s="44"/>
      <c r="BF59" s="44"/>
      <c r="BG59" s="44"/>
      <c r="BH59" s="44"/>
      <c r="BI59" s="44"/>
      <c r="BJ59" s="44"/>
      <c r="BK59" s="44"/>
      <c r="BL59" s="44"/>
      <c r="BM59" s="44"/>
      <c r="BN59" s="44"/>
      <c r="BO59" s="44"/>
    </row>
    <row r="60" spans="1:74" s="8" customFormat="1" ht="18" customHeight="1" x14ac:dyDescent="0.25">
      <c r="A60" s="126"/>
      <c r="B60" s="867"/>
      <c r="C60" s="892"/>
      <c r="D60" s="892"/>
      <c r="E60" s="892"/>
      <c r="F60" s="892"/>
      <c r="G60" s="892"/>
      <c r="H60" s="892"/>
      <c r="I60" s="892"/>
      <c r="J60" s="892"/>
      <c r="K60" s="892"/>
      <c r="L60" s="892"/>
      <c r="M60" s="892"/>
      <c r="N60" s="892"/>
      <c r="O60" s="892"/>
      <c r="P60" s="892"/>
      <c r="Q60" s="892"/>
      <c r="R60" s="892"/>
      <c r="S60" s="892"/>
      <c r="T60" s="892"/>
      <c r="U60" s="892"/>
      <c r="V60" s="892"/>
      <c r="W60" s="897"/>
      <c r="X60" s="874"/>
      <c r="Y60" s="875"/>
      <c r="Z60" s="874"/>
      <c r="AA60" s="874"/>
      <c r="AB60" s="875"/>
      <c r="AC60" s="897"/>
      <c r="AD60" s="874"/>
      <c r="AE60" s="874"/>
      <c r="AF60" s="874"/>
      <c r="AG60" s="874"/>
      <c r="AH60" s="874"/>
      <c r="AI60" s="874"/>
      <c r="AJ60" s="875"/>
      <c r="AK60" s="892"/>
      <c r="AL60" s="892"/>
      <c r="AM60" s="892"/>
      <c r="AN60" s="892"/>
      <c r="AO60" s="892"/>
      <c r="AP60" s="892"/>
      <c r="AQ60" s="892"/>
      <c r="AR60" s="892"/>
      <c r="AS60" s="874"/>
      <c r="AT60" s="874"/>
      <c r="AU60" s="874"/>
      <c r="AV60" s="874"/>
      <c r="AW60" s="874"/>
      <c r="AX60" s="874"/>
      <c r="AY60" s="874"/>
      <c r="AZ60" s="874"/>
      <c r="BA60" s="126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</row>
    <row r="61" spans="1:74" s="8" customFormat="1" ht="18" customHeight="1" thickBot="1" x14ac:dyDescent="0.3">
      <c r="A61" s="126"/>
      <c r="B61" s="883">
        <v>1</v>
      </c>
      <c r="C61" s="898"/>
      <c r="D61" s="898"/>
      <c r="E61" s="898"/>
      <c r="F61" s="898"/>
      <c r="G61" s="898"/>
      <c r="H61" s="898"/>
      <c r="I61" s="898"/>
      <c r="J61" s="898"/>
      <c r="K61" s="898"/>
      <c r="L61" s="898"/>
      <c r="M61" s="898"/>
      <c r="N61" s="898"/>
      <c r="O61" s="898"/>
      <c r="P61" s="898"/>
      <c r="Q61" s="898"/>
      <c r="R61" s="898"/>
      <c r="S61" s="898"/>
      <c r="T61" s="898"/>
      <c r="U61" s="898"/>
      <c r="V61" s="898"/>
      <c r="W61" s="953" t="s">
        <v>36</v>
      </c>
      <c r="X61" s="884"/>
      <c r="Y61" s="885"/>
      <c r="Z61" s="884" t="s">
        <v>7</v>
      </c>
      <c r="AA61" s="884"/>
      <c r="AB61" s="885"/>
      <c r="AC61" s="953" t="s">
        <v>8</v>
      </c>
      <c r="AD61" s="884"/>
      <c r="AE61" s="884"/>
      <c r="AF61" s="884"/>
      <c r="AG61" s="884"/>
      <c r="AH61" s="884"/>
      <c r="AI61" s="884"/>
      <c r="AJ61" s="885"/>
      <c r="AK61" s="953" t="s">
        <v>9</v>
      </c>
      <c r="AL61" s="884"/>
      <c r="AM61" s="884"/>
      <c r="AN61" s="884"/>
      <c r="AO61" s="884"/>
      <c r="AP61" s="884"/>
      <c r="AQ61" s="884"/>
      <c r="AR61" s="885"/>
      <c r="AS61" s="953" t="s">
        <v>10</v>
      </c>
      <c r="AT61" s="884"/>
      <c r="AU61" s="884"/>
      <c r="AV61" s="884"/>
      <c r="AW61" s="884"/>
      <c r="AX61" s="884"/>
      <c r="AY61" s="884"/>
      <c r="AZ61" s="884"/>
      <c r="BA61" s="126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</row>
    <row r="62" spans="1:74" s="8" customFormat="1" ht="18" customHeight="1" x14ac:dyDescent="0.25">
      <c r="A62" s="126"/>
      <c r="B62" s="968"/>
      <c r="C62" s="969"/>
      <c r="D62" s="969"/>
      <c r="E62" s="969"/>
      <c r="F62" s="969"/>
      <c r="G62" s="969"/>
      <c r="H62" s="969"/>
      <c r="I62" s="969"/>
      <c r="J62" s="969"/>
      <c r="K62" s="969"/>
      <c r="L62" s="969"/>
      <c r="M62" s="969"/>
      <c r="N62" s="969"/>
      <c r="O62" s="969"/>
      <c r="P62" s="969"/>
      <c r="Q62" s="969"/>
      <c r="R62" s="969"/>
      <c r="S62" s="969"/>
      <c r="T62" s="969"/>
      <c r="U62" s="969"/>
      <c r="V62" s="970"/>
      <c r="W62" s="856"/>
      <c r="X62" s="857"/>
      <c r="Y62" s="857"/>
      <c r="Z62" s="971" t="s">
        <v>21</v>
      </c>
      <c r="AA62" s="857"/>
      <c r="AB62" s="972"/>
      <c r="AC62" s="858"/>
      <c r="AD62" s="859"/>
      <c r="AE62" s="859"/>
      <c r="AF62" s="859"/>
      <c r="AG62" s="859"/>
      <c r="AH62" s="859"/>
      <c r="AI62" s="859"/>
      <c r="AJ62" s="860"/>
      <c r="AK62" s="858"/>
      <c r="AL62" s="859"/>
      <c r="AM62" s="859"/>
      <c r="AN62" s="859"/>
      <c r="AO62" s="859"/>
      <c r="AP62" s="859"/>
      <c r="AQ62" s="859"/>
      <c r="AR62" s="860"/>
      <c r="AS62" s="858"/>
      <c r="AT62" s="859"/>
      <c r="AU62" s="859"/>
      <c r="AV62" s="859"/>
      <c r="AW62" s="859"/>
      <c r="AX62" s="859"/>
      <c r="AY62" s="859"/>
      <c r="AZ62" s="861"/>
      <c r="BA62" s="126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</row>
    <row r="63" spans="1:74" s="8" customFormat="1" ht="18" customHeight="1" x14ac:dyDescent="0.25">
      <c r="A63" s="126"/>
      <c r="B63" s="867"/>
      <c r="C63" s="892"/>
      <c r="D63" s="892"/>
      <c r="E63" s="892"/>
      <c r="F63" s="892"/>
      <c r="G63" s="892"/>
      <c r="H63" s="892"/>
      <c r="I63" s="892"/>
      <c r="J63" s="892"/>
      <c r="K63" s="892"/>
      <c r="L63" s="892"/>
      <c r="M63" s="892"/>
      <c r="N63" s="892"/>
      <c r="O63" s="892"/>
      <c r="P63" s="892"/>
      <c r="Q63" s="892"/>
      <c r="R63" s="892"/>
      <c r="S63" s="892"/>
      <c r="T63" s="892"/>
      <c r="U63" s="892"/>
      <c r="V63" s="865"/>
      <c r="W63" s="893"/>
      <c r="X63" s="866"/>
      <c r="Y63" s="866"/>
      <c r="Z63" s="894" t="s">
        <v>22</v>
      </c>
      <c r="AA63" s="842"/>
      <c r="AB63" s="843"/>
      <c r="AC63" s="865"/>
      <c r="AD63" s="866"/>
      <c r="AE63" s="866"/>
      <c r="AF63" s="866"/>
      <c r="AG63" s="866"/>
      <c r="AH63" s="866"/>
      <c r="AI63" s="866"/>
      <c r="AJ63" s="867"/>
      <c r="AK63" s="865"/>
      <c r="AL63" s="866"/>
      <c r="AM63" s="866"/>
      <c r="AN63" s="866"/>
      <c r="AO63" s="866"/>
      <c r="AP63" s="866"/>
      <c r="AQ63" s="866"/>
      <c r="AR63" s="867"/>
      <c r="AS63" s="865"/>
      <c r="AT63" s="866"/>
      <c r="AU63" s="866"/>
      <c r="AV63" s="866"/>
      <c r="AW63" s="866"/>
      <c r="AX63" s="866"/>
      <c r="AY63" s="866"/>
      <c r="AZ63" s="868"/>
      <c r="BA63" s="126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O63" s="44"/>
    </row>
    <row r="64" spans="1:74" s="8" customFormat="1" ht="18" customHeight="1" thickBot="1" x14ac:dyDescent="0.3">
      <c r="A64" s="126"/>
      <c r="B64" s="968"/>
      <c r="C64" s="969"/>
      <c r="D64" s="969"/>
      <c r="E64" s="969"/>
      <c r="F64" s="969"/>
      <c r="G64" s="969"/>
      <c r="H64" s="969"/>
      <c r="I64" s="969"/>
      <c r="J64" s="969"/>
      <c r="K64" s="969"/>
      <c r="L64" s="969"/>
      <c r="M64" s="969"/>
      <c r="N64" s="969"/>
      <c r="O64" s="969"/>
      <c r="P64" s="969"/>
      <c r="Q64" s="969"/>
      <c r="R64" s="969"/>
      <c r="S64" s="969"/>
      <c r="T64" s="969"/>
      <c r="U64" s="969"/>
      <c r="V64" s="970"/>
      <c r="W64" s="974"/>
      <c r="X64" s="975"/>
      <c r="Y64" s="975"/>
      <c r="Z64" s="976"/>
      <c r="AA64" s="848"/>
      <c r="AB64" s="849"/>
      <c r="AC64" s="850"/>
      <c r="AD64" s="851"/>
      <c r="AE64" s="851"/>
      <c r="AF64" s="851"/>
      <c r="AG64" s="851"/>
      <c r="AH64" s="851"/>
      <c r="AI64" s="851"/>
      <c r="AJ64" s="852"/>
      <c r="AK64" s="850"/>
      <c r="AL64" s="851"/>
      <c r="AM64" s="851"/>
      <c r="AN64" s="851"/>
      <c r="AO64" s="851"/>
      <c r="AP64" s="851"/>
      <c r="AQ64" s="851"/>
      <c r="AR64" s="852"/>
      <c r="AS64" s="850"/>
      <c r="AT64" s="851"/>
      <c r="AU64" s="851"/>
      <c r="AV64" s="851"/>
      <c r="AW64" s="851"/>
      <c r="AX64" s="851"/>
      <c r="AY64" s="851"/>
      <c r="AZ64" s="853"/>
      <c r="BA64" s="126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</row>
    <row r="65" spans="1:67" s="8" customFormat="1" ht="6.75" customHeight="1" x14ac:dyDescent="0.25">
      <c r="A65" s="126"/>
      <c r="B65" s="248"/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471"/>
      <c r="P65" s="471"/>
      <c r="Q65" s="248"/>
      <c r="R65" s="248"/>
      <c r="S65" s="248"/>
      <c r="T65" s="248"/>
      <c r="U65" s="248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238"/>
      <c r="AI65" s="238"/>
      <c r="AJ65" s="238"/>
      <c r="AK65" s="238"/>
      <c r="AL65" s="238"/>
      <c r="AM65" s="23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126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</row>
    <row r="66" spans="1:67" s="8" customFormat="1" ht="37.5" customHeight="1" x14ac:dyDescent="0.25">
      <c r="A66" s="126"/>
      <c r="B66" s="1058" t="s">
        <v>933</v>
      </c>
      <c r="C66" s="1058"/>
      <c r="D66" s="1058"/>
      <c r="E66" s="1058"/>
      <c r="F66" s="1058"/>
      <c r="G66" s="1058"/>
      <c r="H66" s="1058"/>
      <c r="I66" s="1058"/>
      <c r="J66" s="1058"/>
      <c r="K66" s="1058"/>
      <c r="L66" s="1058"/>
      <c r="M66" s="1058"/>
      <c r="N66" s="1058"/>
      <c r="O66" s="1058"/>
      <c r="P66" s="1058"/>
      <c r="Q66" s="1058"/>
      <c r="R66" s="1058"/>
      <c r="S66" s="1058"/>
      <c r="T66" s="1058"/>
      <c r="U66" s="1058"/>
      <c r="V66" s="1058"/>
      <c r="W66" s="1058"/>
      <c r="X66" s="1058"/>
      <c r="Y66" s="1058"/>
      <c r="Z66" s="1058"/>
      <c r="AA66" s="1058"/>
      <c r="AB66" s="1058"/>
      <c r="AC66" s="1058"/>
      <c r="AD66" s="1058"/>
      <c r="AE66" s="1058"/>
      <c r="AF66" s="1058"/>
      <c r="AG66" s="1058"/>
      <c r="AH66" s="1058"/>
      <c r="AI66" s="1058"/>
      <c r="AJ66" s="1058"/>
      <c r="AK66" s="1058"/>
      <c r="AL66" s="1058"/>
      <c r="AM66" s="1058"/>
      <c r="AN66" s="1058"/>
      <c r="AO66" s="1058"/>
      <c r="AP66" s="1058"/>
      <c r="AQ66" s="1058"/>
      <c r="AR66" s="1058"/>
      <c r="AS66" s="1058"/>
      <c r="AT66" s="1058"/>
      <c r="AU66" s="1058"/>
      <c r="AV66" s="1058"/>
      <c r="AW66" s="1058"/>
      <c r="AX66" s="1058"/>
      <c r="AY66" s="1058"/>
      <c r="AZ66" s="1058"/>
      <c r="BA66" s="126"/>
      <c r="BB66" s="44"/>
      <c r="BC66" s="44"/>
      <c r="BD66" s="44"/>
      <c r="BE66" s="44"/>
      <c r="BF66" s="44"/>
      <c r="BG66" s="44"/>
      <c r="BH66" s="44"/>
      <c r="BI66" s="44"/>
      <c r="BJ66" s="44"/>
      <c r="BK66" s="44"/>
      <c r="BL66" s="44"/>
      <c r="BM66" s="44"/>
      <c r="BN66" s="44"/>
      <c r="BO66" s="44"/>
    </row>
    <row r="67" spans="1:67" s="8" customFormat="1" ht="18" customHeight="1" x14ac:dyDescent="0.25">
      <c r="A67" s="126"/>
      <c r="B67" s="531"/>
      <c r="C67" s="531"/>
      <c r="D67" s="531"/>
      <c r="E67" s="531"/>
      <c r="F67" s="531"/>
      <c r="G67" s="531"/>
      <c r="H67" s="531"/>
      <c r="I67" s="531"/>
      <c r="J67" s="531"/>
      <c r="K67" s="531"/>
      <c r="L67" s="531"/>
      <c r="M67" s="531"/>
      <c r="N67" s="531"/>
      <c r="O67" s="531"/>
      <c r="P67" s="531"/>
      <c r="Q67" s="531"/>
      <c r="R67" s="531"/>
      <c r="S67" s="531"/>
      <c r="T67" s="531"/>
      <c r="U67" s="531"/>
      <c r="V67" s="531"/>
      <c r="W67" s="531"/>
      <c r="X67" s="531"/>
      <c r="Y67" s="531"/>
      <c r="Z67" s="132"/>
      <c r="AA67" s="132"/>
      <c r="AB67" s="530"/>
      <c r="AC67" s="530"/>
      <c r="AD67" s="530"/>
      <c r="AE67" s="530"/>
      <c r="AF67" s="530"/>
      <c r="AG67" s="530"/>
      <c r="AH67" s="530"/>
      <c r="AI67" s="530"/>
      <c r="AJ67" s="530"/>
      <c r="AK67" s="530"/>
      <c r="AL67" s="530"/>
      <c r="AM67" s="530"/>
      <c r="AN67" s="530"/>
      <c r="AO67" s="530"/>
      <c r="AP67" s="530"/>
      <c r="AQ67" s="530"/>
      <c r="AR67" s="530"/>
      <c r="AS67" s="530"/>
      <c r="AT67" s="530"/>
      <c r="AU67" s="530"/>
      <c r="AV67" s="530"/>
      <c r="AW67" s="530"/>
      <c r="AX67" s="530"/>
      <c r="AY67" s="530"/>
      <c r="AZ67" s="530"/>
      <c r="BA67" s="126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</row>
    <row r="68" spans="1:67" s="40" customFormat="1" x14ac:dyDescent="0.25">
      <c r="A68" s="45"/>
      <c r="B68" s="869" t="s">
        <v>793</v>
      </c>
      <c r="C68" s="869"/>
      <c r="D68" s="869"/>
      <c r="E68" s="869"/>
      <c r="F68" s="869"/>
      <c r="G68" s="869"/>
      <c r="H68" s="869"/>
      <c r="I68" s="869"/>
      <c r="J68" s="869"/>
      <c r="K68" s="869"/>
      <c r="L68" s="869"/>
      <c r="M68" s="869"/>
      <c r="N68" s="869"/>
      <c r="O68" s="869"/>
      <c r="P68" s="869"/>
      <c r="Q68" s="869"/>
      <c r="R68" s="869"/>
      <c r="S68" s="869"/>
      <c r="T68" s="869"/>
      <c r="U68" s="869"/>
      <c r="V68" s="869"/>
      <c r="W68" s="869"/>
      <c r="X68" s="869"/>
      <c r="Y68" s="869"/>
      <c r="Z68" s="869"/>
      <c r="AA68" s="869"/>
      <c r="AB68" s="869"/>
      <c r="AC68" s="869"/>
      <c r="AD68" s="869"/>
      <c r="AE68" s="869"/>
      <c r="AF68" s="869"/>
      <c r="AG68" s="869"/>
      <c r="AH68" s="869"/>
      <c r="AI68" s="869"/>
      <c r="AJ68" s="869"/>
      <c r="AK68" s="869"/>
      <c r="AL68" s="869"/>
      <c r="AM68" s="869"/>
      <c r="AN68" s="869"/>
      <c r="AO68" s="869"/>
      <c r="AP68" s="869"/>
      <c r="AQ68" s="869"/>
      <c r="AR68" s="869"/>
      <c r="AS68" s="869"/>
      <c r="AT68" s="869"/>
      <c r="AU68" s="869"/>
      <c r="AV68" s="869"/>
      <c r="AW68" s="869"/>
      <c r="AX68" s="869"/>
      <c r="AY68" s="869"/>
      <c r="AZ68" s="869"/>
      <c r="BA68" s="124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</row>
    <row r="69" spans="1:67" x14ac:dyDescent="0.25">
      <c r="A69" s="45"/>
      <c r="B69" s="282"/>
      <c r="C69" s="282"/>
      <c r="D69" s="282"/>
      <c r="E69" s="282"/>
      <c r="F69" s="282"/>
      <c r="G69" s="282"/>
      <c r="H69" s="282"/>
      <c r="I69" s="282"/>
      <c r="J69" s="282"/>
      <c r="K69" s="282"/>
      <c r="L69" s="282"/>
      <c r="M69" s="282"/>
      <c r="N69" s="282"/>
      <c r="O69" s="282"/>
      <c r="P69" s="282"/>
      <c r="Q69" s="282"/>
      <c r="R69" s="282"/>
      <c r="S69" s="282"/>
      <c r="T69" s="282"/>
      <c r="U69" s="282"/>
      <c r="V69" s="282"/>
      <c r="W69" s="282"/>
      <c r="X69" s="282"/>
      <c r="Y69" s="282"/>
      <c r="Z69" s="282"/>
      <c r="AA69" s="282"/>
      <c r="AB69" s="282"/>
      <c r="AC69" s="282"/>
      <c r="AD69" s="282"/>
      <c r="AE69" s="282"/>
      <c r="AF69" s="282"/>
      <c r="AG69" s="282"/>
      <c r="AH69" s="282"/>
      <c r="AI69" s="282"/>
      <c r="AJ69" s="282"/>
      <c r="AK69" s="282"/>
      <c r="AL69" s="282"/>
      <c r="AM69" s="282"/>
      <c r="AN69" s="282"/>
      <c r="AO69" s="282"/>
      <c r="AP69" s="282"/>
      <c r="AQ69" s="282"/>
      <c r="AR69" s="282"/>
      <c r="AS69" s="282"/>
      <c r="AT69" s="282"/>
      <c r="AU69" s="282"/>
      <c r="AV69" s="282"/>
      <c r="AW69" s="282"/>
      <c r="AX69" s="282"/>
      <c r="AY69" s="282"/>
      <c r="AZ69" s="282"/>
    </row>
    <row r="70" spans="1:67" x14ac:dyDescent="0.25">
      <c r="A70" s="45"/>
      <c r="B70" s="870" t="s">
        <v>2</v>
      </c>
      <c r="C70" s="870"/>
      <c r="D70" s="870"/>
      <c r="E70" s="870"/>
      <c r="F70" s="870"/>
      <c r="G70" s="870"/>
      <c r="H70" s="870"/>
      <c r="I70" s="870"/>
      <c r="J70" s="870"/>
      <c r="K70" s="870"/>
      <c r="L70" s="870"/>
      <c r="M70" s="870"/>
      <c r="N70" s="870"/>
      <c r="O70" s="870"/>
      <c r="P70" s="870"/>
      <c r="Q70" s="870"/>
      <c r="R70" s="870"/>
      <c r="S70" s="870"/>
      <c r="T70" s="870"/>
      <c r="U70" s="870"/>
      <c r="V70" s="870"/>
      <c r="W70" s="870"/>
      <c r="X70" s="870"/>
      <c r="Y70" s="871"/>
      <c r="Z70" s="870" t="s">
        <v>33</v>
      </c>
      <c r="AA70" s="870"/>
      <c r="AB70" s="871"/>
      <c r="AC70" s="865" t="s">
        <v>99</v>
      </c>
      <c r="AD70" s="866"/>
      <c r="AE70" s="866"/>
      <c r="AF70" s="866"/>
      <c r="AG70" s="866"/>
      <c r="AH70" s="866"/>
      <c r="AI70" s="866"/>
      <c r="AJ70" s="866"/>
      <c r="AK70" s="866"/>
      <c r="AL70" s="866"/>
      <c r="AM70" s="866"/>
      <c r="AN70" s="866"/>
      <c r="AO70" s="866"/>
      <c r="AP70" s="866"/>
      <c r="AQ70" s="866"/>
      <c r="AR70" s="866"/>
      <c r="AS70" s="866"/>
      <c r="AT70" s="866"/>
      <c r="AU70" s="866"/>
      <c r="AV70" s="866"/>
      <c r="AW70" s="866"/>
      <c r="AX70" s="866"/>
      <c r="AY70" s="866"/>
      <c r="AZ70" s="866"/>
    </row>
    <row r="71" spans="1:67" x14ac:dyDescent="0.25">
      <c r="A71" s="45"/>
      <c r="B71" s="872"/>
      <c r="C71" s="872"/>
      <c r="D71" s="872"/>
      <c r="E71" s="872"/>
      <c r="F71" s="872"/>
      <c r="G71" s="872"/>
      <c r="H71" s="872"/>
      <c r="I71" s="872"/>
      <c r="J71" s="872"/>
      <c r="K71" s="872"/>
      <c r="L71" s="872"/>
      <c r="M71" s="872"/>
      <c r="N71" s="872"/>
      <c r="O71" s="872"/>
      <c r="P71" s="872"/>
      <c r="Q71" s="872"/>
      <c r="R71" s="872"/>
      <c r="S71" s="872"/>
      <c r="T71" s="872"/>
      <c r="U71" s="872"/>
      <c r="V71" s="872"/>
      <c r="W71" s="872"/>
      <c r="X71" s="872"/>
      <c r="Y71" s="873"/>
      <c r="Z71" s="872"/>
      <c r="AA71" s="872"/>
      <c r="AB71" s="873"/>
      <c r="AC71" s="895" t="s">
        <v>271</v>
      </c>
      <c r="AD71" s="870"/>
      <c r="AE71" s="870"/>
      <c r="AF71" s="870"/>
      <c r="AG71" s="870"/>
      <c r="AH71" s="870"/>
      <c r="AI71" s="870"/>
      <c r="AJ71" s="871"/>
      <c r="AK71" s="892" t="s">
        <v>6</v>
      </c>
      <c r="AL71" s="892"/>
      <c r="AM71" s="892"/>
      <c r="AN71" s="892"/>
      <c r="AO71" s="892"/>
      <c r="AP71" s="892"/>
      <c r="AQ71" s="892"/>
      <c r="AR71" s="892"/>
      <c r="AS71" s="870" t="s">
        <v>35</v>
      </c>
      <c r="AT71" s="870"/>
      <c r="AU71" s="870"/>
      <c r="AV71" s="870"/>
      <c r="AW71" s="870"/>
      <c r="AX71" s="870"/>
      <c r="AY71" s="870"/>
      <c r="AZ71" s="870"/>
    </row>
    <row r="72" spans="1:67" ht="26.25" customHeight="1" x14ac:dyDescent="0.25">
      <c r="A72" s="45"/>
      <c r="B72" s="874"/>
      <c r="C72" s="874"/>
      <c r="D72" s="874"/>
      <c r="E72" s="874"/>
      <c r="F72" s="874"/>
      <c r="G72" s="874"/>
      <c r="H72" s="874"/>
      <c r="I72" s="874"/>
      <c r="J72" s="874"/>
      <c r="K72" s="874"/>
      <c r="L72" s="874"/>
      <c r="M72" s="874"/>
      <c r="N72" s="874"/>
      <c r="O72" s="874"/>
      <c r="P72" s="874"/>
      <c r="Q72" s="874"/>
      <c r="R72" s="874"/>
      <c r="S72" s="874"/>
      <c r="T72" s="874"/>
      <c r="U72" s="874"/>
      <c r="V72" s="874"/>
      <c r="W72" s="874"/>
      <c r="X72" s="874"/>
      <c r="Y72" s="875"/>
      <c r="Z72" s="874"/>
      <c r="AA72" s="874"/>
      <c r="AB72" s="875"/>
      <c r="AC72" s="897"/>
      <c r="AD72" s="874"/>
      <c r="AE72" s="874"/>
      <c r="AF72" s="874"/>
      <c r="AG72" s="874"/>
      <c r="AH72" s="874"/>
      <c r="AI72" s="874"/>
      <c r="AJ72" s="875"/>
      <c r="AK72" s="892"/>
      <c r="AL72" s="892"/>
      <c r="AM72" s="892"/>
      <c r="AN72" s="892"/>
      <c r="AO72" s="892"/>
      <c r="AP72" s="892"/>
      <c r="AQ72" s="892"/>
      <c r="AR72" s="892"/>
      <c r="AS72" s="874"/>
      <c r="AT72" s="874"/>
      <c r="AU72" s="874"/>
      <c r="AV72" s="874"/>
      <c r="AW72" s="874"/>
      <c r="AX72" s="874"/>
      <c r="AY72" s="874"/>
      <c r="AZ72" s="874"/>
    </row>
    <row r="73" spans="1:67" ht="10.5" customHeight="1" thickBot="1" x14ac:dyDescent="0.3">
      <c r="A73" s="45"/>
      <c r="B73" s="882">
        <v>1</v>
      </c>
      <c r="C73" s="882"/>
      <c r="D73" s="882"/>
      <c r="E73" s="882"/>
      <c r="F73" s="882"/>
      <c r="G73" s="882"/>
      <c r="H73" s="882"/>
      <c r="I73" s="882"/>
      <c r="J73" s="882"/>
      <c r="K73" s="882"/>
      <c r="L73" s="882"/>
      <c r="M73" s="882"/>
      <c r="N73" s="882"/>
      <c r="O73" s="882"/>
      <c r="P73" s="882"/>
      <c r="Q73" s="882"/>
      <c r="R73" s="882"/>
      <c r="S73" s="882"/>
      <c r="T73" s="882"/>
      <c r="U73" s="882"/>
      <c r="V73" s="882"/>
      <c r="W73" s="882"/>
      <c r="X73" s="882"/>
      <c r="Y73" s="883"/>
      <c r="Z73" s="884" t="s">
        <v>7</v>
      </c>
      <c r="AA73" s="884"/>
      <c r="AB73" s="885"/>
      <c r="AC73" s="886" t="s">
        <v>8</v>
      </c>
      <c r="AD73" s="887"/>
      <c r="AE73" s="887"/>
      <c r="AF73" s="887"/>
      <c r="AG73" s="887"/>
      <c r="AH73" s="887"/>
      <c r="AI73" s="887"/>
      <c r="AJ73" s="888"/>
      <c r="AK73" s="886" t="s">
        <v>9</v>
      </c>
      <c r="AL73" s="887"/>
      <c r="AM73" s="887"/>
      <c r="AN73" s="887"/>
      <c r="AO73" s="887"/>
      <c r="AP73" s="887"/>
      <c r="AQ73" s="887"/>
      <c r="AR73" s="888"/>
      <c r="AS73" s="886" t="s">
        <v>10</v>
      </c>
      <c r="AT73" s="887"/>
      <c r="AU73" s="887"/>
      <c r="AV73" s="887"/>
      <c r="AW73" s="887"/>
      <c r="AX73" s="887"/>
      <c r="AY73" s="887"/>
      <c r="AZ73" s="887"/>
    </row>
    <row r="74" spans="1:67" ht="29.25" customHeight="1" x14ac:dyDescent="0.25">
      <c r="A74" s="45"/>
      <c r="B74" s="854" t="s">
        <v>771</v>
      </c>
      <c r="C74" s="854"/>
      <c r="D74" s="854"/>
      <c r="E74" s="854"/>
      <c r="F74" s="854"/>
      <c r="G74" s="854"/>
      <c r="H74" s="854"/>
      <c r="I74" s="854"/>
      <c r="J74" s="854"/>
      <c r="K74" s="854"/>
      <c r="L74" s="854"/>
      <c r="M74" s="854"/>
      <c r="N74" s="854"/>
      <c r="O74" s="854"/>
      <c r="P74" s="854"/>
      <c r="Q74" s="854"/>
      <c r="R74" s="854"/>
      <c r="S74" s="854"/>
      <c r="T74" s="854"/>
      <c r="U74" s="854"/>
      <c r="V74" s="854"/>
      <c r="W74" s="854"/>
      <c r="X74" s="854"/>
      <c r="Y74" s="855"/>
      <c r="Z74" s="856" t="s">
        <v>21</v>
      </c>
      <c r="AA74" s="857"/>
      <c r="AB74" s="857"/>
      <c r="AC74" s="858"/>
      <c r="AD74" s="859"/>
      <c r="AE74" s="859"/>
      <c r="AF74" s="859"/>
      <c r="AG74" s="859"/>
      <c r="AH74" s="859"/>
      <c r="AI74" s="859"/>
      <c r="AJ74" s="860"/>
      <c r="AK74" s="858"/>
      <c r="AL74" s="859"/>
      <c r="AM74" s="859"/>
      <c r="AN74" s="859"/>
      <c r="AO74" s="859"/>
      <c r="AP74" s="859"/>
      <c r="AQ74" s="859"/>
      <c r="AR74" s="860"/>
      <c r="AS74" s="858"/>
      <c r="AT74" s="859"/>
      <c r="AU74" s="859"/>
      <c r="AV74" s="859"/>
      <c r="AW74" s="859"/>
      <c r="AX74" s="859"/>
      <c r="AY74" s="859"/>
      <c r="AZ74" s="861"/>
    </row>
    <row r="75" spans="1:67" ht="15" customHeight="1" x14ac:dyDescent="0.25">
      <c r="A75" s="45"/>
      <c r="B75" s="839" t="s">
        <v>765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22</v>
      </c>
      <c r="AA75" s="842"/>
      <c r="AB75" s="843"/>
      <c r="AC75" s="865"/>
      <c r="AD75" s="866"/>
      <c r="AE75" s="866"/>
      <c r="AF75" s="866"/>
      <c r="AG75" s="866"/>
      <c r="AH75" s="866"/>
      <c r="AI75" s="866"/>
      <c r="AJ75" s="867"/>
      <c r="AK75" s="865"/>
      <c r="AL75" s="866"/>
      <c r="AM75" s="866"/>
      <c r="AN75" s="866"/>
      <c r="AO75" s="866"/>
      <c r="AP75" s="866"/>
      <c r="AQ75" s="866"/>
      <c r="AR75" s="867"/>
      <c r="AS75" s="865"/>
      <c r="AT75" s="866"/>
      <c r="AU75" s="866"/>
      <c r="AV75" s="866"/>
      <c r="AW75" s="866"/>
      <c r="AX75" s="866"/>
      <c r="AY75" s="866"/>
      <c r="AZ75" s="868"/>
    </row>
    <row r="76" spans="1:67" ht="15" customHeight="1" x14ac:dyDescent="0.25">
      <c r="A76" s="45"/>
      <c r="B76" s="839" t="s">
        <v>766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1" t="s">
        <v>23</v>
      </c>
      <c r="AA76" s="842"/>
      <c r="AB76" s="843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67" ht="15" customHeight="1" x14ac:dyDescent="0.25">
      <c r="A77" s="45"/>
      <c r="B77" s="839" t="s">
        <v>767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4" t="s">
        <v>460</v>
      </c>
      <c r="AA77" s="845"/>
      <c r="AB77" s="846"/>
      <c r="AC77" s="662"/>
      <c r="AD77" s="658"/>
      <c r="AE77" s="658"/>
      <c r="AF77" s="658"/>
      <c r="AG77" s="658"/>
      <c r="AH77" s="658"/>
      <c r="AI77" s="658"/>
      <c r="AJ77" s="659"/>
      <c r="AK77" s="662"/>
      <c r="AL77" s="658"/>
      <c r="AM77" s="658"/>
      <c r="AN77" s="658"/>
      <c r="AO77" s="658"/>
      <c r="AP77" s="658"/>
      <c r="AQ77" s="658"/>
      <c r="AR77" s="659"/>
      <c r="AS77" s="662"/>
      <c r="AT77" s="658"/>
      <c r="AU77" s="658"/>
      <c r="AV77" s="658"/>
      <c r="AW77" s="658"/>
      <c r="AX77" s="658"/>
      <c r="AY77" s="658"/>
      <c r="AZ77" s="664"/>
    </row>
    <row r="78" spans="1:67" ht="15.75" customHeight="1" thickBot="1" x14ac:dyDescent="0.3">
      <c r="A78" s="45"/>
      <c r="B78" s="839" t="s">
        <v>768</v>
      </c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39"/>
      <c r="N78" s="839"/>
      <c r="O78" s="839"/>
      <c r="P78" s="839"/>
      <c r="Q78" s="839"/>
      <c r="R78" s="839"/>
      <c r="S78" s="839"/>
      <c r="T78" s="839"/>
      <c r="U78" s="839"/>
      <c r="V78" s="839"/>
      <c r="W78" s="839"/>
      <c r="X78" s="839"/>
      <c r="Y78" s="840"/>
      <c r="Z78" s="847" t="s">
        <v>461</v>
      </c>
      <c r="AA78" s="848"/>
      <c r="AB78" s="849"/>
      <c r="AC78" s="850"/>
      <c r="AD78" s="851"/>
      <c r="AE78" s="851"/>
      <c r="AF78" s="851"/>
      <c r="AG78" s="851"/>
      <c r="AH78" s="851"/>
      <c r="AI78" s="851"/>
      <c r="AJ78" s="852"/>
      <c r="AK78" s="850"/>
      <c r="AL78" s="851"/>
      <c r="AM78" s="851"/>
      <c r="AN78" s="851"/>
      <c r="AO78" s="851"/>
      <c r="AP78" s="851"/>
      <c r="AQ78" s="851"/>
      <c r="AR78" s="852"/>
      <c r="AS78" s="850"/>
      <c r="AT78" s="851"/>
      <c r="AU78" s="851"/>
      <c r="AV78" s="851"/>
      <c r="AW78" s="851"/>
      <c r="AX78" s="851"/>
      <c r="AY78" s="851"/>
      <c r="AZ78" s="853"/>
    </row>
    <row r="79" spans="1:67" ht="9" customHeight="1" x14ac:dyDescent="0.25">
      <c r="A79" s="45"/>
      <c r="B79" s="820"/>
      <c r="C79" s="821"/>
      <c r="D79" s="821"/>
      <c r="E79" s="821"/>
      <c r="F79" s="821"/>
      <c r="G79" s="821"/>
      <c r="H79" s="821"/>
      <c r="I79" s="821"/>
      <c r="J79" s="821"/>
      <c r="K79" s="821"/>
      <c r="L79" s="821"/>
      <c r="M79" s="821"/>
      <c r="N79" s="821"/>
      <c r="O79" s="821"/>
      <c r="P79" s="821"/>
      <c r="Q79" s="821"/>
      <c r="R79" s="821"/>
      <c r="S79" s="821"/>
      <c r="T79" s="821"/>
      <c r="U79" s="821"/>
      <c r="V79" s="821"/>
      <c r="W79" s="821"/>
      <c r="X79" s="821"/>
      <c r="Y79" s="821"/>
      <c r="Z79" s="821"/>
      <c r="AA79" s="821"/>
      <c r="AB79" s="821"/>
      <c r="AC79" s="821"/>
      <c r="AD79" s="821"/>
      <c r="AE79" s="821"/>
      <c r="AF79" s="821"/>
      <c r="AG79" s="821"/>
      <c r="AH79" s="821"/>
      <c r="AI79" s="821"/>
      <c r="AJ79" s="821"/>
      <c r="AK79" s="821"/>
      <c r="AL79" s="821"/>
      <c r="AM79" s="821"/>
      <c r="AN79" s="821"/>
      <c r="AO79" s="821"/>
      <c r="AP79" s="821"/>
      <c r="AQ79" s="821"/>
      <c r="AR79" s="821"/>
      <c r="AS79" s="821"/>
      <c r="AT79" s="821"/>
      <c r="AU79" s="821"/>
      <c r="AV79" s="821"/>
      <c r="AW79" s="821"/>
      <c r="AX79" s="821"/>
      <c r="AY79" s="821"/>
      <c r="AZ79" s="821"/>
    </row>
    <row r="80" spans="1:67" ht="39.75" customHeight="1" x14ac:dyDescent="0.25">
      <c r="A80" s="45"/>
      <c r="B80" s="1313" t="s">
        <v>934</v>
      </c>
      <c r="C80" s="1313"/>
      <c r="D80" s="1313"/>
      <c r="E80" s="1313"/>
      <c r="F80" s="1313"/>
      <c r="G80" s="1313"/>
      <c r="H80" s="1313"/>
      <c r="I80" s="1313"/>
      <c r="J80" s="1313"/>
      <c r="K80" s="1313"/>
      <c r="L80" s="1313"/>
      <c r="M80" s="1313"/>
      <c r="N80" s="1313"/>
      <c r="O80" s="1313"/>
      <c r="P80" s="1313"/>
      <c r="Q80" s="1313"/>
      <c r="R80" s="1313"/>
      <c r="S80" s="1313"/>
      <c r="T80" s="1313"/>
      <c r="U80" s="1313"/>
      <c r="V80" s="1313"/>
      <c r="W80" s="1313"/>
      <c r="X80" s="1313"/>
      <c r="Y80" s="1313"/>
      <c r="Z80" s="1313"/>
      <c r="AA80" s="1313"/>
      <c r="AB80" s="1313"/>
      <c r="AC80" s="1313"/>
      <c r="AD80" s="1313"/>
      <c r="AE80" s="1313"/>
      <c r="AF80" s="1313"/>
      <c r="AG80" s="1313"/>
      <c r="AH80" s="1313"/>
      <c r="AI80" s="1313"/>
      <c r="AJ80" s="1313"/>
      <c r="AK80" s="1313"/>
      <c r="AL80" s="1313"/>
      <c r="AM80" s="1313"/>
      <c r="AN80" s="1313"/>
      <c r="AO80" s="1313"/>
      <c r="AP80" s="1313"/>
      <c r="AQ80" s="1313"/>
      <c r="AR80" s="1313"/>
      <c r="AS80" s="1313"/>
      <c r="AT80" s="1313"/>
      <c r="AU80" s="1313"/>
      <c r="AV80" s="1313"/>
      <c r="AW80" s="1313"/>
      <c r="AX80" s="1313"/>
      <c r="AY80" s="1313"/>
      <c r="AZ80" s="1313"/>
    </row>
  </sheetData>
  <mergeCells count="430">
    <mergeCell ref="B55:AZ55"/>
    <mergeCell ref="B32:F34"/>
    <mergeCell ref="G32:I34"/>
    <mergeCell ref="J32:L34"/>
    <mergeCell ref="M32:Q34"/>
    <mergeCell ref="B35:F35"/>
    <mergeCell ref="G35:I35"/>
    <mergeCell ref="J35:L35"/>
    <mergeCell ref="M35:Q35"/>
    <mergeCell ref="AU53:AV53"/>
    <mergeCell ref="AW53:AX53"/>
    <mergeCell ref="AY53:AZ53"/>
    <mergeCell ref="AW52:AX52"/>
    <mergeCell ref="AY52:AZ52"/>
    <mergeCell ref="AW51:AX51"/>
    <mergeCell ref="AW49:AX49"/>
    <mergeCell ref="AY49:AZ49"/>
    <mergeCell ref="AO52:AP52"/>
    <mergeCell ref="AQ52:AR52"/>
    <mergeCell ref="AS52:AT52"/>
    <mergeCell ref="AU52:AV52"/>
    <mergeCell ref="AS32:AZ32"/>
    <mergeCell ref="B44:AZ44"/>
    <mergeCell ref="B43:AZ43"/>
    <mergeCell ref="B64:V64"/>
    <mergeCell ref="W64:Y64"/>
    <mergeCell ref="Z64:AB64"/>
    <mergeCell ref="AC64:AJ64"/>
    <mergeCell ref="AK64:AR64"/>
    <mergeCell ref="AS64:AZ64"/>
    <mergeCell ref="B66:AZ66"/>
    <mergeCell ref="B62:V62"/>
    <mergeCell ref="W62:Y62"/>
    <mergeCell ref="Z62:AB62"/>
    <mergeCell ref="AC62:AJ62"/>
    <mergeCell ref="AK62:AR62"/>
    <mergeCell ref="AS62:AZ62"/>
    <mergeCell ref="B63:V63"/>
    <mergeCell ref="W63:Y63"/>
    <mergeCell ref="Z63:AB63"/>
    <mergeCell ref="AC63:AJ63"/>
    <mergeCell ref="AK63:AR63"/>
    <mergeCell ref="AS63:AZ63"/>
    <mergeCell ref="B56:AZ56"/>
    <mergeCell ref="B58:V60"/>
    <mergeCell ref="W58:Y60"/>
    <mergeCell ref="Z58:AB60"/>
    <mergeCell ref="AC58:AZ58"/>
    <mergeCell ref="AC59:AJ60"/>
    <mergeCell ref="AK59:AR60"/>
    <mergeCell ref="AS59:AZ60"/>
    <mergeCell ref="B61:V61"/>
    <mergeCell ref="W61:Y61"/>
    <mergeCell ref="Z61:AB61"/>
    <mergeCell ref="AC61:AJ61"/>
    <mergeCell ref="AK61:AR61"/>
    <mergeCell ref="AS61:AZ61"/>
    <mergeCell ref="AU22:AW22"/>
    <mergeCell ref="AX22:AZ22"/>
    <mergeCell ref="Z22:AB22"/>
    <mergeCell ref="AC22:AD22"/>
    <mergeCell ref="AE22:AG22"/>
    <mergeCell ref="AH22:AJ22"/>
    <mergeCell ref="G38:I38"/>
    <mergeCell ref="AK22:AL22"/>
    <mergeCell ref="J38:L38"/>
    <mergeCell ref="AH36:AJ36"/>
    <mergeCell ref="AK36:AL36"/>
    <mergeCell ref="AM36:AO36"/>
    <mergeCell ref="AP36:AR36"/>
    <mergeCell ref="AS36:AT36"/>
    <mergeCell ref="AX37:AZ37"/>
    <mergeCell ref="AH37:AJ37"/>
    <mergeCell ref="AK37:AL37"/>
    <mergeCell ref="AM37:AO37"/>
    <mergeCell ref="AP37:AR37"/>
    <mergeCell ref="AS37:AT37"/>
    <mergeCell ref="AU37:AW37"/>
    <mergeCell ref="AS35:AT35"/>
    <mergeCell ref="AU35:AW35"/>
    <mergeCell ref="AX35:AZ35"/>
    <mergeCell ref="B40:AZ40"/>
    <mergeCell ref="B22:Q22"/>
    <mergeCell ref="R22:T22"/>
    <mergeCell ref="U22:V22"/>
    <mergeCell ref="W22:Y22"/>
    <mergeCell ref="B23:Q23"/>
    <mergeCell ref="R23:T23"/>
    <mergeCell ref="U23:V23"/>
    <mergeCell ref="W23:Y23"/>
    <mergeCell ref="B24:Q24"/>
    <mergeCell ref="R24:T24"/>
    <mergeCell ref="U24:V24"/>
    <mergeCell ref="W24:Y24"/>
    <mergeCell ref="AM22:AO22"/>
    <mergeCell ref="AP22:AR22"/>
    <mergeCell ref="AS22:AT22"/>
    <mergeCell ref="Z38:AB38"/>
    <mergeCell ref="AC38:AD38"/>
    <mergeCell ref="AE38:AG38"/>
    <mergeCell ref="AH38:AJ38"/>
    <mergeCell ref="AK38:AL38"/>
    <mergeCell ref="Z35:AB35"/>
    <mergeCell ref="AU36:AW36"/>
    <mergeCell ref="AX36:AZ36"/>
    <mergeCell ref="R19:T19"/>
    <mergeCell ref="U19:V19"/>
    <mergeCell ref="W19:Y19"/>
    <mergeCell ref="B20:Q20"/>
    <mergeCell ref="R20:T20"/>
    <mergeCell ref="U20:V20"/>
    <mergeCell ref="W20:Y20"/>
    <mergeCell ref="B21:Q21"/>
    <mergeCell ref="R21:T21"/>
    <mergeCell ref="U21:V21"/>
    <mergeCell ref="W21:Y21"/>
    <mergeCell ref="Z52:AB52"/>
    <mergeCell ref="B18:Q18"/>
    <mergeCell ref="R18:T18"/>
    <mergeCell ref="U18:V18"/>
    <mergeCell ref="W18:Y18"/>
    <mergeCell ref="AX17:AZ17"/>
    <mergeCell ref="AE17:AG17"/>
    <mergeCell ref="AH17:AJ17"/>
    <mergeCell ref="AM17:AO17"/>
    <mergeCell ref="AP17:AR17"/>
    <mergeCell ref="AU17:AW17"/>
    <mergeCell ref="B14:Q17"/>
    <mergeCell ref="R14:T17"/>
    <mergeCell ref="U14:AZ14"/>
    <mergeCell ref="U15:AB15"/>
    <mergeCell ref="U16:V17"/>
    <mergeCell ref="W16:AB16"/>
    <mergeCell ref="W17:Y17"/>
    <mergeCell ref="Z17:AB17"/>
    <mergeCell ref="AE18:AG18"/>
    <mergeCell ref="AH18:AJ18"/>
    <mergeCell ref="Z18:AB18"/>
    <mergeCell ref="AC18:AD18"/>
    <mergeCell ref="B19:Q19"/>
    <mergeCell ref="AO53:AP53"/>
    <mergeCell ref="AQ53:AR53"/>
    <mergeCell ref="AS53:AT53"/>
    <mergeCell ref="B50:E52"/>
    <mergeCell ref="F50:I52"/>
    <mergeCell ref="J50:M52"/>
    <mergeCell ref="N50:Q52"/>
    <mergeCell ref="R50:T52"/>
    <mergeCell ref="U51:Y51"/>
    <mergeCell ref="Z51:AB51"/>
    <mergeCell ref="AE51:AF51"/>
    <mergeCell ref="AG51:AH51"/>
    <mergeCell ref="AS50:AT50"/>
    <mergeCell ref="B53:Y53"/>
    <mergeCell ref="Z53:AB53"/>
    <mergeCell ref="AC53:AD53"/>
    <mergeCell ref="AE53:AF53"/>
    <mergeCell ref="AG53:AH53"/>
    <mergeCell ref="AI53:AJ53"/>
    <mergeCell ref="AK53:AL53"/>
    <mergeCell ref="AM53:AN53"/>
    <mergeCell ref="AK52:AL52"/>
    <mergeCell ref="AM52:AN52"/>
    <mergeCell ref="U52:Y52"/>
    <mergeCell ref="AY51:AZ51"/>
    <mergeCell ref="AW50:AX50"/>
    <mergeCell ref="AY50:AZ50"/>
    <mergeCell ref="AQ49:AR49"/>
    <mergeCell ref="AS49:AT49"/>
    <mergeCell ref="AU49:AV49"/>
    <mergeCell ref="AC52:AD52"/>
    <mergeCell ref="AE52:AF52"/>
    <mergeCell ref="AG52:AH52"/>
    <mergeCell ref="AI52:AJ52"/>
    <mergeCell ref="AI51:AJ51"/>
    <mergeCell ref="AK51:AL51"/>
    <mergeCell ref="AK50:AL50"/>
    <mergeCell ref="AM49:AN49"/>
    <mergeCell ref="AO49:AP49"/>
    <mergeCell ref="AE49:AF49"/>
    <mergeCell ref="AG49:AH49"/>
    <mergeCell ref="AI49:AJ49"/>
    <mergeCell ref="AK49:AL49"/>
    <mergeCell ref="AC50:AD50"/>
    <mergeCell ref="AE50:AF50"/>
    <mergeCell ref="AG50:AH50"/>
    <mergeCell ref="AI50:AJ50"/>
    <mergeCell ref="AC51:AD51"/>
    <mergeCell ref="AU50:AV50"/>
    <mergeCell ref="AO51:AP51"/>
    <mergeCell ref="AQ51:AR51"/>
    <mergeCell ref="AS51:AT51"/>
    <mergeCell ref="AU51:AV51"/>
    <mergeCell ref="AM51:AN51"/>
    <mergeCell ref="AM50:AN50"/>
    <mergeCell ref="U50:Y50"/>
    <mergeCell ref="Z50:AB50"/>
    <mergeCell ref="AO50:AP50"/>
    <mergeCell ref="AQ50:AR50"/>
    <mergeCell ref="B49:E49"/>
    <mergeCell ref="F49:I49"/>
    <mergeCell ref="J49:M49"/>
    <mergeCell ref="N49:Q49"/>
    <mergeCell ref="R49:T49"/>
    <mergeCell ref="U49:Y49"/>
    <mergeCell ref="Z49:AB49"/>
    <mergeCell ref="AC49:AD49"/>
    <mergeCell ref="AO47:AP48"/>
    <mergeCell ref="AE48:AF48"/>
    <mergeCell ref="AG48:AH48"/>
    <mergeCell ref="AK48:AL48"/>
    <mergeCell ref="AM48:AN48"/>
    <mergeCell ref="Z45:AB48"/>
    <mergeCell ref="AC46:AH46"/>
    <mergeCell ref="AI46:AN46"/>
    <mergeCell ref="AO46:AT46"/>
    <mergeCell ref="AC47:AD48"/>
    <mergeCell ref="AE47:AH47"/>
    <mergeCell ref="AI47:AJ48"/>
    <mergeCell ref="AK47:AN47"/>
    <mergeCell ref="B45:E48"/>
    <mergeCell ref="F45:I48"/>
    <mergeCell ref="J45:M48"/>
    <mergeCell ref="N45:Q48"/>
    <mergeCell ref="R45:T48"/>
    <mergeCell ref="U45:Y48"/>
    <mergeCell ref="AC45:AZ45"/>
    <mergeCell ref="AU46:AZ46"/>
    <mergeCell ref="AW48:AX48"/>
    <mergeCell ref="AY48:AZ48"/>
    <mergeCell ref="AQ47:AT47"/>
    <mergeCell ref="AU47:AV48"/>
    <mergeCell ref="AW47:AZ47"/>
    <mergeCell ref="AQ48:AR48"/>
    <mergeCell ref="AS48:AT48"/>
    <mergeCell ref="B41:AZ41"/>
    <mergeCell ref="B42:AZ42"/>
    <mergeCell ref="AC39:AD39"/>
    <mergeCell ref="AE39:AG39"/>
    <mergeCell ref="AH39:AJ39"/>
    <mergeCell ref="AK39:AL39"/>
    <mergeCell ref="AM39:AO39"/>
    <mergeCell ref="AP39:AR39"/>
    <mergeCell ref="AM38:AO38"/>
    <mergeCell ref="AP38:AR38"/>
    <mergeCell ref="AS38:AT38"/>
    <mergeCell ref="AU38:AW38"/>
    <mergeCell ref="AX38:AZ38"/>
    <mergeCell ref="B39:Q39"/>
    <mergeCell ref="R39:T39"/>
    <mergeCell ref="U39:V39"/>
    <mergeCell ref="W39:Y39"/>
    <mergeCell ref="Z39:AB39"/>
    <mergeCell ref="AS39:AT39"/>
    <mergeCell ref="AU39:AW39"/>
    <mergeCell ref="AX39:AZ39"/>
    <mergeCell ref="R38:T38"/>
    <mergeCell ref="U38:V38"/>
    <mergeCell ref="W38:Y38"/>
    <mergeCell ref="R37:T37"/>
    <mergeCell ref="U37:V37"/>
    <mergeCell ref="W37:Y37"/>
    <mergeCell ref="Z37:AB37"/>
    <mergeCell ref="AC37:AD37"/>
    <mergeCell ref="AE37:AG37"/>
    <mergeCell ref="AE36:AG36"/>
    <mergeCell ref="B36:F36"/>
    <mergeCell ref="G36:I36"/>
    <mergeCell ref="J36:L36"/>
    <mergeCell ref="M36:Q36"/>
    <mergeCell ref="B37:F37"/>
    <mergeCell ref="G37:I37"/>
    <mergeCell ref="J37:L37"/>
    <mergeCell ref="R36:T36"/>
    <mergeCell ref="U36:V36"/>
    <mergeCell ref="W36:Y36"/>
    <mergeCell ref="Z36:AB36"/>
    <mergeCell ref="AC36:AD36"/>
    <mergeCell ref="AH35:AJ35"/>
    <mergeCell ref="AK35:AL35"/>
    <mergeCell ref="AM35:AO35"/>
    <mergeCell ref="AP35:AR35"/>
    <mergeCell ref="R35:T35"/>
    <mergeCell ref="U35:V35"/>
    <mergeCell ref="W35:Y35"/>
    <mergeCell ref="AC32:AJ32"/>
    <mergeCell ref="AK32:AR32"/>
    <mergeCell ref="U33:V34"/>
    <mergeCell ref="W33:AB33"/>
    <mergeCell ref="AC33:AD34"/>
    <mergeCell ref="AE33:AJ33"/>
    <mergeCell ref="AK33:AL34"/>
    <mergeCell ref="AM33:AR33"/>
    <mergeCell ref="AC35:AD35"/>
    <mergeCell ref="AE35:AG35"/>
    <mergeCell ref="B28:AZ28"/>
    <mergeCell ref="B29:AZ29"/>
    <mergeCell ref="B31:Q31"/>
    <mergeCell ref="R31:T34"/>
    <mergeCell ref="U32:AB32"/>
    <mergeCell ref="AS33:AT34"/>
    <mergeCell ref="AU33:AZ33"/>
    <mergeCell ref="W34:Y34"/>
    <mergeCell ref="Z34:AB34"/>
    <mergeCell ref="AE34:AG34"/>
    <mergeCell ref="AH34:AJ34"/>
    <mergeCell ref="AM34:AO34"/>
    <mergeCell ref="AP34:AR34"/>
    <mergeCell ref="AU34:AW34"/>
    <mergeCell ref="AX34:AZ34"/>
    <mergeCell ref="U31:AZ31"/>
    <mergeCell ref="AQ10:AU10"/>
    <mergeCell ref="AX21:AZ21"/>
    <mergeCell ref="AM18:AO18"/>
    <mergeCell ref="AP18:AR18"/>
    <mergeCell ref="AS18:AT18"/>
    <mergeCell ref="AU18:AW18"/>
    <mergeCell ref="AX18:AZ18"/>
    <mergeCell ref="AK18:AL18"/>
    <mergeCell ref="AK19:AL19"/>
    <mergeCell ref="AM19:AO19"/>
    <mergeCell ref="AP19:AR19"/>
    <mergeCell ref="AS19:AT19"/>
    <mergeCell ref="AU19:AW19"/>
    <mergeCell ref="AX19:AZ19"/>
    <mergeCell ref="AK20:AL20"/>
    <mergeCell ref="AM20:AO20"/>
    <mergeCell ref="AP20:AR20"/>
    <mergeCell ref="AS20:AT20"/>
    <mergeCell ref="AU20:AW20"/>
    <mergeCell ref="AX20:AZ20"/>
    <mergeCell ref="A1:AZ1"/>
    <mergeCell ref="AV2:AZ2"/>
    <mergeCell ref="V3:AH3"/>
    <mergeCell ref="AV4:AZ4"/>
    <mergeCell ref="AV6:AZ6"/>
    <mergeCell ref="A7:K7"/>
    <mergeCell ref="AV7:AZ7"/>
    <mergeCell ref="AQ3:AU3"/>
    <mergeCell ref="AQ4:AU5"/>
    <mergeCell ref="AQ6:AU6"/>
    <mergeCell ref="AQ7:AU7"/>
    <mergeCell ref="A8:K8"/>
    <mergeCell ref="AV8:AZ8"/>
    <mergeCell ref="A9:K9"/>
    <mergeCell ref="L9:AQ9"/>
    <mergeCell ref="A10:K10"/>
    <mergeCell ref="AV10:AZ10"/>
    <mergeCell ref="B68:AZ68"/>
    <mergeCell ref="B70:Y72"/>
    <mergeCell ref="Z70:AB72"/>
    <mergeCell ref="AC70:AZ70"/>
    <mergeCell ref="AC71:AJ72"/>
    <mergeCell ref="AK71:AR72"/>
    <mergeCell ref="AS71:AZ72"/>
    <mergeCell ref="B27:AZ27"/>
    <mergeCell ref="B12:AS12"/>
    <mergeCell ref="AC15:AJ15"/>
    <mergeCell ref="AK15:AR15"/>
    <mergeCell ref="AS15:AZ15"/>
    <mergeCell ref="AC16:AD17"/>
    <mergeCell ref="AE16:AJ16"/>
    <mergeCell ref="AK16:AL17"/>
    <mergeCell ref="AM16:AR16"/>
    <mergeCell ref="AS16:AT17"/>
    <mergeCell ref="AU16:AZ16"/>
    <mergeCell ref="B79:AZ79"/>
    <mergeCell ref="B80:AZ80"/>
    <mergeCell ref="B75:Y75"/>
    <mergeCell ref="Z75:AB75"/>
    <mergeCell ref="AC75:AJ75"/>
    <mergeCell ref="AK75:AR75"/>
    <mergeCell ref="AS75:AZ75"/>
    <mergeCell ref="B76:Y76"/>
    <mergeCell ref="Z76:AB76"/>
    <mergeCell ref="B77:Y77"/>
    <mergeCell ref="Z77:AB77"/>
    <mergeCell ref="B78:Y78"/>
    <mergeCell ref="Z78:AB78"/>
    <mergeCell ref="AC78:AJ78"/>
    <mergeCell ref="AK78:AR78"/>
    <mergeCell ref="AS78:AZ78"/>
    <mergeCell ref="B74:Y74"/>
    <mergeCell ref="Z74:AB74"/>
    <mergeCell ref="Z19:AB19"/>
    <mergeCell ref="AC19:AD19"/>
    <mergeCell ref="AE19:AG19"/>
    <mergeCell ref="AH19:AJ19"/>
    <mergeCell ref="AC74:AJ74"/>
    <mergeCell ref="AK74:AR74"/>
    <mergeCell ref="AS74:AZ74"/>
    <mergeCell ref="Z21:AB21"/>
    <mergeCell ref="AC21:AD21"/>
    <mergeCell ref="AE21:AG21"/>
    <mergeCell ref="AH21:AJ21"/>
    <mergeCell ref="AK21:AL21"/>
    <mergeCell ref="AM21:AO21"/>
    <mergeCell ref="AP21:AR21"/>
    <mergeCell ref="AS21:AT21"/>
    <mergeCell ref="AU21:AW21"/>
    <mergeCell ref="B26:AZ26"/>
    <mergeCell ref="Z20:AB20"/>
    <mergeCell ref="AC20:AD20"/>
    <mergeCell ref="AE20:AG20"/>
    <mergeCell ref="AH20:AJ20"/>
    <mergeCell ref="Z23:AB23"/>
    <mergeCell ref="AM23:AO23"/>
    <mergeCell ref="AP23:AR23"/>
    <mergeCell ref="AS23:AT23"/>
    <mergeCell ref="AU23:AW23"/>
    <mergeCell ref="AX23:AZ23"/>
    <mergeCell ref="AK23:AL23"/>
    <mergeCell ref="B73:Y73"/>
    <mergeCell ref="Z73:AB73"/>
    <mergeCell ref="AC73:AJ73"/>
    <mergeCell ref="AK73:AR73"/>
    <mergeCell ref="AS73:AZ73"/>
    <mergeCell ref="AC23:AD23"/>
    <mergeCell ref="AE23:AG23"/>
    <mergeCell ref="AH23:AJ23"/>
    <mergeCell ref="Z24:AB24"/>
    <mergeCell ref="AC24:AD24"/>
    <mergeCell ref="AE24:AG24"/>
    <mergeCell ref="AH24:AJ24"/>
    <mergeCell ref="AK24:AL24"/>
    <mergeCell ref="AM24:AO24"/>
    <mergeCell ref="AP24:AR24"/>
    <mergeCell ref="AS24:AT24"/>
    <mergeCell ref="AU24:AW24"/>
    <mergeCell ref="AX24:AZ24"/>
  </mergeCells>
  <pageMargins left="0.70866141732283472" right="0.39370078740157483" top="0.74803149606299213" bottom="0.74803149606299213" header="0.31496062992125984" footer="0"/>
  <pageSetup paperSize="9" scale="89" firstPageNumber="207" fitToHeight="0" orientation="landscape" useFirstPageNumber="1" r:id="rId1"/>
  <headerFooter>
    <oddHeader>&amp;C&amp;"Times New Roman,обычный"&amp;10&amp;P</oddHeader>
  </headerFooter>
  <rowBreaks count="3" manualBreakCount="3">
    <brk id="26" max="51" man="1"/>
    <brk id="40" max="51" man="1"/>
    <brk id="55" max="5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9"/>
  <sheetViews>
    <sheetView showGridLines="0" topLeftCell="A20" zoomScaleSheetLayoutView="130" workbookViewId="0">
      <selection activeCell="B20" sqref="B20:Y20"/>
    </sheetView>
  </sheetViews>
  <sheetFormatPr defaultColWidth="8.85546875" defaultRowHeight="15" x14ac:dyDescent="0.25"/>
  <cols>
    <col min="1" max="52" width="2.5703125" style="40" customWidth="1"/>
    <col min="53" max="53" width="1.28515625" customWidth="1"/>
  </cols>
  <sheetData>
    <row r="1" spans="1:52" ht="42.75" customHeight="1" x14ac:dyDescent="0.25">
      <c r="A1" s="1984" t="s">
        <v>794</v>
      </c>
      <c r="B1" s="1984"/>
      <c r="C1" s="1984"/>
      <c r="D1" s="1984"/>
      <c r="E1" s="1984"/>
      <c r="F1" s="1984"/>
      <c r="G1" s="1984"/>
      <c r="H1" s="1984"/>
      <c r="I1" s="1984"/>
      <c r="J1" s="1984"/>
      <c r="K1" s="1984"/>
      <c r="L1" s="1984"/>
      <c r="M1" s="1984"/>
      <c r="N1" s="1984"/>
      <c r="O1" s="1984"/>
      <c r="P1" s="1984"/>
      <c r="Q1" s="1984"/>
      <c r="R1" s="1984"/>
      <c r="S1" s="1984"/>
      <c r="T1" s="1984"/>
      <c r="U1" s="1984"/>
      <c r="V1" s="1984"/>
      <c r="W1" s="1984"/>
      <c r="X1" s="1984"/>
      <c r="Y1" s="1984"/>
      <c r="Z1" s="1984"/>
      <c r="AA1" s="1984"/>
      <c r="AB1" s="1984"/>
      <c r="AC1" s="1984"/>
      <c r="AD1" s="1984"/>
      <c r="AE1" s="1984"/>
      <c r="AF1" s="1984"/>
      <c r="AG1" s="1984"/>
      <c r="AH1" s="1984"/>
      <c r="AI1" s="1984"/>
      <c r="AJ1" s="1984"/>
      <c r="AK1" s="1984"/>
      <c r="AL1" s="1984"/>
      <c r="AM1" s="1984"/>
      <c r="AN1" s="1984"/>
      <c r="AO1" s="1984"/>
      <c r="AP1" s="1984"/>
      <c r="AQ1" s="1984"/>
      <c r="AR1" s="1984"/>
      <c r="AS1" s="1984"/>
      <c r="AT1" s="1984"/>
      <c r="AU1" s="1984"/>
      <c r="AV1" s="1984"/>
      <c r="AW1" s="1984"/>
      <c r="AX1" s="1984"/>
      <c r="AY1" s="1984"/>
      <c r="AZ1" s="1984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2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x14ac:dyDescent="0.25">
      <c r="A11" s="256"/>
      <c r="B11" s="256"/>
      <c r="C11" s="256"/>
      <c r="D11" s="256"/>
      <c r="E11" s="256"/>
      <c r="F11" s="256"/>
      <c r="G11" s="256"/>
      <c r="H11" s="256"/>
      <c r="I11" s="256"/>
      <c r="J11" s="256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56"/>
      <c r="AE11" s="256"/>
      <c r="AF11" s="256"/>
      <c r="AG11" s="256"/>
      <c r="AH11" s="256"/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</row>
    <row r="12" spans="1:52" ht="18" customHeight="1" x14ac:dyDescent="0.25">
      <c r="A12" s="44"/>
      <c r="B12" s="1338" t="s">
        <v>445</v>
      </c>
      <c r="C12" s="1338"/>
      <c r="D12" s="1338"/>
      <c r="E12" s="1338"/>
      <c r="F12" s="1338"/>
      <c r="G12" s="1338"/>
      <c r="H12" s="1338"/>
      <c r="I12" s="1338"/>
      <c r="J12" s="1338"/>
      <c r="K12" s="1338"/>
      <c r="L12" s="1338"/>
      <c r="M12" s="1338"/>
      <c r="N12" s="1338"/>
      <c r="O12" s="1338"/>
      <c r="P12" s="1338"/>
      <c r="Q12" s="1338"/>
      <c r="R12" s="1338"/>
      <c r="S12" s="1338"/>
      <c r="T12" s="1338"/>
      <c r="U12" s="1338"/>
      <c r="V12" s="1338"/>
      <c r="W12" s="1338"/>
      <c r="X12" s="1338"/>
      <c r="Y12" s="1338"/>
      <c r="Z12" s="1338"/>
      <c r="AA12" s="1338"/>
      <c r="AB12" s="1338"/>
      <c r="AC12" s="1338"/>
      <c r="AD12" s="1338"/>
      <c r="AE12" s="1338"/>
      <c r="AF12" s="1338"/>
      <c r="AG12" s="1338"/>
      <c r="AH12" s="1338"/>
      <c r="AI12" s="1338"/>
      <c r="AJ12" s="1338"/>
      <c r="AK12" s="1338"/>
      <c r="AL12" s="1338"/>
      <c r="AM12" s="1338"/>
      <c r="AN12" s="1338"/>
      <c r="AO12" s="1338"/>
      <c r="AP12" s="1338"/>
      <c r="AQ12" s="1338"/>
      <c r="AR12" s="1338"/>
      <c r="AS12" s="1338"/>
      <c r="AT12" s="397"/>
      <c r="AU12" s="397"/>
      <c r="AV12" s="397"/>
      <c r="AW12" s="397"/>
      <c r="AX12" s="397"/>
      <c r="AY12" s="397"/>
      <c r="AZ12" s="397"/>
    </row>
    <row r="13" spans="1:52" ht="8.1" customHeight="1" x14ac:dyDescent="0.25">
      <c r="A13" s="44"/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/>
      <c r="AK13" s="228"/>
      <c r="AL13" s="228"/>
      <c r="AM13" s="228"/>
      <c r="AN13" s="228"/>
      <c r="AO13" s="228"/>
      <c r="AP13" s="228"/>
      <c r="AQ13" s="228"/>
      <c r="AR13" s="228"/>
      <c r="AS13" s="228"/>
      <c r="AT13" s="228"/>
      <c r="AU13" s="228"/>
      <c r="AV13" s="228"/>
      <c r="AW13" s="228"/>
      <c r="AX13" s="228"/>
      <c r="AY13" s="228"/>
      <c r="AZ13" s="228"/>
    </row>
    <row r="14" spans="1:52" ht="24.95" customHeight="1" x14ac:dyDescent="0.25">
      <c r="A14" s="44"/>
      <c r="B14" s="752" t="s">
        <v>2</v>
      </c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64"/>
      <c r="Z14" s="811" t="s">
        <v>33</v>
      </c>
      <c r="AA14" s="752"/>
      <c r="AB14" s="764"/>
      <c r="AC14" s="817" t="s">
        <v>99</v>
      </c>
      <c r="AD14" s="818"/>
      <c r="AE14" s="818"/>
      <c r="AF14" s="818"/>
      <c r="AG14" s="818"/>
      <c r="AH14" s="818"/>
      <c r="AI14" s="818"/>
      <c r="AJ14" s="818"/>
      <c r="AK14" s="818"/>
      <c r="AL14" s="818"/>
      <c r="AM14" s="818"/>
      <c r="AN14" s="818"/>
      <c r="AO14" s="818"/>
      <c r="AP14" s="818"/>
      <c r="AQ14" s="818"/>
      <c r="AR14" s="818"/>
      <c r="AS14" s="818"/>
      <c r="AT14" s="818"/>
      <c r="AU14" s="818"/>
      <c r="AV14" s="818"/>
      <c r="AW14" s="818"/>
      <c r="AX14" s="818"/>
      <c r="AY14" s="818"/>
      <c r="AZ14" s="818"/>
    </row>
    <row r="15" spans="1:52" ht="24.95" customHeight="1" x14ac:dyDescent="0.25">
      <c r="A15" s="44"/>
      <c r="B15" s="732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3"/>
      <c r="Z15" s="812"/>
      <c r="AA15" s="732"/>
      <c r="AB15" s="733"/>
      <c r="AC15" s="811" t="s">
        <v>271</v>
      </c>
      <c r="AD15" s="752"/>
      <c r="AE15" s="752"/>
      <c r="AF15" s="752"/>
      <c r="AG15" s="752"/>
      <c r="AH15" s="752"/>
      <c r="AI15" s="752"/>
      <c r="AJ15" s="764"/>
      <c r="AK15" s="728" t="s">
        <v>6</v>
      </c>
      <c r="AL15" s="728"/>
      <c r="AM15" s="728"/>
      <c r="AN15" s="728"/>
      <c r="AO15" s="728"/>
      <c r="AP15" s="728"/>
      <c r="AQ15" s="728"/>
      <c r="AR15" s="728"/>
      <c r="AS15" s="752" t="s">
        <v>35</v>
      </c>
      <c r="AT15" s="752"/>
      <c r="AU15" s="752"/>
      <c r="AV15" s="752"/>
      <c r="AW15" s="752"/>
      <c r="AX15" s="752"/>
      <c r="AY15" s="752"/>
      <c r="AZ15" s="752"/>
    </row>
    <row r="16" spans="1:52" ht="24.95" customHeight="1" x14ac:dyDescent="0.25">
      <c r="A16" s="44"/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6"/>
      <c r="Z16" s="813"/>
      <c r="AA16" s="765"/>
      <c r="AB16" s="766"/>
      <c r="AC16" s="813"/>
      <c r="AD16" s="765"/>
      <c r="AE16" s="765"/>
      <c r="AF16" s="765"/>
      <c r="AG16" s="765"/>
      <c r="AH16" s="765"/>
      <c r="AI16" s="765"/>
      <c r="AJ16" s="766"/>
      <c r="AK16" s="728"/>
      <c r="AL16" s="728"/>
      <c r="AM16" s="728"/>
      <c r="AN16" s="728"/>
      <c r="AO16" s="728"/>
      <c r="AP16" s="728"/>
      <c r="AQ16" s="728"/>
      <c r="AR16" s="728"/>
      <c r="AS16" s="765"/>
      <c r="AT16" s="765"/>
      <c r="AU16" s="765"/>
      <c r="AV16" s="765"/>
      <c r="AW16" s="765"/>
      <c r="AX16" s="765"/>
      <c r="AY16" s="765"/>
      <c r="AZ16" s="765"/>
    </row>
    <row r="17" spans="1:52" ht="15" customHeight="1" thickBot="1" x14ac:dyDescent="0.3">
      <c r="A17" s="81"/>
      <c r="B17" s="809">
        <v>1</v>
      </c>
      <c r="C17" s="809"/>
      <c r="D17" s="809"/>
      <c r="E17" s="809"/>
      <c r="F17" s="809"/>
      <c r="G17" s="809"/>
      <c r="H17" s="809"/>
      <c r="I17" s="809"/>
      <c r="J17" s="809"/>
      <c r="K17" s="809"/>
      <c r="L17" s="809"/>
      <c r="M17" s="809"/>
      <c r="N17" s="809"/>
      <c r="O17" s="809"/>
      <c r="P17" s="809"/>
      <c r="Q17" s="809"/>
      <c r="R17" s="809"/>
      <c r="S17" s="809"/>
      <c r="T17" s="809"/>
      <c r="U17" s="809"/>
      <c r="V17" s="809"/>
      <c r="W17" s="809"/>
      <c r="X17" s="809"/>
      <c r="Y17" s="810"/>
      <c r="Z17" s="799" t="s">
        <v>36</v>
      </c>
      <c r="AA17" s="805"/>
      <c r="AB17" s="800"/>
      <c r="AC17" s="799" t="s">
        <v>7</v>
      </c>
      <c r="AD17" s="805"/>
      <c r="AE17" s="805"/>
      <c r="AF17" s="805"/>
      <c r="AG17" s="805"/>
      <c r="AH17" s="805"/>
      <c r="AI17" s="805"/>
      <c r="AJ17" s="800"/>
      <c r="AK17" s="799" t="s">
        <v>8</v>
      </c>
      <c r="AL17" s="805"/>
      <c r="AM17" s="805"/>
      <c r="AN17" s="805"/>
      <c r="AO17" s="805"/>
      <c r="AP17" s="805"/>
      <c r="AQ17" s="805"/>
      <c r="AR17" s="800"/>
      <c r="AS17" s="799" t="s">
        <v>9</v>
      </c>
      <c r="AT17" s="805"/>
      <c r="AU17" s="805"/>
      <c r="AV17" s="805"/>
      <c r="AW17" s="805"/>
      <c r="AX17" s="805"/>
      <c r="AY17" s="805"/>
      <c r="AZ17" s="805"/>
    </row>
    <row r="18" spans="1:52" ht="15.75" x14ac:dyDescent="0.25">
      <c r="A18" s="81"/>
      <c r="B18" s="940" t="s">
        <v>279</v>
      </c>
      <c r="C18" s="940"/>
      <c r="D18" s="940"/>
      <c r="E18" s="940"/>
      <c r="F18" s="940"/>
      <c r="G18" s="940"/>
      <c r="H18" s="940"/>
      <c r="I18" s="940"/>
      <c r="J18" s="940"/>
      <c r="K18" s="940"/>
      <c r="L18" s="940"/>
      <c r="M18" s="940"/>
      <c r="N18" s="940"/>
      <c r="O18" s="940"/>
      <c r="P18" s="940"/>
      <c r="Q18" s="940"/>
      <c r="R18" s="940"/>
      <c r="S18" s="940"/>
      <c r="T18" s="940"/>
      <c r="U18" s="940"/>
      <c r="V18" s="940"/>
      <c r="W18" s="940"/>
      <c r="X18" s="940"/>
      <c r="Y18" s="940"/>
      <c r="Z18" s="767" t="s">
        <v>119</v>
      </c>
      <c r="AA18" s="768"/>
      <c r="AB18" s="768"/>
      <c r="AC18" s="769"/>
      <c r="AD18" s="769"/>
      <c r="AE18" s="769"/>
      <c r="AF18" s="769"/>
      <c r="AG18" s="769"/>
      <c r="AH18" s="769"/>
      <c r="AI18" s="769"/>
      <c r="AJ18" s="769"/>
      <c r="AK18" s="769"/>
      <c r="AL18" s="769"/>
      <c r="AM18" s="769"/>
      <c r="AN18" s="769"/>
      <c r="AO18" s="769"/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70"/>
    </row>
    <row r="19" spans="1:52" ht="15.75" x14ac:dyDescent="0.25">
      <c r="A19" s="81"/>
      <c r="B19" s="940" t="s">
        <v>281</v>
      </c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730" t="s">
        <v>122</v>
      </c>
      <c r="AA19" s="731"/>
      <c r="AB19" s="731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9"/>
    </row>
    <row r="20" spans="1:52" ht="24" customHeight="1" x14ac:dyDescent="0.25">
      <c r="A20" s="80"/>
      <c r="B20" s="940" t="s">
        <v>444</v>
      </c>
      <c r="C20" s="940"/>
      <c r="D20" s="940"/>
      <c r="E20" s="940"/>
      <c r="F20" s="940"/>
      <c r="G20" s="940"/>
      <c r="H20" s="940"/>
      <c r="I20" s="940"/>
      <c r="J20" s="940"/>
      <c r="K20" s="940"/>
      <c r="L20" s="940"/>
      <c r="M20" s="940"/>
      <c r="N20" s="940"/>
      <c r="O20" s="940"/>
      <c r="P20" s="940"/>
      <c r="Q20" s="940"/>
      <c r="R20" s="940"/>
      <c r="S20" s="940"/>
      <c r="T20" s="940"/>
      <c r="U20" s="940"/>
      <c r="V20" s="940"/>
      <c r="W20" s="940"/>
      <c r="X20" s="940"/>
      <c r="Y20" s="941"/>
      <c r="Z20" s="757" t="s">
        <v>135</v>
      </c>
      <c r="AA20" s="758"/>
      <c r="AB20" s="758"/>
      <c r="AC20" s="751"/>
      <c r="AD20" s="751"/>
      <c r="AE20" s="751"/>
      <c r="AF20" s="751"/>
      <c r="AG20" s="751"/>
      <c r="AH20" s="751"/>
      <c r="AI20" s="751"/>
      <c r="AJ20" s="751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9"/>
    </row>
    <row r="21" spans="1:52" x14ac:dyDescent="0.25">
      <c r="A21" s="80"/>
      <c r="B21" s="940" t="s">
        <v>280</v>
      </c>
      <c r="C21" s="940"/>
      <c r="D21" s="940"/>
      <c r="E21" s="940"/>
      <c r="F21" s="940"/>
      <c r="G21" s="940"/>
      <c r="H21" s="940"/>
      <c r="I21" s="940"/>
      <c r="J21" s="940"/>
      <c r="K21" s="940"/>
      <c r="L21" s="940"/>
      <c r="M21" s="940"/>
      <c r="N21" s="940"/>
      <c r="O21" s="940"/>
      <c r="P21" s="940"/>
      <c r="Q21" s="940"/>
      <c r="R21" s="940"/>
      <c r="S21" s="940"/>
      <c r="T21" s="940"/>
      <c r="U21" s="940"/>
      <c r="V21" s="940"/>
      <c r="W21" s="940"/>
      <c r="X21" s="940"/>
      <c r="Y21" s="941"/>
      <c r="Z21" s="730" t="s">
        <v>139</v>
      </c>
      <c r="AA21" s="731"/>
      <c r="AB21" s="731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9"/>
    </row>
    <row r="22" spans="1:52" ht="18" customHeight="1" x14ac:dyDescent="0.25">
      <c r="A22" s="80"/>
      <c r="B22" s="940" t="s">
        <v>587</v>
      </c>
      <c r="C22" s="940"/>
      <c r="D22" s="940"/>
      <c r="E22" s="940"/>
      <c r="F22" s="940"/>
      <c r="G22" s="940"/>
      <c r="H22" s="940"/>
      <c r="I22" s="940"/>
      <c r="J22" s="940"/>
      <c r="K22" s="940"/>
      <c r="L22" s="940"/>
      <c r="M22" s="940"/>
      <c r="N22" s="940"/>
      <c r="O22" s="940"/>
      <c r="P22" s="940"/>
      <c r="Q22" s="940"/>
      <c r="R22" s="940"/>
      <c r="S22" s="940"/>
      <c r="T22" s="940"/>
      <c r="U22" s="940"/>
      <c r="V22" s="940"/>
      <c r="W22" s="940"/>
      <c r="X22" s="940"/>
      <c r="Y22" s="941"/>
      <c r="Z22" s="730" t="s">
        <v>153</v>
      </c>
      <c r="AA22" s="731"/>
      <c r="AB22" s="731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9"/>
    </row>
    <row r="23" spans="1:52" ht="41.25" customHeight="1" thickBot="1" x14ac:dyDescent="0.3">
      <c r="A23" s="80"/>
      <c r="B23" s="940" t="s">
        <v>628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746" t="s">
        <v>142</v>
      </c>
      <c r="AA23" s="747"/>
      <c r="AB23" s="747"/>
      <c r="AC23" s="748"/>
      <c r="AD23" s="748"/>
      <c r="AE23" s="748"/>
      <c r="AF23" s="748"/>
      <c r="AG23" s="748"/>
      <c r="AH23" s="748"/>
      <c r="AI23" s="748"/>
      <c r="AJ23" s="748"/>
      <c r="AK23" s="748"/>
      <c r="AL23" s="748"/>
      <c r="AM23" s="748"/>
      <c r="AN23" s="748"/>
      <c r="AO23" s="748"/>
      <c r="AP23" s="748"/>
      <c r="AQ23" s="748"/>
      <c r="AR23" s="748"/>
      <c r="AS23" s="748"/>
      <c r="AT23" s="748"/>
      <c r="AU23" s="748"/>
      <c r="AV23" s="748"/>
      <c r="AW23" s="748"/>
      <c r="AX23" s="748"/>
      <c r="AY23" s="748"/>
      <c r="AZ23" s="750"/>
    </row>
    <row r="24" spans="1:52" ht="7.5" customHeight="1" x14ac:dyDescent="0.25">
      <c r="A24" s="80"/>
      <c r="B24" s="148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258"/>
      <c r="AA24" s="258"/>
      <c r="AB24" s="258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57"/>
      <c r="AX24" s="257"/>
      <c r="AY24" s="257"/>
      <c r="AZ24" s="257"/>
    </row>
    <row r="25" spans="1:52" ht="18" customHeight="1" x14ac:dyDescent="0.25">
      <c r="A25" s="80"/>
      <c r="B25" s="1866" t="s">
        <v>795</v>
      </c>
      <c r="C25" s="1867"/>
      <c r="D25" s="1867"/>
      <c r="E25" s="1867"/>
      <c r="F25" s="1867"/>
      <c r="G25" s="1867"/>
      <c r="H25" s="1867"/>
      <c r="I25" s="1867"/>
      <c r="J25" s="1867"/>
      <c r="K25" s="1867"/>
      <c r="L25" s="1867"/>
      <c r="M25" s="1867"/>
      <c r="N25" s="1867"/>
      <c r="O25" s="1867"/>
      <c r="P25" s="1867"/>
      <c r="Q25" s="1867"/>
      <c r="R25" s="1867"/>
      <c r="S25" s="1867"/>
      <c r="T25" s="1867"/>
      <c r="U25" s="1867"/>
      <c r="V25" s="1867"/>
      <c r="W25" s="1867"/>
      <c r="X25" s="1867"/>
      <c r="Y25" s="1867"/>
      <c r="Z25" s="1867"/>
      <c r="AA25" s="1867"/>
      <c r="AB25" s="1867"/>
      <c r="AC25" s="1867"/>
      <c r="AD25" s="1867"/>
      <c r="AE25" s="1867"/>
      <c r="AF25" s="1867"/>
      <c r="AG25" s="1867"/>
      <c r="AH25" s="1867"/>
      <c r="AI25" s="1867"/>
      <c r="AJ25" s="1867"/>
      <c r="AK25" s="1867"/>
      <c r="AL25" s="1867"/>
      <c r="AM25" s="1867"/>
      <c r="AN25" s="1867"/>
      <c r="AO25" s="1867"/>
      <c r="AP25" s="1867"/>
      <c r="AQ25" s="1867"/>
      <c r="AR25" s="1867"/>
      <c r="AS25" s="1867"/>
      <c r="AT25" s="1867"/>
      <c r="AU25" s="1867"/>
      <c r="AV25" s="1867"/>
      <c r="AW25" s="1867"/>
      <c r="AX25" s="1867"/>
      <c r="AY25" s="1867"/>
      <c r="AZ25" s="1867"/>
    </row>
    <row r="26" spans="1:52" ht="8.1" customHeight="1" x14ac:dyDescent="0.2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</row>
    <row r="27" spans="1:52" x14ac:dyDescent="0.25">
      <c r="A27" s="44"/>
      <c r="B27" s="1717" t="s">
        <v>629</v>
      </c>
      <c r="C27" s="1338"/>
      <c r="D27" s="1338"/>
      <c r="E27" s="1338"/>
      <c r="F27" s="1338"/>
      <c r="G27" s="1338"/>
      <c r="H27" s="1338"/>
      <c r="I27" s="1338"/>
      <c r="J27" s="1338"/>
      <c r="K27" s="1338"/>
      <c r="L27" s="1338"/>
      <c r="M27" s="1338"/>
      <c r="N27" s="1338"/>
      <c r="O27" s="1338"/>
      <c r="P27" s="1338"/>
      <c r="Q27" s="1338"/>
      <c r="R27" s="1338"/>
      <c r="S27" s="1338"/>
      <c r="T27" s="1338"/>
      <c r="U27" s="1338"/>
      <c r="V27" s="1338"/>
      <c r="W27" s="1338"/>
      <c r="X27" s="1338"/>
      <c r="Y27" s="1338"/>
      <c r="Z27" s="1338"/>
      <c r="AA27" s="1338"/>
      <c r="AB27" s="1338"/>
      <c r="AC27" s="1421"/>
      <c r="AD27" s="1421"/>
      <c r="AE27" s="1421"/>
      <c r="AF27" s="1421"/>
      <c r="AG27" s="1421"/>
      <c r="AH27" s="1421"/>
      <c r="AI27" s="1421"/>
      <c r="AJ27" s="1421"/>
      <c r="AK27" s="1421"/>
      <c r="AL27" s="1421"/>
      <c r="AM27" s="1421"/>
      <c r="AN27" s="1421"/>
      <c r="AO27" s="1421"/>
      <c r="AP27" s="1421"/>
      <c r="AQ27" s="1421"/>
      <c r="AR27" s="1421"/>
      <c r="AS27" s="1421"/>
      <c r="AT27" s="1421"/>
      <c r="AU27" s="1421"/>
      <c r="AV27" s="1421"/>
      <c r="AW27" s="1421"/>
      <c r="AX27" s="1421"/>
      <c r="AY27" s="1421"/>
      <c r="AZ27" s="1421"/>
    </row>
    <row r="28" spans="1:52" ht="8.1" customHeight="1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</row>
    <row r="29" spans="1:52" ht="18.7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271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ht="31.5" customHeight="1" x14ac:dyDescent="0.25">
      <c r="A31" s="44"/>
      <c r="B31" s="765"/>
      <c r="C31" s="765"/>
      <c r="D31" s="765"/>
      <c r="E31" s="765"/>
      <c r="F31" s="765"/>
      <c r="G31" s="765"/>
      <c r="H31" s="765"/>
      <c r="I31" s="765"/>
      <c r="J31" s="765"/>
      <c r="K31" s="765"/>
      <c r="L31" s="765"/>
      <c r="M31" s="765"/>
      <c r="N31" s="765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6"/>
      <c r="Z31" s="813"/>
      <c r="AA31" s="765"/>
      <c r="AB31" s="766"/>
      <c r="AC31" s="813"/>
      <c r="AD31" s="765"/>
      <c r="AE31" s="765"/>
      <c r="AF31" s="765"/>
      <c r="AG31" s="765"/>
      <c r="AH31" s="765"/>
      <c r="AI31" s="765"/>
      <c r="AJ31" s="766"/>
      <c r="AK31" s="728"/>
      <c r="AL31" s="728"/>
      <c r="AM31" s="728"/>
      <c r="AN31" s="728"/>
      <c r="AO31" s="728"/>
      <c r="AP31" s="728"/>
      <c r="AQ31" s="728"/>
      <c r="AR31" s="728"/>
      <c r="AS31" s="765"/>
      <c r="AT31" s="765"/>
      <c r="AU31" s="765"/>
      <c r="AV31" s="765"/>
      <c r="AW31" s="765"/>
      <c r="AX31" s="765"/>
      <c r="AY31" s="765"/>
      <c r="AZ31" s="765"/>
    </row>
    <row r="32" spans="1:52" s="391" customFormat="1" ht="15" customHeight="1" thickBot="1" x14ac:dyDescent="0.25">
      <c r="A32" s="366"/>
      <c r="B32" s="1038">
        <v>1</v>
      </c>
      <c r="C32" s="1038"/>
      <c r="D32" s="1038"/>
      <c r="E32" s="1038"/>
      <c r="F32" s="1038"/>
      <c r="G32" s="1038"/>
      <c r="H32" s="1038"/>
      <c r="I32" s="1038"/>
      <c r="J32" s="1038"/>
      <c r="K32" s="1038"/>
      <c r="L32" s="1038"/>
      <c r="M32" s="1038"/>
      <c r="N32" s="1038"/>
      <c r="O32" s="1038"/>
      <c r="P32" s="1038"/>
      <c r="Q32" s="1038"/>
      <c r="R32" s="1038"/>
      <c r="S32" s="1038"/>
      <c r="T32" s="1038"/>
      <c r="U32" s="1038"/>
      <c r="V32" s="1038"/>
      <c r="W32" s="1038"/>
      <c r="X32" s="1038"/>
      <c r="Y32" s="1039"/>
      <c r="Z32" s="1037" t="s">
        <v>36</v>
      </c>
      <c r="AA32" s="1038"/>
      <c r="AB32" s="1039"/>
      <c r="AC32" s="1037" t="s">
        <v>7</v>
      </c>
      <c r="AD32" s="1038"/>
      <c r="AE32" s="1038"/>
      <c r="AF32" s="1038"/>
      <c r="AG32" s="1038"/>
      <c r="AH32" s="1038"/>
      <c r="AI32" s="1038"/>
      <c r="AJ32" s="1039"/>
      <c r="AK32" s="1037" t="s">
        <v>8</v>
      </c>
      <c r="AL32" s="1038"/>
      <c r="AM32" s="1038"/>
      <c r="AN32" s="1038"/>
      <c r="AO32" s="1038"/>
      <c r="AP32" s="1038"/>
      <c r="AQ32" s="1038"/>
      <c r="AR32" s="1039"/>
      <c r="AS32" s="1037" t="s">
        <v>9</v>
      </c>
      <c r="AT32" s="1038"/>
      <c r="AU32" s="1038"/>
      <c r="AV32" s="1038"/>
      <c r="AW32" s="1038"/>
      <c r="AX32" s="1038"/>
      <c r="AY32" s="1038"/>
      <c r="AZ32" s="1038"/>
    </row>
    <row r="33" spans="1:52" ht="18" customHeight="1" x14ac:dyDescent="0.25">
      <c r="A33" s="81"/>
      <c r="B33" s="940" t="s">
        <v>443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0"/>
      <c r="Z33" s="767" t="s">
        <v>119</v>
      </c>
      <c r="AA33" s="768"/>
      <c r="AB33" s="768"/>
      <c r="AC33" s="769"/>
      <c r="AD33" s="769"/>
      <c r="AE33" s="769"/>
      <c r="AF33" s="769"/>
      <c r="AG33" s="769"/>
      <c r="AH33" s="769"/>
      <c r="AI33" s="769"/>
      <c r="AJ33" s="769"/>
      <c r="AK33" s="769"/>
      <c r="AL33" s="769"/>
      <c r="AM33" s="769"/>
      <c r="AN33" s="769"/>
      <c r="AO33" s="769"/>
      <c r="AP33" s="769"/>
      <c r="AQ33" s="769"/>
      <c r="AR33" s="769"/>
      <c r="AS33" s="769"/>
      <c r="AT33" s="769"/>
      <c r="AU33" s="769"/>
      <c r="AV33" s="769"/>
      <c r="AW33" s="769"/>
      <c r="AX33" s="769"/>
      <c r="AY33" s="769"/>
      <c r="AZ33" s="770"/>
    </row>
    <row r="34" spans="1:52" ht="18" customHeight="1" x14ac:dyDescent="0.25">
      <c r="A34" s="81"/>
      <c r="B34" s="1347" t="s">
        <v>442</v>
      </c>
      <c r="C34" s="1347"/>
      <c r="D34" s="1347"/>
      <c r="E34" s="1347"/>
      <c r="F34" s="1347"/>
      <c r="G34" s="1347"/>
      <c r="H34" s="1347"/>
      <c r="I34" s="1347"/>
      <c r="J34" s="1347"/>
      <c r="K34" s="1347"/>
      <c r="L34" s="1347"/>
      <c r="M34" s="1347"/>
      <c r="N34" s="1347"/>
      <c r="O34" s="1347"/>
      <c r="P34" s="1347"/>
      <c r="Q34" s="1347"/>
      <c r="R34" s="1347"/>
      <c r="S34" s="1347"/>
      <c r="T34" s="1347"/>
      <c r="U34" s="1347"/>
      <c r="V34" s="1347"/>
      <c r="W34" s="1347"/>
      <c r="X34" s="1347"/>
      <c r="Y34" s="1347"/>
      <c r="Z34" s="730" t="s">
        <v>122</v>
      </c>
      <c r="AA34" s="731"/>
      <c r="AB34" s="731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8" customHeight="1" x14ac:dyDescent="0.25">
      <c r="A35" s="81"/>
      <c r="B35" s="1347" t="s">
        <v>441</v>
      </c>
      <c r="C35" s="1347"/>
      <c r="D35" s="1347"/>
      <c r="E35" s="1347"/>
      <c r="F35" s="1347"/>
      <c r="G35" s="1347"/>
      <c r="H35" s="1347"/>
      <c r="I35" s="1347"/>
      <c r="J35" s="1347"/>
      <c r="K35" s="1347"/>
      <c r="L35" s="1347"/>
      <c r="M35" s="1347"/>
      <c r="N35" s="1347"/>
      <c r="O35" s="1347"/>
      <c r="P35" s="1347"/>
      <c r="Q35" s="1347"/>
      <c r="R35" s="1347"/>
      <c r="S35" s="1347"/>
      <c r="T35" s="1347"/>
      <c r="U35" s="1347"/>
      <c r="V35" s="1347"/>
      <c r="W35" s="1347"/>
      <c r="X35" s="1347"/>
      <c r="Y35" s="1347"/>
      <c r="Z35" s="730" t="s">
        <v>135</v>
      </c>
      <c r="AA35" s="731"/>
      <c r="AB35" s="731"/>
      <c r="AC35" s="728"/>
      <c r="AD35" s="728"/>
      <c r="AE35" s="728"/>
      <c r="AF35" s="728"/>
      <c r="AG35" s="728"/>
      <c r="AH35" s="728"/>
      <c r="AI35" s="728"/>
      <c r="AJ35" s="728"/>
      <c r="AK35" s="728"/>
      <c r="AL35" s="728"/>
      <c r="AM35" s="728"/>
      <c r="AN35" s="728"/>
      <c r="AO35" s="728"/>
      <c r="AP35" s="728"/>
      <c r="AQ35" s="728"/>
      <c r="AR35" s="728"/>
      <c r="AS35" s="728"/>
      <c r="AT35" s="728"/>
      <c r="AU35" s="728"/>
      <c r="AV35" s="728"/>
      <c r="AW35" s="728"/>
      <c r="AX35" s="728"/>
      <c r="AY35" s="728"/>
      <c r="AZ35" s="729"/>
    </row>
    <row r="36" spans="1:52" ht="32.1" customHeight="1" x14ac:dyDescent="0.25">
      <c r="A36" s="80"/>
      <c r="B36" s="1666" t="s">
        <v>5</v>
      </c>
      <c r="C36" s="1666"/>
      <c r="D36" s="1666"/>
      <c r="E36" s="1666"/>
      <c r="F36" s="1666"/>
      <c r="G36" s="1666"/>
      <c r="H36" s="1666"/>
      <c r="I36" s="1666"/>
      <c r="J36" s="1666"/>
      <c r="K36" s="1666"/>
      <c r="L36" s="1666"/>
      <c r="M36" s="1666"/>
      <c r="N36" s="1666"/>
      <c r="O36" s="1666"/>
      <c r="P36" s="1666"/>
      <c r="Q36" s="1666"/>
      <c r="R36" s="1666"/>
      <c r="S36" s="1666"/>
      <c r="T36" s="1666"/>
      <c r="U36" s="1666"/>
      <c r="V36" s="1666"/>
      <c r="W36" s="1666"/>
      <c r="X36" s="1666"/>
      <c r="Y36" s="1666"/>
      <c r="Z36" s="730" t="s">
        <v>166</v>
      </c>
      <c r="AA36" s="731"/>
      <c r="AB36" s="731"/>
      <c r="AC36" s="728"/>
      <c r="AD36" s="728"/>
      <c r="AE36" s="728"/>
      <c r="AF36" s="728"/>
      <c r="AG36" s="728"/>
      <c r="AH36" s="728"/>
      <c r="AI36" s="728"/>
      <c r="AJ36" s="728"/>
      <c r="AK36" s="728"/>
      <c r="AL36" s="728"/>
      <c r="AM36" s="728"/>
      <c r="AN36" s="728"/>
      <c r="AO36" s="728"/>
      <c r="AP36" s="728"/>
      <c r="AQ36" s="728"/>
      <c r="AR36" s="728"/>
      <c r="AS36" s="728"/>
      <c r="AT36" s="728"/>
      <c r="AU36" s="728"/>
      <c r="AV36" s="728"/>
      <c r="AW36" s="728"/>
      <c r="AX36" s="728"/>
      <c r="AY36" s="728"/>
      <c r="AZ36" s="729"/>
    </row>
    <row r="37" spans="1:52" ht="20.25" customHeight="1" x14ac:dyDescent="0.25">
      <c r="A37" s="80"/>
      <c r="B37" s="595"/>
      <c r="C37" s="595"/>
      <c r="D37" s="595"/>
      <c r="E37" s="595"/>
      <c r="F37" s="595"/>
      <c r="G37" s="595"/>
      <c r="H37" s="595"/>
      <c r="I37" s="595"/>
      <c r="J37" s="595"/>
      <c r="K37" s="595"/>
      <c r="L37" s="595"/>
      <c r="M37" s="595"/>
      <c r="N37" s="595"/>
      <c r="O37" s="595"/>
      <c r="P37" s="595"/>
      <c r="Q37" s="595"/>
      <c r="R37" s="595"/>
      <c r="S37" s="595"/>
      <c r="T37" s="595"/>
      <c r="U37" s="595"/>
      <c r="V37" s="595"/>
      <c r="W37" s="595"/>
      <c r="X37" s="595"/>
      <c r="Y37" s="595"/>
      <c r="Z37" s="730"/>
      <c r="AA37" s="731"/>
      <c r="AB37" s="731"/>
      <c r="AC37" s="728"/>
      <c r="AD37" s="728"/>
      <c r="AE37" s="728"/>
      <c r="AF37" s="728"/>
      <c r="AG37" s="728"/>
      <c r="AH37" s="728"/>
      <c r="AI37" s="728"/>
      <c r="AJ37" s="728"/>
      <c r="AK37" s="728"/>
      <c r="AL37" s="728"/>
      <c r="AM37" s="728"/>
      <c r="AN37" s="728"/>
      <c r="AO37" s="728"/>
      <c r="AP37" s="728"/>
      <c r="AQ37" s="728"/>
      <c r="AR37" s="728"/>
      <c r="AS37" s="728"/>
      <c r="AT37" s="728"/>
      <c r="AU37" s="728"/>
      <c r="AV37" s="728"/>
      <c r="AW37" s="728"/>
      <c r="AX37" s="728"/>
      <c r="AY37" s="728"/>
      <c r="AZ37" s="729"/>
    </row>
    <row r="38" spans="1:52" ht="18" customHeight="1" thickBot="1" x14ac:dyDescent="0.3">
      <c r="A38" s="78"/>
      <c r="B38" s="1413" t="s">
        <v>756</v>
      </c>
      <c r="C38" s="1413"/>
      <c r="D38" s="1413"/>
      <c r="E38" s="1413"/>
      <c r="F38" s="1413"/>
      <c r="G38" s="1413"/>
      <c r="H38" s="1413"/>
      <c r="I38" s="1413"/>
      <c r="J38" s="1413"/>
      <c r="K38" s="1413"/>
      <c r="L38" s="1413"/>
      <c r="M38" s="1413"/>
      <c r="N38" s="1413"/>
      <c r="O38" s="1413"/>
      <c r="P38" s="1413"/>
      <c r="Q38" s="1413"/>
      <c r="R38" s="1413"/>
      <c r="S38" s="1413"/>
      <c r="T38" s="1413"/>
      <c r="U38" s="1413"/>
      <c r="V38" s="1413"/>
      <c r="W38" s="1413"/>
      <c r="X38" s="1413"/>
      <c r="Y38" s="1413"/>
      <c r="Z38" s="746" t="s">
        <v>142</v>
      </c>
      <c r="AA38" s="747"/>
      <c r="AB38" s="747"/>
      <c r="AC38" s="748"/>
      <c r="AD38" s="748"/>
      <c r="AE38" s="748"/>
      <c r="AF38" s="748"/>
      <c r="AG38" s="748"/>
      <c r="AH38" s="748"/>
      <c r="AI38" s="748"/>
      <c r="AJ38" s="748"/>
      <c r="AK38" s="748"/>
      <c r="AL38" s="748"/>
      <c r="AM38" s="748"/>
      <c r="AN38" s="748"/>
      <c r="AO38" s="748"/>
      <c r="AP38" s="748"/>
      <c r="AQ38" s="748"/>
      <c r="AR38" s="748"/>
      <c r="AS38" s="748"/>
      <c r="AT38" s="748"/>
      <c r="AU38" s="748"/>
      <c r="AV38" s="748"/>
      <c r="AW38" s="748"/>
      <c r="AX38" s="748"/>
      <c r="AY38" s="748"/>
      <c r="AZ38" s="750"/>
    </row>
    <row r="39" spans="1:52" x14ac:dyDescent="0.25">
      <c r="A39" s="259"/>
      <c r="B39" s="80"/>
      <c r="C39" s="80"/>
      <c r="D39" s="1983"/>
      <c r="E39" s="1983"/>
      <c r="F39" s="80"/>
      <c r="G39" s="80"/>
      <c r="H39" s="1983"/>
      <c r="I39" s="1983"/>
      <c r="J39" s="1983"/>
      <c r="K39" s="1983"/>
      <c r="L39" s="1983"/>
      <c r="M39" s="1983"/>
      <c r="N39" s="80"/>
      <c r="O39" s="80"/>
      <c r="P39" s="80"/>
      <c r="Q39" s="1983"/>
      <c r="R39" s="1983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</row>
  </sheetData>
  <mergeCells count="105">
    <mergeCell ref="B38:Y38"/>
    <mergeCell ref="Z38:AB38"/>
    <mergeCell ref="AC38:AJ38"/>
    <mergeCell ref="AK38:AR38"/>
    <mergeCell ref="AS38:AZ38"/>
    <mergeCell ref="AS36:AZ36"/>
    <mergeCell ref="B35:Y35"/>
    <mergeCell ref="Z35:AB35"/>
    <mergeCell ref="AC35:AJ35"/>
    <mergeCell ref="AK35:AR35"/>
    <mergeCell ref="AS35:AZ35"/>
    <mergeCell ref="B36:Y36"/>
    <mergeCell ref="Z36:AB36"/>
    <mergeCell ref="AC36:AJ36"/>
    <mergeCell ref="AK36:AR36"/>
    <mergeCell ref="Z37:AB37"/>
    <mergeCell ref="AC37:AJ37"/>
    <mergeCell ref="AK37:AR37"/>
    <mergeCell ref="AS37:AZ37"/>
    <mergeCell ref="B20:Y20"/>
    <mergeCell ref="Z20:AB20"/>
    <mergeCell ref="AC20:AJ20"/>
    <mergeCell ref="AK20:AR20"/>
    <mergeCell ref="AS20:AZ20"/>
    <mergeCell ref="B19:Y19"/>
    <mergeCell ref="Z19:AB19"/>
    <mergeCell ref="AC19:AJ19"/>
    <mergeCell ref="AK19:AR19"/>
    <mergeCell ref="AS19:AZ19"/>
    <mergeCell ref="B29:Y31"/>
    <mergeCell ref="Z29:AB31"/>
    <mergeCell ref="AC29:AZ29"/>
    <mergeCell ref="AC30:AJ31"/>
    <mergeCell ref="AK30:AR31"/>
    <mergeCell ref="AS30:AZ31"/>
    <mergeCell ref="B21:Y21"/>
    <mergeCell ref="Z21:AB21"/>
    <mergeCell ref="AC21:AJ21"/>
    <mergeCell ref="AK22:AR22"/>
    <mergeCell ref="AS22:AZ22"/>
    <mergeCell ref="B25:AZ25"/>
    <mergeCell ref="AS23:AZ23"/>
    <mergeCell ref="B27:AZ27"/>
    <mergeCell ref="B23:Y23"/>
    <mergeCell ref="Z23:AB23"/>
    <mergeCell ref="AC23:AJ23"/>
    <mergeCell ref="AK23:AR23"/>
    <mergeCell ref="B34:Y34"/>
    <mergeCell ref="Z34:AB34"/>
    <mergeCell ref="AC34:AJ34"/>
    <mergeCell ref="AK34:AR34"/>
    <mergeCell ref="AS34:AZ34"/>
    <mergeCell ref="B33:Y33"/>
    <mergeCell ref="Z33:AB33"/>
    <mergeCell ref="AC33:AJ33"/>
    <mergeCell ref="AK33:AR33"/>
    <mergeCell ref="AS33:AZ33"/>
    <mergeCell ref="A10:K10"/>
    <mergeCell ref="AV10:AZ10"/>
    <mergeCell ref="AK18:AR18"/>
    <mergeCell ref="AS18:AZ18"/>
    <mergeCell ref="D39:E39"/>
    <mergeCell ref="H39:M39"/>
    <mergeCell ref="Q39:R39"/>
    <mergeCell ref="A1:AZ1"/>
    <mergeCell ref="B32:Y32"/>
    <mergeCell ref="Z32:AB32"/>
    <mergeCell ref="AC32:AJ32"/>
    <mergeCell ref="B14:Y16"/>
    <mergeCell ref="Z14:AB16"/>
    <mergeCell ref="AC14:AZ14"/>
    <mergeCell ref="AC15:AJ16"/>
    <mergeCell ref="AK15:AR16"/>
    <mergeCell ref="AS15:AZ16"/>
    <mergeCell ref="AK32:AR32"/>
    <mergeCell ref="AS32:AZ32"/>
    <mergeCell ref="AS21:AZ21"/>
    <mergeCell ref="B22:Y22"/>
    <mergeCell ref="Z22:AB22"/>
    <mergeCell ref="AC22:AJ22"/>
    <mergeCell ref="AK21:AR21"/>
    <mergeCell ref="AQ3:AU3"/>
    <mergeCell ref="AQ4:AU5"/>
    <mergeCell ref="AQ6:AU6"/>
    <mergeCell ref="AQ7:AU7"/>
    <mergeCell ref="AQ10:AU10"/>
    <mergeCell ref="B18:Y18"/>
    <mergeCell ref="Z18:AB18"/>
    <mergeCell ref="AC18:AJ18"/>
    <mergeCell ref="AV2:AZ2"/>
    <mergeCell ref="V3:AH3"/>
    <mergeCell ref="AV4:AZ4"/>
    <mergeCell ref="AC17:AJ17"/>
    <mergeCell ref="AK17:AR17"/>
    <mergeCell ref="AS17:AZ17"/>
    <mergeCell ref="B12:AS12"/>
    <mergeCell ref="B17:Y17"/>
    <mergeCell ref="Z17:AB17"/>
    <mergeCell ref="AV6:AZ6"/>
    <mergeCell ref="A7:K7"/>
    <mergeCell ref="AV7:AZ7"/>
    <mergeCell ref="A8:K8"/>
    <mergeCell ref="AV8:AZ8"/>
    <mergeCell ref="A9:K9"/>
    <mergeCell ref="L9:AQ9"/>
  </mergeCells>
  <pageMargins left="0.78740157480314965" right="0.39370078740157483" top="0.59055118110236227" bottom="0.39370078740157483" header="0.19685039370078741" footer="0"/>
  <pageSetup paperSize="9" firstPageNumber="211" fitToHeight="0" orientation="landscape" useFirstPageNumber="1" r:id="rId1"/>
  <headerFooter>
    <oddHeader>&amp;C&amp;"Times New Roman,обычный"&amp;10&amp;P</oddHeader>
  </headerFooter>
  <rowBreaks count="1" manualBreakCount="1">
    <brk id="26" max="5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1"/>
  <sheetViews>
    <sheetView showGridLines="0" topLeftCell="A16" zoomScaleSheetLayoutView="130" workbookViewId="0">
      <selection activeCell="AC24" sqref="AC24:AZ24"/>
    </sheetView>
  </sheetViews>
  <sheetFormatPr defaultRowHeight="15" x14ac:dyDescent="0.25"/>
  <cols>
    <col min="1" max="52" width="2.5703125" style="124" customWidth="1"/>
  </cols>
  <sheetData>
    <row r="1" spans="1:52" ht="50.1" customHeight="1" x14ac:dyDescent="0.25">
      <c r="A1" s="1850" t="s">
        <v>796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" customHeight="1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2.7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ht="15" customHeight="1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" customHeight="1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1" spans="1:52" ht="15" customHeight="1" x14ac:dyDescent="0.25"/>
    <row r="12" spans="1:52" x14ac:dyDescent="0.25">
      <c r="A12" s="604"/>
      <c r="B12" s="2019" t="s">
        <v>633</v>
      </c>
      <c r="C12" s="2019"/>
      <c r="D12" s="2019"/>
      <c r="E12" s="2019"/>
      <c r="F12" s="2019"/>
      <c r="G12" s="2019"/>
      <c r="H12" s="2019"/>
      <c r="I12" s="2019"/>
      <c r="J12" s="2019"/>
      <c r="K12" s="2019"/>
      <c r="L12" s="2019"/>
      <c r="M12" s="2019"/>
      <c r="N12" s="2019"/>
      <c r="O12" s="2019"/>
      <c r="P12" s="2019"/>
      <c r="Q12" s="2019"/>
      <c r="R12" s="2019"/>
      <c r="S12" s="2019"/>
      <c r="T12" s="2019"/>
      <c r="U12" s="2019"/>
      <c r="V12" s="2019"/>
      <c r="W12" s="2019"/>
      <c r="X12" s="2019"/>
      <c r="Y12" s="2019"/>
      <c r="Z12" s="2019"/>
      <c r="AA12" s="2019"/>
      <c r="AB12" s="2019"/>
      <c r="AC12" s="647"/>
      <c r="AD12" s="647"/>
      <c r="AE12" s="647"/>
      <c r="AF12" s="647"/>
      <c r="AG12" s="647"/>
      <c r="AH12" s="647"/>
      <c r="AI12" s="647"/>
      <c r="AJ12" s="647"/>
      <c r="AK12" s="647"/>
      <c r="AL12" s="647"/>
      <c r="AM12" s="647"/>
      <c r="AN12" s="647"/>
      <c r="AO12" s="647"/>
      <c r="AP12" s="647"/>
      <c r="AQ12" s="647"/>
      <c r="AR12" s="647"/>
      <c r="AS12" s="647"/>
      <c r="AT12" s="647"/>
      <c r="AU12" s="647"/>
      <c r="AV12" s="647"/>
      <c r="AW12" s="647"/>
      <c r="AX12" s="647"/>
      <c r="AY12" s="647"/>
      <c r="AZ12" s="647"/>
    </row>
    <row r="13" spans="1:52" ht="8.1" customHeight="1" x14ac:dyDescent="0.25">
      <c r="A13" s="604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24.95" customHeight="1" x14ac:dyDescent="0.25">
      <c r="A14" s="604"/>
      <c r="B14" s="2027" t="s">
        <v>2</v>
      </c>
      <c r="C14" s="2027"/>
      <c r="D14" s="2027"/>
      <c r="E14" s="2027"/>
      <c r="F14" s="2027"/>
      <c r="G14" s="2027"/>
      <c r="H14" s="2027"/>
      <c r="I14" s="2027"/>
      <c r="J14" s="2027"/>
      <c r="K14" s="2027"/>
      <c r="L14" s="2027"/>
      <c r="M14" s="2027"/>
      <c r="N14" s="2027"/>
      <c r="O14" s="2027"/>
      <c r="P14" s="2027"/>
      <c r="Q14" s="2027"/>
      <c r="R14" s="2027"/>
      <c r="S14" s="2027"/>
      <c r="T14" s="2027"/>
      <c r="U14" s="2027"/>
      <c r="V14" s="2027"/>
      <c r="W14" s="2027"/>
      <c r="X14" s="2027"/>
      <c r="Y14" s="2028"/>
      <c r="Z14" s="2033" t="s">
        <v>33</v>
      </c>
      <c r="AA14" s="2027"/>
      <c r="AB14" s="2028"/>
      <c r="AC14" s="2036" t="s">
        <v>99</v>
      </c>
      <c r="AD14" s="2037"/>
      <c r="AE14" s="2037"/>
      <c r="AF14" s="2037"/>
      <c r="AG14" s="2037"/>
      <c r="AH14" s="2037"/>
      <c r="AI14" s="2037"/>
      <c r="AJ14" s="2037"/>
      <c r="AK14" s="2037"/>
      <c r="AL14" s="2037"/>
      <c r="AM14" s="2037"/>
      <c r="AN14" s="2037"/>
      <c r="AO14" s="2037"/>
      <c r="AP14" s="2037"/>
      <c r="AQ14" s="2037"/>
      <c r="AR14" s="2037"/>
      <c r="AS14" s="2037"/>
      <c r="AT14" s="2037"/>
      <c r="AU14" s="2037"/>
      <c r="AV14" s="2037"/>
      <c r="AW14" s="2037"/>
      <c r="AX14" s="2037"/>
      <c r="AY14" s="2037"/>
      <c r="AZ14" s="2037"/>
    </row>
    <row r="15" spans="1:52" ht="24.95" customHeight="1" x14ac:dyDescent="0.25">
      <c r="A15" s="604"/>
      <c r="B15" s="2029"/>
      <c r="C15" s="2029"/>
      <c r="D15" s="2029"/>
      <c r="E15" s="2029"/>
      <c r="F15" s="2029"/>
      <c r="G15" s="2029"/>
      <c r="H15" s="2029"/>
      <c r="I15" s="2029"/>
      <c r="J15" s="2029"/>
      <c r="K15" s="2029"/>
      <c r="L15" s="2029"/>
      <c r="M15" s="2029"/>
      <c r="N15" s="2029"/>
      <c r="O15" s="2029"/>
      <c r="P15" s="2029"/>
      <c r="Q15" s="2029"/>
      <c r="R15" s="2029"/>
      <c r="S15" s="2029"/>
      <c r="T15" s="2029"/>
      <c r="U15" s="2029"/>
      <c r="V15" s="2029"/>
      <c r="W15" s="2029"/>
      <c r="X15" s="2029"/>
      <c r="Y15" s="2030"/>
      <c r="Z15" s="2034"/>
      <c r="AA15" s="2029"/>
      <c r="AB15" s="2030"/>
      <c r="AC15" s="2033" t="s">
        <v>271</v>
      </c>
      <c r="AD15" s="2027"/>
      <c r="AE15" s="2027"/>
      <c r="AF15" s="2027"/>
      <c r="AG15" s="2027"/>
      <c r="AH15" s="2027"/>
      <c r="AI15" s="2027"/>
      <c r="AJ15" s="2028"/>
      <c r="AK15" s="2038" t="s">
        <v>6</v>
      </c>
      <c r="AL15" s="2038"/>
      <c r="AM15" s="2038"/>
      <c r="AN15" s="2038"/>
      <c r="AO15" s="2038"/>
      <c r="AP15" s="2038"/>
      <c r="AQ15" s="2038"/>
      <c r="AR15" s="2038"/>
      <c r="AS15" s="2027" t="s">
        <v>35</v>
      </c>
      <c r="AT15" s="2027"/>
      <c r="AU15" s="2027"/>
      <c r="AV15" s="2027"/>
      <c r="AW15" s="2027"/>
      <c r="AX15" s="2027"/>
      <c r="AY15" s="2027"/>
      <c r="AZ15" s="2027"/>
    </row>
    <row r="16" spans="1:52" ht="24.95" customHeight="1" x14ac:dyDescent="0.25">
      <c r="A16" s="604"/>
      <c r="B16" s="2031"/>
      <c r="C16" s="2031"/>
      <c r="D16" s="2031"/>
      <c r="E16" s="2031"/>
      <c r="F16" s="2031"/>
      <c r="G16" s="2031"/>
      <c r="H16" s="2031"/>
      <c r="I16" s="2031"/>
      <c r="J16" s="2031"/>
      <c r="K16" s="2031"/>
      <c r="L16" s="2031"/>
      <c r="M16" s="2031"/>
      <c r="N16" s="2031"/>
      <c r="O16" s="2031"/>
      <c r="P16" s="2031"/>
      <c r="Q16" s="2031"/>
      <c r="R16" s="2031"/>
      <c r="S16" s="2031"/>
      <c r="T16" s="2031"/>
      <c r="U16" s="2031"/>
      <c r="V16" s="2031"/>
      <c r="W16" s="2031"/>
      <c r="X16" s="2031"/>
      <c r="Y16" s="2032"/>
      <c r="Z16" s="2035"/>
      <c r="AA16" s="2031"/>
      <c r="AB16" s="2032"/>
      <c r="AC16" s="2035"/>
      <c r="AD16" s="2031"/>
      <c r="AE16" s="2031"/>
      <c r="AF16" s="2031"/>
      <c r="AG16" s="2031"/>
      <c r="AH16" s="2031"/>
      <c r="AI16" s="2031"/>
      <c r="AJ16" s="2032"/>
      <c r="AK16" s="2038"/>
      <c r="AL16" s="2038"/>
      <c r="AM16" s="2038"/>
      <c r="AN16" s="2038"/>
      <c r="AO16" s="2038"/>
      <c r="AP16" s="2038"/>
      <c r="AQ16" s="2038"/>
      <c r="AR16" s="2038"/>
      <c r="AS16" s="2031"/>
      <c r="AT16" s="2031"/>
      <c r="AU16" s="2031"/>
      <c r="AV16" s="2031"/>
      <c r="AW16" s="2031"/>
      <c r="AX16" s="2031"/>
      <c r="AY16" s="2031"/>
      <c r="AZ16" s="2031"/>
    </row>
    <row r="17" spans="1:52" s="391" customFormat="1" ht="12.75" customHeight="1" thickBot="1" x14ac:dyDescent="0.25">
      <c r="A17" s="648"/>
      <c r="B17" s="1969">
        <v>1</v>
      </c>
      <c r="C17" s="1969"/>
      <c r="D17" s="1969"/>
      <c r="E17" s="1969"/>
      <c r="F17" s="1969"/>
      <c r="G17" s="1969"/>
      <c r="H17" s="1969"/>
      <c r="I17" s="1969"/>
      <c r="J17" s="1969"/>
      <c r="K17" s="1969"/>
      <c r="L17" s="1969"/>
      <c r="M17" s="1969"/>
      <c r="N17" s="1969"/>
      <c r="O17" s="1969"/>
      <c r="P17" s="1969"/>
      <c r="Q17" s="1969"/>
      <c r="R17" s="1969"/>
      <c r="S17" s="1969"/>
      <c r="T17" s="1969"/>
      <c r="U17" s="1969"/>
      <c r="V17" s="1969"/>
      <c r="W17" s="1969"/>
      <c r="X17" s="1969"/>
      <c r="Y17" s="1970"/>
      <c r="Z17" s="1968" t="s">
        <v>36</v>
      </c>
      <c r="AA17" s="1969"/>
      <c r="AB17" s="1970"/>
      <c r="AC17" s="1968" t="s">
        <v>7</v>
      </c>
      <c r="AD17" s="1969"/>
      <c r="AE17" s="1969"/>
      <c r="AF17" s="1969"/>
      <c r="AG17" s="1969"/>
      <c r="AH17" s="1969"/>
      <c r="AI17" s="1969"/>
      <c r="AJ17" s="1970"/>
      <c r="AK17" s="1968" t="s">
        <v>8</v>
      </c>
      <c r="AL17" s="1969"/>
      <c r="AM17" s="1969"/>
      <c r="AN17" s="1969"/>
      <c r="AO17" s="1969"/>
      <c r="AP17" s="1969"/>
      <c r="AQ17" s="1969"/>
      <c r="AR17" s="1970"/>
      <c r="AS17" s="1968" t="s">
        <v>9</v>
      </c>
      <c r="AT17" s="1969"/>
      <c r="AU17" s="1969"/>
      <c r="AV17" s="1969"/>
      <c r="AW17" s="1969"/>
      <c r="AX17" s="1969"/>
      <c r="AY17" s="1969"/>
      <c r="AZ17" s="1969"/>
    </row>
    <row r="18" spans="1:52" ht="18" customHeight="1" thickBot="1" x14ac:dyDescent="0.3">
      <c r="A18" s="604"/>
      <c r="B18" s="2020" t="s">
        <v>196</v>
      </c>
      <c r="C18" s="2020"/>
      <c r="D18" s="2020"/>
      <c r="E18" s="2020"/>
      <c r="F18" s="2020"/>
      <c r="G18" s="2020"/>
      <c r="H18" s="2020"/>
      <c r="I18" s="2020"/>
      <c r="J18" s="2020"/>
      <c r="K18" s="2020"/>
      <c r="L18" s="2020"/>
      <c r="M18" s="2020"/>
      <c r="N18" s="2020"/>
      <c r="O18" s="2020"/>
      <c r="P18" s="2020"/>
      <c r="Q18" s="2020"/>
      <c r="R18" s="2020"/>
      <c r="S18" s="2020"/>
      <c r="T18" s="2020"/>
      <c r="U18" s="2020"/>
      <c r="V18" s="2020"/>
      <c r="W18" s="2020"/>
      <c r="X18" s="2020"/>
      <c r="Y18" s="2021"/>
      <c r="Z18" s="2022" t="s">
        <v>119</v>
      </c>
      <c r="AA18" s="2023"/>
      <c r="AB18" s="2024"/>
      <c r="AC18" s="2025"/>
      <c r="AD18" s="2025"/>
      <c r="AE18" s="2025"/>
      <c r="AF18" s="2025"/>
      <c r="AG18" s="2025"/>
      <c r="AH18" s="2025"/>
      <c r="AI18" s="2025"/>
      <c r="AJ18" s="2025"/>
      <c r="AK18" s="2025"/>
      <c r="AL18" s="2025"/>
      <c r="AM18" s="2025"/>
      <c r="AN18" s="2025"/>
      <c r="AO18" s="2025"/>
      <c r="AP18" s="2025"/>
      <c r="AQ18" s="2025"/>
      <c r="AR18" s="2025"/>
      <c r="AS18" s="2025"/>
      <c r="AT18" s="2025"/>
      <c r="AU18" s="2025"/>
      <c r="AV18" s="2025"/>
      <c r="AW18" s="2025"/>
      <c r="AX18" s="2025"/>
      <c r="AY18" s="2025"/>
      <c r="AZ18" s="2026"/>
    </row>
    <row r="19" spans="1:52" s="141" customFormat="1" ht="11.25" customHeight="1" x14ac:dyDescent="0.25">
      <c r="A19" s="130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52"/>
      <c r="AA19" s="152"/>
      <c r="AB19" s="152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</row>
    <row r="20" spans="1:52" x14ac:dyDescent="0.25">
      <c r="A20" s="129"/>
      <c r="B20" s="1866" t="s">
        <v>797</v>
      </c>
      <c r="C20" s="1991"/>
      <c r="D20" s="1991"/>
      <c r="E20" s="1991"/>
      <c r="F20" s="1991"/>
      <c r="G20" s="1991"/>
      <c r="H20" s="1991"/>
      <c r="I20" s="1991"/>
      <c r="J20" s="1991"/>
      <c r="K20" s="1991"/>
      <c r="L20" s="1991"/>
      <c r="M20" s="1991"/>
      <c r="N20" s="1991"/>
      <c r="O20" s="1991"/>
      <c r="P20" s="1991"/>
      <c r="Q20" s="1991"/>
      <c r="R20" s="1991"/>
      <c r="S20" s="1991"/>
      <c r="T20" s="1991"/>
      <c r="U20" s="1991"/>
      <c r="V20" s="1991"/>
      <c r="W20" s="1991"/>
      <c r="X20" s="1991"/>
      <c r="Y20" s="1991"/>
      <c r="Z20" s="1991"/>
      <c r="AA20" s="1991"/>
      <c r="AB20" s="1991"/>
      <c r="AC20" s="1991"/>
      <c r="AD20" s="1991"/>
      <c r="AE20" s="1991"/>
      <c r="AF20" s="1991"/>
      <c r="AG20" s="1991"/>
      <c r="AH20" s="1991"/>
      <c r="AI20" s="1991"/>
      <c r="AJ20" s="1991"/>
      <c r="AK20" s="1991"/>
      <c r="AL20" s="1991"/>
      <c r="AM20" s="1991"/>
      <c r="AN20" s="1991"/>
      <c r="AO20" s="1991"/>
      <c r="AP20" s="1991"/>
      <c r="AQ20" s="1991"/>
      <c r="AR20" s="1991"/>
      <c r="AS20" s="1991"/>
      <c r="AT20" s="1991"/>
      <c r="AU20" s="1991"/>
      <c r="AV20" s="1991"/>
      <c r="AW20" s="1991"/>
      <c r="AX20" s="1991"/>
      <c r="AY20" s="1991"/>
      <c r="AZ20" s="1991"/>
    </row>
    <row r="21" spans="1:52" ht="4.5" customHeight="1" x14ac:dyDescent="0.25">
      <c r="A21" s="129"/>
      <c r="B21" s="158"/>
      <c r="C21" s="159"/>
      <c r="D21" s="159"/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</row>
    <row r="22" spans="1:52" x14ac:dyDescent="0.25">
      <c r="A22" s="127"/>
      <c r="B22" s="1986" t="s">
        <v>634</v>
      </c>
      <c r="C22" s="1986"/>
      <c r="D22" s="1986"/>
      <c r="E22" s="1986"/>
      <c r="F22" s="1986"/>
      <c r="G22" s="1986"/>
      <c r="H22" s="1986"/>
      <c r="I22" s="1986"/>
      <c r="J22" s="1986"/>
      <c r="K22" s="1986"/>
      <c r="L22" s="1986"/>
      <c r="M22" s="1986"/>
      <c r="N22" s="1986"/>
      <c r="O22" s="1986"/>
      <c r="P22" s="1986"/>
      <c r="Q22" s="1986"/>
      <c r="R22" s="1986"/>
      <c r="S22" s="1986"/>
      <c r="T22" s="1986"/>
      <c r="U22" s="1986"/>
      <c r="V22" s="1986"/>
      <c r="W22" s="1986"/>
      <c r="X22" s="1986"/>
      <c r="Y22" s="1986"/>
      <c r="Z22" s="1986"/>
      <c r="AA22" s="1986"/>
      <c r="AB22" s="1986"/>
      <c r="AC22" s="1986"/>
      <c r="AD22" s="1986"/>
      <c r="AE22" s="1986"/>
      <c r="AF22" s="1986"/>
      <c r="AG22" s="1986"/>
      <c r="AH22" s="1986"/>
      <c r="AI22" s="1986"/>
      <c r="AJ22" s="1986"/>
      <c r="AK22" s="1986"/>
      <c r="AL22" s="1986"/>
      <c r="AM22" s="1986"/>
      <c r="AN22" s="1986"/>
      <c r="AO22" s="1986"/>
      <c r="AP22" s="1986"/>
      <c r="AQ22" s="1986"/>
      <c r="AR22" s="1986"/>
      <c r="AS22" s="1986"/>
      <c r="AT22" s="1986"/>
      <c r="AU22" s="1986"/>
      <c r="AV22" s="1986"/>
      <c r="AW22" s="1986"/>
      <c r="AX22" s="1986"/>
      <c r="AY22" s="1986"/>
      <c r="AZ22" s="1986"/>
    </row>
    <row r="23" spans="1:52" ht="7.5" customHeight="1" x14ac:dyDescent="0.25">
      <c r="A23" s="128"/>
      <c r="B23" s="608"/>
      <c r="C23" s="608"/>
      <c r="D23" s="608"/>
      <c r="E23" s="608"/>
      <c r="F23" s="608"/>
      <c r="G23" s="608"/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  <c r="AN23" s="608"/>
      <c r="AO23" s="608"/>
      <c r="AP23" s="608"/>
      <c r="AQ23" s="608"/>
      <c r="AR23" s="608"/>
      <c r="AS23" s="608"/>
      <c r="AT23" s="608"/>
      <c r="AU23" s="608"/>
      <c r="AV23" s="608"/>
      <c r="AW23" s="608"/>
      <c r="AX23" s="608"/>
      <c r="AY23" s="608"/>
      <c r="AZ23" s="608"/>
    </row>
    <row r="24" spans="1:52" ht="14.25" customHeight="1" x14ac:dyDescent="0.25">
      <c r="A24" s="128"/>
      <c r="B24" s="1849" t="s">
        <v>2</v>
      </c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 t="s">
        <v>33</v>
      </c>
      <c r="AA24" s="1953"/>
      <c r="AB24" s="1953"/>
      <c r="AC24" s="1847" t="s">
        <v>99</v>
      </c>
      <c r="AD24" s="1848"/>
      <c r="AE24" s="1848"/>
      <c r="AF24" s="1848"/>
      <c r="AG24" s="1848"/>
      <c r="AH24" s="1848"/>
      <c r="AI24" s="1848"/>
      <c r="AJ24" s="1848"/>
      <c r="AK24" s="1848"/>
      <c r="AL24" s="1848"/>
      <c r="AM24" s="1848"/>
      <c r="AN24" s="1848"/>
      <c r="AO24" s="1848"/>
      <c r="AP24" s="1848"/>
      <c r="AQ24" s="1848"/>
      <c r="AR24" s="1848"/>
      <c r="AS24" s="1848"/>
      <c r="AT24" s="1848"/>
      <c r="AU24" s="1848"/>
      <c r="AV24" s="1848"/>
      <c r="AW24" s="1848"/>
      <c r="AX24" s="1848"/>
      <c r="AY24" s="1848"/>
      <c r="AZ24" s="1848"/>
    </row>
    <row r="25" spans="1:52" ht="41.25" customHeight="1" x14ac:dyDescent="0.25">
      <c r="A25" s="134"/>
      <c r="B25" s="1849"/>
      <c r="C25" s="1864"/>
      <c r="D25" s="1864"/>
      <c r="E25" s="1864"/>
      <c r="F25" s="1864"/>
      <c r="G25" s="1864"/>
      <c r="H25" s="1864"/>
      <c r="I25" s="1864"/>
      <c r="J25" s="1864"/>
      <c r="K25" s="1864"/>
      <c r="L25" s="1864"/>
      <c r="M25" s="1864"/>
      <c r="N25" s="1864"/>
      <c r="O25" s="1864"/>
      <c r="P25" s="1864"/>
      <c r="Q25" s="1864"/>
      <c r="R25" s="1864"/>
      <c r="S25" s="1864"/>
      <c r="T25" s="1864"/>
      <c r="U25" s="1864"/>
      <c r="V25" s="1864"/>
      <c r="W25" s="1864"/>
      <c r="X25" s="1864"/>
      <c r="Y25" s="1864"/>
      <c r="Z25" s="1953"/>
      <c r="AA25" s="1953"/>
      <c r="AB25" s="1953"/>
      <c r="AC25" s="1987" t="s">
        <v>271</v>
      </c>
      <c r="AD25" s="1987"/>
      <c r="AE25" s="1987"/>
      <c r="AF25" s="1987"/>
      <c r="AG25" s="1987"/>
      <c r="AH25" s="1987"/>
      <c r="AI25" s="1987"/>
      <c r="AJ25" s="1987"/>
      <c r="AK25" s="1987" t="s">
        <v>6</v>
      </c>
      <c r="AL25" s="1987"/>
      <c r="AM25" s="1987"/>
      <c r="AN25" s="1987"/>
      <c r="AO25" s="1987"/>
      <c r="AP25" s="1987"/>
      <c r="AQ25" s="1987"/>
      <c r="AR25" s="1987"/>
      <c r="AS25" s="1987" t="s">
        <v>35</v>
      </c>
      <c r="AT25" s="1987"/>
      <c r="AU25" s="1987"/>
      <c r="AV25" s="1987"/>
      <c r="AW25" s="1987"/>
      <c r="AX25" s="1987"/>
      <c r="AY25" s="1987"/>
      <c r="AZ25" s="1843"/>
    </row>
    <row r="26" spans="1:52" s="391" customFormat="1" ht="13.5" customHeight="1" thickBot="1" x14ac:dyDescent="0.25">
      <c r="A26" s="611"/>
      <c r="B26" s="1997">
        <v>1</v>
      </c>
      <c r="C26" s="1998"/>
      <c r="D26" s="1998"/>
      <c r="E26" s="1998"/>
      <c r="F26" s="1998"/>
      <c r="G26" s="1998"/>
      <c r="H26" s="1998"/>
      <c r="I26" s="1998"/>
      <c r="J26" s="1998"/>
      <c r="K26" s="1998"/>
      <c r="L26" s="1998"/>
      <c r="M26" s="1998"/>
      <c r="N26" s="1998"/>
      <c r="O26" s="1998"/>
      <c r="P26" s="1998"/>
      <c r="Q26" s="1998"/>
      <c r="R26" s="1998"/>
      <c r="S26" s="1998"/>
      <c r="T26" s="1998"/>
      <c r="U26" s="1998"/>
      <c r="V26" s="1998"/>
      <c r="W26" s="1998"/>
      <c r="X26" s="1998"/>
      <c r="Y26" s="1999"/>
      <c r="Z26" s="1988" t="s">
        <v>36</v>
      </c>
      <c r="AA26" s="1988"/>
      <c r="AB26" s="1988"/>
      <c r="AC26" s="1989">
        <v>3</v>
      </c>
      <c r="AD26" s="1989"/>
      <c r="AE26" s="1989"/>
      <c r="AF26" s="1989"/>
      <c r="AG26" s="1989"/>
      <c r="AH26" s="1989"/>
      <c r="AI26" s="1989"/>
      <c r="AJ26" s="1989"/>
      <c r="AK26" s="1989">
        <v>4</v>
      </c>
      <c r="AL26" s="1989"/>
      <c r="AM26" s="1989"/>
      <c r="AN26" s="1989"/>
      <c r="AO26" s="1989"/>
      <c r="AP26" s="1989"/>
      <c r="AQ26" s="1989"/>
      <c r="AR26" s="1989"/>
      <c r="AS26" s="1989">
        <v>5</v>
      </c>
      <c r="AT26" s="1989"/>
      <c r="AU26" s="1989"/>
      <c r="AV26" s="1989"/>
      <c r="AW26" s="1989"/>
      <c r="AX26" s="1989"/>
      <c r="AY26" s="1989"/>
      <c r="AZ26" s="1990"/>
    </row>
    <row r="27" spans="1:52" ht="25.5" customHeight="1" x14ac:dyDescent="0.25">
      <c r="A27" s="134"/>
      <c r="B27" s="1994" t="s">
        <v>253</v>
      </c>
      <c r="C27" s="1995"/>
      <c r="D27" s="1995"/>
      <c r="E27" s="1995"/>
      <c r="F27" s="1995"/>
      <c r="G27" s="1995"/>
      <c r="H27" s="1995"/>
      <c r="I27" s="1995"/>
      <c r="J27" s="1995"/>
      <c r="K27" s="1995"/>
      <c r="L27" s="1995"/>
      <c r="M27" s="1995"/>
      <c r="N27" s="1995"/>
      <c r="O27" s="1995"/>
      <c r="P27" s="1995"/>
      <c r="Q27" s="1995"/>
      <c r="R27" s="1995"/>
      <c r="S27" s="1995"/>
      <c r="T27" s="1995"/>
      <c r="U27" s="1995"/>
      <c r="V27" s="1995"/>
      <c r="W27" s="1995"/>
      <c r="X27" s="1995"/>
      <c r="Y27" s="1996"/>
      <c r="Z27" s="1924" t="s">
        <v>119</v>
      </c>
      <c r="AA27" s="1925"/>
      <c r="AB27" s="1925"/>
      <c r="AC27" s="2003"/>
      <c r="AD27" s="2003"/>
      <c r="AE27" s="2003"/>
      <c r="AF27" s="2003"/>
      <c r="AG27" s="2003"/>
      <c r="AH27" s="2003"/>
      <c r="AI27" s="2003"/>
      <c r="AJ27" s="2003"/>
      <c r="AK27" s="2003"/>
      <c r="AL27" s="2003"/>
      <c r="AM27" s="2003"/>
      <c r="AN27" s="2003"/>
      <c r="AO27" s="2003"/>
      <c r="AP27" s="2003"/>
      <c r="AQ27" s="2003"/>
      <c r="AR27" s="2003"/>
      <c r="AS27" s="2003"/>
      <c r="AT27" s="2003"/>
      <c r="AU27" s="2003"/>
      <c r="AV27" s="2003"/>
      <c r="AW27" s="2003"/>
      <c r="AX27" s="2003"/>
      <c r="AY27" s="2003"/>
      <c r="AZ27" s="2004"/>
    </row>
    <row r="28" spans="1:52" ht="22.5" customHeight="1" x14ac:dyDescent="0.25">
      <c r="A28" s="134"/>
      <c r="B28" s="1992" t="s">
        <v>5</v>
      </c>
      <c r="C28" s="1992"/>
      <c r="D28" s="1992"/>
      <c r="E28" s="1992"/>
      <c r="F28" s="1992"/>
      <c r="G28" s="1992"/>
      <c r="H28" s="1992"/>
      <c r="I28" s="1992"/>
      <c r="J28" s="1992"/>
      <c r="K28" s="1992"/>
      <c r="L28" s="1992"/>
      <c r="M28" s="1992"/>
      <c r="N28" s="1992"/>
      <c r="O28" s="1992"/>
      <c r="P28" s="1992"/>
      <c r="Q28" s="1992"/>
      <c r="R28" s="1992"/>
      <c r="S28" s="1992"/>
      <c r="T28" s="1992"/>
      <c r="U28" s="1992"/>
      <c r="V28" s="1992"/>
      <c r="W28" s="1992"/>
      <c r="X28" s="1992"/>
      <c r="Y28" s="1993"/>
      <c r="Z28" s="2000" t="s">
        <v>160</v>
      </c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3.5" customHeight="1" x14ac:dyDescent="0.25">
      <c r="A29" s="134"/>
      <c r="B29" s="637"/>
      <c r="C29" s="637"/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7"/>
      <c r="O29" s="637"/>
      <c r="P29" s="637"/>
      <c r="Q29" s="637"/>
      <c r="R29" s="637"/>
      <c r="S29" s="637"/>
      <c r="T29" s="637"/>
      <c r="U29" s="637"/>
      <c r="V29" s="637"/>
      <c r="W29" s="637"/>
      <c r="X29" s="637"/>
      <c r="Y29" s="637"/>
      <c r="Z29" s="1920"/>
      <c r="AA29" s="1883"/>
      <c r="AB29" s="1884"/>
      <c r="AC29" s="1847"/>
      <c r="AD29" s="1848"/>
      <c r="AE29" s="1848"/>
      <c r="AF29" s="1848"/>
      <c r="AG29" s="1848"/>
      <c r="AH29" s="1848"/>
      <c r="AI29" s="1848"/>
      <c r="AJ29" s="1849"/>
      <c r="AK29" s="1847"/>
      <c r="AL29" s="1848"/>
      <c r="AM29" s="1848"/>
      <c r="AN29" s="1848"/>
      <c r="AO29" s="1848"/>
      <c r="AP29" s="1848"/>
      <c r="AQ29" s="1848"/>
      <c r="AR29" s="1849"/>
      <c r="AS29" s="1847"/>
      <c r="AT29" s="1848"/>
      <c r="AU29" s="1848"/>
      <c r="AV29" s="1848"/>
      <c r="AW29" s="1848"/>
      <c r="AX29" s="1848"/>
      <c r="AY29" s="1848"/>
      <c r="AZ29" s="2002"/>
    </row>
    <row r="30" spans="1:52" ht="18" customHeight="1" x14ac:dyDescent="0.25">
      <c r="A30" s="134"/>
      <c r="B30" s="1994" t="s">
        <v>254</v>
      </c>
      <c r="C30" s="1995"/>
      <c r="D30" s="1995"/>
      <c r="E30" s="1995"/>
      <c r="F30" s="1995"/>
      <c r="G30" s="1995"/>
      <c r="H30" s="1995"/>
      <c r="I30" s="1995"/>
      <c r="J30" s="1995"/>
      <c r="K30" s="1995"/>
      <c r="L30" s="1995"/>
      <c r="M30" s="1995"/>
      <c r="N30" s="1995"/>
      <c r="O30" s="1995"/>
      <c r="P30" s="1995"/>
      <c r="Q30" s="1995"/>
      <c r="R30" s="1995"/>
      <c r="S30" s="1995"/>
      <c r="T30" s="1995"/>
      <c r="U30" s="1995"/>
      <c r="V30" s="1995"/>
      <c r="W30" s="1995"/>
      <c r="X30" s="1995"/>
      <c r="Y30" s="1996"/>
      <c r="Z30" s="2000" t="s">
        <v>122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22.5" customHeight="1" x14ac:dyDescent="0.25">
      <c r="A31" s="134"/>
      <c r="B31" s="1992" t="s">
        <v>5</v>
      </c>
      <c r="C31" s="1992"/>
      <c r="D31" s="1992"/>
      <c r="E31" s="1992"/>
      <c r="F31" s="1992"/>
      <c r="G31" s="1992"/>
      <c r="H31" s="1992"/>
      <c r="I31" s="1992"/>
      <c r="J31" s="1992"/>
      <c r="K31" s="1992"/>
      <c r="L31" s="1992"/>
      <c r="M31" s="1992"/>
      <c r="N31" s="1992"/>
      <c r="O31" s="1992"/>
      <c r="P31" s="1992"/>
      <c r="Q31" s="1992"/>
      <c r="R31" s="1992"/>
      <c r="S31" s="1992"/>
      <c r="T31" s="1992"/>
      <c r="U31" s="1992"/>
      <c r="V31" s="1992"/>
      <c r="W31" s="1992"/>
      <c r="X31" s="1992"/>
      <c r="Y31" s="1993"/>
      <c r="Z31" s="2000" t="s">
        <v>162</v>
      </c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13.5" customHeight="1" x14ac:dyDescent="0.25">
      <c r="A32" s="134"/>
      <c r="B32" s="637"/>
      <c r="C32" s="637"/>
      <c r="D32" s="637"/>
      <c r="E32" s="637"/>
      <c r="F32" s="637"/>
      <c r="G32" s="637"/>
      <c r="H32" s="637"/>
      <c r="I32" s="637"/>
      <c r="J32" s="637"/>
      <c r="K32" s="637"/>
      <c r="L32" s="637"/>
      <c r="M32" s="637"/>
      <c r="N32" s="637"/>
      <c r="O32" s="637"/>
      <c r="P32" s="637"/>
      <c r="Q32" s="637"/>
      <c r="R32" s="637"/>
      <c r="S32" s="637"/>
      <c r="T32" s="637"/>
      <c r="U32" s="637"/>
      <c r="V32" s="637"/>
      <c r="W32" s="637"/>
      <c r="X32" s="637"/>
      <c r="Y32" s="637"/>
      <c r="Z32" s="1920"/>
      <c r="AA32" s="1883"/>
      <c r="AB32" s="1884"/>
      <c r="AC32" s="1847"/>
      <c r="AD32" s="1848"/>
      <c r="AE32" s="1848"/>
      <c r="AF32" s="1848"/>
      <c r="AG32" s="1848"/>
      <c r="AH32" s="1848"/>
      <c r="AI32" s="1848"/>
      <c r="AJ32" s="1849"/>
      <c r="AK32" s="1847"/>
      <c r="AL32" s="1848"/>
      <c r="AM32" s="1848"/>
      <c r="AN32" s="1848"/>
      <c r="AO32" s="1848"/>
      <c r="AP32" s="1848"/>
      <c r="AQ32" s="1848"/>
      <c r="AR32" s="1849"/>
      <c r="AS32" s="1847"/>
      <c r="AT32" s="1848"/>
      <c r="AU32" s="1848"/>
      <c r="AV32" s="1848"/>
      <c r="AW32" s="1848"/>
      <c r="AX32" s="1848"/>
      <c r="AY32" s="1848"/>
      <c r="AZ32" s="2002"/>
    </row>
    <row r="33" spans="1:52" ht="32.1" customHeight="1" x14ac:dyDescent="0.25">
      <c r="A33" s="134"/>
      <c r="B33" s="1994" t="s">
        <v>255</v>
      </c>
      <c r="C33" s="1995"/>
      <c r="D33" s="1995"/>
      <c r="E33" s="1995"/>
      <c r="F33" s="1995"/>
      <c r="G33" s="1995"/>
      <c r="H33" s="1995"/>
      <c r="I33" s="1995"/>
      <c r="J33" s="1995"/>
      <c r="K33" s="1995"/>
      <c r="L33" s="1995"/>
      <c r="M33" s="1995"/>
      <c r="N33" s="1995"/>
      <c r="O33" s="1995"/>
      <c r="P33" s="1995"/>
      <c r="Q33" s="1995"/>
      <c r="R33" s="1995"/>
      <c r="S33" s="1995"/>
      <c r="T33" s="1995"/>
      <c r="U33" s="1995"/>
      <c r="V33" s="1995"/>
      <c r="W33" s="1995"/>
      <c r="X33" s="1995"/>
      <c r="Y33" s="1996"/>
      <c r="Z33" s="2000" t="s">
        <v>135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22.5" customHeight="1" x14ac:dyDescent="0.25">
      <c r="A34" s="134"/>
      <c r="B34" s="1992" t="s">
        <v>5</v>
      </c>
      <c r="C34" s="1992"/>
      <c r="D34" s="1992"/>
      <c r="E34" s="1992"/>
      <c r="F34" s="1992"/>
      <c r="G34" s="1992"/>
      <c r="H34" s="1992"/>
      <c r="I34" s="1992"/>
      <c r="J34" s="1992"/>
      <c r="K34" s="1992"/>
      <c r="L34" s="1992"/>
      <c r="M34" s="1992"/>
      <c r="N34" s="1992"/>
      <c r="O34" s="1992"/>
      <c r="P34" s="1992"/>
      <c r="Q34" s="1992"/>
      <c r="R34" s="1992"/>
      <c r="S34" s="1992"/>
      <c r="T34" s="1992"/>
      <c r="U34" s="1992"/>
      <c r="V34" s="1992"/>
      <c r="W34" s="1992"/>
      <c r="X34" s="1992"/>
      <c r="Y34" s="1993"/>
      <c r="Z34" s="2000" t="s">
        <v>166</v>
      </c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13.5" customHeight="1" x14ac:dyDescent="0.25">
      <c r="A35" s="134"/>
      <c r="B35" s="637"/>
      <c r="C35" s="637"/>
      <c r="D35" s="637"/>
      <c r="E35" s="637"/>
      <c r="F35" s="637"/>
      <c r="G35" s="637"/>
      <c r="H35" s="637"/>
      <c r="I35" s="637"/>
      <c r="J35" s="637"/>
      <c r="K35" s="637"/>
      <c r="L35" s="637"/>
      <c r="M35" s="637"/>
      <c r="N35" s="637"/>
      <c r="O35" s="637"/>
      <c r="P35" s="637"/>
      <c r="Q35" s="637"/>
      <c r="R35" s="637"/>
      <c r="S35" s="637"/>
      <c r="T35" s="637"/>
      <c r="U35" s="637"/>
      <c r="V35" s="637"/>
      <c r="W35" s="637"/>
      <c r="X35" s="637"/>
      <c r="Y35" s="637"/>
      <c r="Z35" s="1920"/>
      <c r="AA35" s="1883"/>
      <c r="AB35" s="1884"/>
      <c r="AC35" s="1847"/>
      <c r="AD35" s="1848"/>
      <c r="AE35" s="1848"/>
      <c r="AF35" s="1848"/>
      <c r="AG35" s="1848"/>
      <c r="AH35" s="1848"/>
      <c r="AI35" s="1848"/>
      <c r="AJ35" s="1849"/>
      <c r="AK35" s="1847"/>
      <c r="AL35" s="1848"/>
      <c r="AM35" s="1848"/>
      <c r="AN35" s="1848"/>
      <c r="AO35" s="1848"/>
      <c r="AP35" s="1848"/>
      <c r="AQ35" s="1848"/>
      <c r="AR35" s="1849"/>
      <c r="AS35" s="1847"/>
      <c r="AT35" s="1848"/>
      <c r="AU35" s="1848"/>
      <c r="AV35" s="1848"/>
      <c r="AW35" s="1848"/>
      <c r="AX35" s="1848"/>
      <c r="AY35" s="1848"/>
      <c r="AZ35" s="2002"/>
    </row>
    <row r="36" spans="1:52" ht="45" customHeight="1" x14ac:dyDescent="0.25">
      <c r="A36" s="134"/>
      <c r="B36" s="1994" t="s">
        <v>256</v>
      </c>
      <c r="C36" s="1995"/>
      <c r="D36" s="1995"/>
      <c r="E36" s="1995"/>
      <c r="F36" s="1995"/>
      <c r="G36" s="1995"/>
      <c r="H36" s="1995"/>
      <c r="I36" s="1995"/>
      <c r="J36" s="1995"/>
      <c r="K36" s="1995"/>
      <c r="L36" s="1995"/>
      <c r="M36" s="1995"/>
      <c r="N36" s="1995"/>
      <c r="O36" s="1995"/>
      <c r="P36" s="1995"/>
      <c r="Q36" s="1995"/>
      <c r="R36" s="1995"/>
      <c r="S36" s="1995"/>
      <c r="T36" s="1995"/>
      <c r="U36" s="1995"/>
      <c r="V36" s="1995"/>
      <c r="W36" s="1995"/>
      <c r="X36" s="1995"/>
      <c r="Y36" s="1996"/>
      <c r="Z36" s="2000" t="s">
        <v>139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22.5" customHeight="1" x14ac:dyDescent="0.25">
      <c r="A37" s="134"/>
      <c r="B37" s="1992" t="s">
        <v>5</v>
      </c>
      <c r="C37" s="1992"/>
      <c r="D37" s="1992"/>
      <c r="E37" s="1992"/>
      <c r="F37" s="1992"/>
      <c r="G37" s="1992"/>
      <c r="H37" s="1992"/>
      <c r="I37" s="1992"/>
      <c r="J37" s="1992"/>
      <c r="K37" s="1992"/>
      <c r="L37" s="1992"/>
      <c r="M37" s="1992"/>
      <c r="N37" s="1992"/>
      <c r="O37" s="1992"/>
      <c r="P37" s="1992"/>
      <c r="Q37" s="1992"/>
      <c r="R37" s="1992"/>
      <c r="S37" s="1992"/>
      <c r="T37" s="1992"/>
      <c r="U37" s="1992"/>
      <c r="V37" s="1992"/>
      <c r="W37" s="1992"/>
      <c r="X37" s="1992"/>
      <c r="Y37" s="1993"/>
      <c r="Z37" s="2000" t="s">
        <v>198</v>
      </c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13.5" customHeight="1" x14ac:dyDescent="0.25">
      <c r="A38" s="134"/>
      <c r="B38" s="637"/>
      <c r="C38" s="637"/>
      <c r="D38" s="637"/>
      <c r="E38" s="637"/>
      <c r="F38" s="637"/>
      <c r="G38" s="637"/>
      <c r="H38" s="637"/>
      <c r="I38" s="637"/>
      <c r="J38" s="637"/>
      <c r="K38" s="637"/>
      <c r="L38" s="637"/>
      <c r="M38" s="637"/>
      <c r="N38" s="637"/>
      <c r="O38" s="637"/>
      <c r="P38" s="637"/>
      <c r="Q38" s="637"/>
      <c r="R38" s="637"/>
      <c r="S38" s="637"/>
      <c r="T38" s="637"/>
      <c r="U38" s="637"/>
      <c r="V38" s="637"/>
      <c r="W38" s="637"/>
      <c r="X38" s="637"/>
      <c r="Y38" s="637"/>
      <c r="Z38" s="1920"/>
      <c r="AA38" s="1883"/>
      <c r="AB38" s="1884"/>
      <c r="AC38" s="1847"/>
      <c r="AD38" s="1848"/>
      <c r="AE38" s="1848"/>
      <c r="AF38" s="1848"/>
      <c r="AG38" s="1848"/>
      <c r="AH38" s="1848"/>
      <c r="AI38" s="1848"/>
      <c r="AJ38" s="1849"/>
      <c r="AK38" s="1847"/>
      <c r="AL38" s="1848"/>
      <c r="AM38" s="1848"/>
      <c r="AN38" s="1848"/>
      <c r="AO38" s="1848"/>
      <c r="AP38" s="1848"/>
      <c r="AQ38" s="1848"/>
      <c r="AR38" s="1849"/>
      <c r="AS38" s="1847"/>
      <c r="AT38" s="1848"/>
      <c r="AU38" s="1848"/>
      <c r="AV38" s="1848"/>
      <c r="AW38" s="1848"/>
      <c r="AX38" s="1848"/>
      <c r="AY38" s="1848"/>
      <c r="AZ38" s="2002"/>
    </row>
    <row r="39" spans="1:52" ht="32.1" customHeight="1" x14ac:dyDescent="0.25">
      <c r="A39" s="134"/>
      <c r="B39" s="1994" t="s">
        <v>257</v>
      </c>
      <c r="C39" s="1995"/>
      <c r="D39" s="1995"/>
      <c r="E39" s="1995"/>
      <c r="F39" s="1995"/>
      <c r="G39" s="1995"/>
      <c r="H39" s="1995"/>
      <c r="I39" s="1995"/>
      <c r="J39" s="1995"/>
      <c r="K39" s="1995"/>
      <c r="L39" s="1995"/>
      <c r="M39" s="1995"/>
      <c r="N39" s="1995"/>
      <c r="O39" s="1995"/>
      <c r="P39" s="1995"/>
      <c r="Q39" s="1995"/>
      <c r="R39" s="1995"/>
      <c r="S39" s="1995"/>
      <c r="T39" s="1995"/>
      <c r="U39" s="1995"/>
      <c r="V39" s="1995"/>
      <c r="W39" s="1995"/>
      <c r="X39" s="1995"/>
      <c r="Y39" s="1996"/>
      <c r="Z39" s="2000" t="s">
        <v>153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22.5" customHeight="1" x14ac:dyDescent="0.25">
      <c r="A40" s="134"/>
      <c r="B40" s="1992" t="s">
        <v>5</v>
      </c>
      <c r="C40" s="1992"/>
      <c r="D40" s="1992"/>
      <c r="E40" s="1992"/>
      <c r="F40" s="1992"/>
      <c r="G40" s="1992"/>
      <c r="H40" s="1992"/>
      <c r="I40" s="1992"/>
      <c r="J40" s="1992"/>
      <c r="K40" s="1992"/>
      <c r="L40" s="1992"/>
      <c r="M40" s="1992"/>
      <c r="N40" s="1992"/>
      <c r="O40" s="1992"/>
      <c r="P40" s="1992"/>
      <c r="Q40" s="1992"/>
      <c r="R40" s="1992"/>
      <c r="S40" s="1992"/>
      <c r="T40" s="1992"/>
      <c r="U40" s="1992"/>
      <c r="V40" s="1992"/>
      <c r="W40" s="1992"/>
      <c r="X40" s="1992"/>
      <c r="Y40" s="1993"/>
      <c r="Z40" s="2000" t="s">
        <v>199</v>
      </c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3.5" customHeight="1" x14ac:dyDescent="0.25">
      <c r="A41" s="134"/>
      <c r="B41" s="637"/>
      <c r="C41" s="637"/>
      <c r="D41" s="637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637"/>
      <c r="Z41" s="1920"/>
      <c r="AA41" s="1883"/>
      <c r="AB41" s="1884"/>
      <c r="AC41" s="1847"/>
      <c r="AD41" s="1848"/>
      <c r="AE41" s="1848"/>
      <c r="AF41" s="1848"/>
      <c r="AG41" s="1848"/>
      <c r="AH41" s="1848"/>
      <c r="AI41" s="1848"/>
      <c r="AJ41" s="1849"/>
      <c r="AK41" s="1847"/>
      <c r="AL41" s="1848"/>
      <c r="AM41" s="1848"/>
      <c r="AN41" s="1848"/>
      <c r="AO41" s="1848"/>
      <c r="AP41" s="1848"/>
      <c r="AQ41" s="1848"/>
      <c r="AR41" s="1849"/>
      <c r="AS41" s="1847"/>
      <c r="AT41" s="1848"/>
      <c r="AU41" s="1848"/>
      <c r="AV41" s="1848"/>
      <c r="AW41" s="1848"/>
      <c r="AX41" s="1848"/>
      <c r="AY41" s="1848"/>
      <c r="AZ41" s="2002"/>
    </row>
    <row r="42" spans="1:52" ht="39" customHeight="1" x14ac:dyDescent="0.25">
      <c r="A42" s="134"/>
      <c r="B42" s="1994" t="s">
        <v>258</v>
      </c>
      <c r="C42" s="1995"/>
      <c r="D42" s="1995"/>
      <c r="E42" s="1995"/>
      <c r="F42" s="1995"/>
      <c r="G42" s="1995"/>
      <c r="H42" s="1995"/>
      <c r="I42" s="1995"/>
      <c r="J42" s="1995"/>
      <c r="K42" s="1995"/>
      <c r="L42" s="1995"/>
      <c r="M42" s="1995"/>
      <c r="N42" s="1995"/>
      <c r="O42" s="1995"/>
      <c r="P42" s="1995"/>
      <c r="Q42" s="1995"/>
      <c r="R42" s="1995"/>
      <c r="S42" s="1995"/>
      <c r="T42" s="1995"/>
      <c r="U42" s="1995"/>
      <c r="V42" s="1995"/>
      <c r="W42" s="1995"/>
      <c r="X42" s="1995"/>
      <c r="Y42" s="1996"/>
      <c r="Z42" s="2000" t="s">
        <v>194</v>
      </c>
      <c r="AA42" s="2001"/>
      <c r="AB42" s="2001"/>
      <c r="AC42" s="1864"/>
      <c r="AD42" s="1864"/>
      <c r="AE42" s="1864"/>
      <c r="AF42" s="1864"/>
      <c r="AG42" s="1864"/>
      <c r="AH42" s="1864"/>
      <c r="AI42" s="1864"/>
      <c r="AJ42" s="1864"/>
      <c r="AK42" s="1864"/>
      <c r="AL42" s="1864"/>
      <c r="AM42" s="1864"/>
      <c r="AN42" s="1864"/>
      <c r="AO42" s="1864"/>
      <c r="AP42" s="1864"/>
      <c r="AQ42" s="1864"/>
      <c r="AR42" s="1864"/>
      <c r="AS42" s="1864"/>
      <c r="AT42" s="1864"/>
      <c r="AU42" s="1864"/>
      <c r="AV42" s="1864"/>
      <c r="AW42" s="1864"/>
      <c r="AX42" s="1864"/>
      <c r="AY42" s="1864"/>
      <c r="AZ42" s="1985"/>
    </row>
    <row r="43" spans="1:52" ht="22.5" customHeight="1" x14ac:dyDescent="0.25">
      <c r="A43" s="134"/>
      <c r="B43" s="1992" t="s">
        <v>5</v>
      </c>
      <c r="C43" s="1992"/>
      <c r="D43" s="1992"/>
      <c r="E43" s="1992"/>
      <c r="F43" s="1992"/>
      <c r="G43" s="1992"/>
      <c r="H43" s="1992"/>
      <c r="I43" s="1992"/>
      <c r="J43" s="1992"/>
      <c r="K43" s="1992"/>
      <c r="L43" s="1992"/>
      <c r="M43" s="1992"/>
      <c r="N43" s="1992"/>
      <c r="O43" s="1992"/>
      <c r="P43" s="1992"/>
      <c r="Q43" s="1992"/>
      <c r="R43" s="1992"/>
      <c r="S43" s="1992"/>
      <c r="T43" s="1992"/>
      <c r="U43" s="1992"/>
      <c r="V43" s="1992"/>
      <c r="W43" s="1992"/>
      <c r="X43" s="1992"/>
      <c r="Y43" s="1993"/>
      <c r="Z43" s="2000" t="s">
        <v>200</v>
      </c>
      <c r="AA43" s="2001"/>
      <c r="AB43" s="2001"/>
      <c r="AC43" s="1864"/>
      <c r="AD43" s="1864"/>
      <c r="AE43" s="1864"/>
      <c r="AF43" s="1864"/>
      <c r="AG43" s="1864"/>
      <c r="AH43" s="1864"/>
      <c r="AI43" s="1864"/>
      <c r="AJ43" s="1864"/>
      <c r="AK43" s="1864"/>
      <c r="AL43" s="1864"/>
      <c r="AM43" s="1864"/>
      <c r="AN43" s="1864"/>
      <c r="AO43" s="1864"/>
      <c r="AP43" s="1864"/>
      <c r="AQ43" s="1864"/>
      <c r="AR43" s="1864"/>
      <c r="AS43" s="1864"/>
      <c r="AT43" s="1864"/>
      <c r="AU43" s="1864"/>
      <c r="AV43" s="1864"/>
      <c r="AW43" s="1864"/>
      <c r="AX43" s="1864"/>
      <c r="AY43" s="1864"/>
      <c r="AZ43" s="1985"/>
    </row>
    <row r="44" spans="1:52" ht="13.5" customHeight="1" x14ac:dyDescent="0.25">
      <c r="A44" s="134"/>
      <c r="B44" s="670"/>
      <c r="C44" s="670"/>
      <c r="D44" s="670"/>
      <c r="E44" s="670"/>
      <c r="F44" s="670"/>
      <c r="G44" s="670"/>
      <c r="H44" s="670"/>
      <c r="I44" s="670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2009"/>
      <c r="AA44" s="2010"/>
      <c r="AB44" s="2011"/>
      <c r="AC44" s="1843"/>
      <c r="AD44" s="1851"/>
      <c r="AE44" s="1851"/>
      <c r="AF44" s="1851"/>
      <c r="AG44" s="1851"/>
      <c r="AH44" s="1851"/>
      <c r="AI44" s="1851"/>
      <c r="AJ44" s="1844"/>
      <c r="AK44" s="1843"/>
      <c r="AL44" s="1851"/>
      <c r="AM44" s="1851"/>
      <c r="AN44" s="1851"/>
      <c r="AO44" s="1851"/>
      <c r="AP44" s="1851"/>
      <c r="AQ44" s="1851"/>
      <c r="AR44" s="1844"/>
      <c r="AS44" s="1843"/>
      <c r="AT44" s="1851"/>
      <c r="AU44" s="1851"/>
      <c r="AV44" s="1851"/>
      <c r="AW44" s="1851"/>
      <c r="AX44" s="1851"/>
      <c r="AY44" s="1851"/>
      <c r="AZ44" s="2018"/>
    </row>
    <row r="45" spans="1:52" ht="18" customHeight="1" x14ac:dyDescent="0.25">
      <c r="A45" s="128"/>
      <c r="B45" s="1849" t="s">
        <v>2</v>
      </c>
      <c r="C45" s="1864"/>
      <c r="D45" s="1864"/>
      <c r="E45" s="1864"/>
      <c r="F45" s="1864"/>
      <c r="G45" s="1864"/>
      <c r="H45" s="1864"/>
      <c r="I45" s="1864"/>
      <c r="J45" s="1864"/>
      <c r="K45" s="1864"/>
      <c r="L45" s="1864"/>
      <c r="M45" s="1864"/>
      <c r="N45" s="1864"/>
      <c r="O45" s="1864"/>
      <c r="P45" s="1864"/>
      <c r="Q45" s="1864"/>
      <c r="R45" s="1864"/>
      <c r="S45" s="1864"/>
      <c r="T45" s="1864"/>
      <c r="U45" s="1864"/>
      <c r="V45" s="1864"/>
      <c r="W45" s="1864"/>
      <c r="X45" s="1864"/>
      <c r="Y45" s="1864"/>
      <c r="Z45" s="1953" t="s">
        <v>33</v>
      </c>
      <c r="AA45" s="1953"/>
      <c r="AB45" s="1953"/>
      <c r="AC45" s="1847" t="s">
        <v>99</v>
      </c>
      <c r="AD45" s="1848"/>
      <c r="AE45" s="1848"/>
      <c r="AF45" s="1848"/>
      <c r="AG45" s="1848"/>
      <c r="AH45" s="1848"/>
      <c r="AI45" s="1848"/>
      <c r="AJ45" s="1848"/>
      <c r="AK45" s="1848"/>
      <c r="AL45" s="1848"/>
      <c r="AM45" s="1848"/>
      <c r="AN45" s="1848"/>
      <c r="AO45" s="1848"/>
      <c r="AP45" s="1848"/>
      <c r="AQ45" s="1848"/>
      <c r="AR45" s="1848"/>
      <c r="AS45" s="1848"/>
      <c r="AT45" s="1848"/>
      <c r="AU45" s="1848"/>
      <c r="AV45" s="1848"/>
      <c r="AW45" s="1848"/>
      <c r="AX45" s="1848"/>
      <c r="AY45" s="1848"/>
      <c r="AZ45" s="1848"/>
    </row>
    <row r="46" spans="1:52" ht="42.75" customHeight="1" x14ac:dyDescent="0.25">
      <c r="A46" s="134"/>
      <c r="B46" s="1849"/>
      <c r="C46" s="1864"/>
      <c r="D46" s="1864"/>
      <c r="E46" s="1864"/>
      <c r="F46" s="1864"/>
      <c r="G46" s="1864"/>
      <c r="H46" s="1864"/>
      <c r="I46" s="1864"/>
      <c r="J46" s="1864"/>
      <c r="K46" s="1864"/>
      <c r="L46" s="1864"/>
      <c r="M46" s="1864"/>
      <c r="N46" s="1864"/>
      <c r="O46" s="1864"/>
      <c r="P46" s="1864"/>
      <c r="Q46" s="1864"/>
      <c r="R46" s="1864"/>
      <c r="S46" s="1864"/>
      <c r="T46" s="1864"/>
      <c r="U46" s="1864"/>
      <c r="V46" s="1864"/>
      <c r="W46" s="1864"/>
      <c r="X46" s="1864"/>
      <c r="Y46" s="1864"/>
      <c r="Z46" s="1953"/>
      <c r="AA46" s="1953"/>
      <c r="AB46" s="1953"/>
      <c r="AC46" s="1864" t="s">
        <v>271</v>
      </c>
      <c r="AD46" s="1864"/>
      <c r="AE46" s="1864"/>
      <c r="AF46" s="1864"/>
      <c r="AG46" s="1864"/>
      <c r="AH46" s="1864"/>
      <c r="AI46" s="1864"/>
      <c r="AJ46" s="1864"/>
      <c r="AK46" s="1864" t="s">
        <v>6</v>
      </c>
      <c r="AL46" s="1864"/>
      <c r="AM46" s="1864"/>
      <c r="AN46" s="1864"/>
      <c r="AO46" s="1864"/>
      <c r="AP46" s="1864"/>
      <c r="AQ46" s="1864"/>
      <c r="AR46" s="1864"/>
      <c r="AS46" s="1864" t="s">
        <v>35</v>
      </c>
      <c r="AT46" s="1864"/>
      <c r="AU46" s="1864"/>
      <c r="AV46" s="1864"/>
      <c r="AW46" s="1864"/>
      <c r="AX46" s="1864"/>
      <c r="AY46" s="1864"/>
      <c r="AZ46" s="1847"/>
    </row>
    <row r="47" spans="1:52" ht="13.5" customHeight="1" thickBot="1" x14ac:dyDescent="0.3">
      <c r="A47" s="611"/>
      <c r="B47" s="1997">
        <v>1</v>
      </c>
      <c r="C47" s="1998"/>
      <c r="D47" s="1998"/>
      <c r="E47" s="1998"/>
      <c r="F47" s="1998"/>
      <c r="G47" s="1998"/>
      <c r="H47" s="1998"/>
      <c r="I47" s="1998"/>
      <c r="J47" s="1998"/>
      <c r="K47" s="1998"/>
      <c r="L47" s="1998"/>
      <c r="M47" s="1998"/>
      <c r="N47" s="1998"/>
      <c r="O47" s="1998"/>
      <c r="P47" s="1998"/>
      <c r="Q47" s="1998"/>
      <c r="R47" s="1998"/>
      <c r="S47" s="1998"/>
      <c r="T47" s="1998"/>
      <c r="U47" s="1998"/>
      <c r="V47" s="1998"/>
      <c r="W47" s="1998"/>
      <c r="X47" s="1998"/>
      <c r="Y47" s="1999"/>
      <c r="Z47" s="1988" t="s">
        <v>36</v>
      </c>
      <c r="AA47" s="1988"/>
      <c r="AB47" s="1988"/>
      <c r="AC47" s="1989">
        <v>3</v>
      </c>
      <c r="AD47" s="1989"/>
      <c r="AE47" s="1989"/>
      <c r="AF47" s="1989"/>
      <c r="AG47" s="1989"/>
      <c r="AH47" s="1989"/>
      <c r="AI47" s="1989"/>
      <c r="AJ47" s="1989"/>
      <c r="AK47" s="1989">
        <v>4</v>
      </c>
      <c r="AL47" s="1989"/>
      <c r="AM47" s="1989"/>
      <c r="AN47" s="1989"/>
      <c r="AO47" s="1989"/>
      <c r="AP47" s="1989"/>
      <c r="AQ47" s="1989"/>
      <c r="AR47" s="1989"/>
      <c r="AS47" s="1989">
        <v>5</v>
      </c>
      <c r="AT47" s="1989"/>
      <c r="AU47" s="1989"/>
      <c r="AV47" s="1989"/>
      <c r="AW47" s="1989"/>
      <c r="AX47" s="1989"/>
      <c r="AY47" s="1989"/>
      <c r="AZ47" s="1990"/>
    </row>
    <row r="48" spans="1:52" ht="18" customHeight="1" x14ac:dyDescent="0.25">
      <c r="A48" s="134"/>
      <c r="B48" s="1994" t="s">
        <v>259</v>
      </c>
      <c r="C48" s="1995"/>
      <c r="D48" s="1995"/>
      <c r="E48" s="1995"/>
      <c r="F48" s="1995"/>
      <c r="G48" s="1995"/>
      <c r="H48" s="1995"/>
      <c r="I48" s="1995"/>
      <c r="J48" s="1995"/>
      <c r="K48" s="1995"/>
      <c r="L48" s="1995"/>
      <c r="M48" s="1995"/>
      <c r="N48" s="1995"/>
      <c r="O48" s="1995"/>
      <c r="P48" s="1995"/>
      <c r="Q48" s="1995"/>
      <c r="R48" s="1995"/>
      <c r="S48" s="1995"/>
      <c r="T48" s="1995"/>
      <c r="U48" s="1995"/>
      <c r="V48" s="1995"/>
      <c r="W48" s="1995"/>
      <c r="X48" s="1995"/>
      <c r="Y48" s="1996"/>
      <c r="Z48" s="1924" t="s">
        <v>195</v>
      </c>
      <c r="AA48" s="1925"/>
      <c r="AB48" s="1925"/>
      <c r="AC48" s="2003"/>
      <c r="AD48" s="2003"/>
      <c r="AE48" s="2003"/>
      <c r="AF48" s="2003"/>
      <c r="AG48" s="2003"/>
      <c r="AH48" s="2003"/>
      <c r="AI48" s="2003"/>
      <c r="AJ48" s="2003"/>
      <c r="AK48" s="2003"/>
      <c r="AL48" s="2003"/>
      <c r="AM48" s="2003"/>
      <c r="AN48" s="2003"/>
      <c r="AO48" s="2003"/>
      <c r="AP48" s="2003"/>
      <c r="AQ48" s="2003"/>
      <c r="AR48" s="2003"/>
      <c r="AS48" s="2006"/>
      <c r="AT48" s="2007"/>
      <c r="AU48" s="2007"/>
      <c r="AV48" s="2007"/>
      <c r="AW48" s="2007"/>
      <c r="AX48" s="2007"/>
      <c r="AY48" s="2007"/>
      <c r="AZ48" s="2008"/>
    </row>
    <row r="49" spans="1:52" x14ac:dyDescent="0.25">
      <c r="A49" s="134"/>
      <c r="B49" s="1992" t="s">
        <v>5</v>
      </c>
      <c r="C49" s="1992"/>
      <c r="D49" s="1992"/>
      <c r="E49" s="1992"/>
      <c r="F49" s="1992"/>
      <c r="G49" s="1992"/>
      <c r="H49" s="1992"/>
      <c r="I49" s="1992"/>
      <c r="J49" s="1992"/>
      <c r="K49" s="1992"/>
      <c r="L49" s="1992"/>
      <c r="M49" s="1992"/>
      <c r="N49" s="1992"/>
      <c r="O49" s="1992"/>
      <c r="P49" s="1992"/>
      <c r="Q49" s="1992"/>
      <c r="R49" s="1992"/>
      <c r="S49" s="1992"/>
      <c r="T49" s="1992"/>
      <c r="U49" s="1992"/>
      <c r="V49" s="1992"/>
      <c r="W49" s="1992"/>
      <c r="X49" s="1992"/>
      <c r="Y49" s="1993"/>
      <c r="Z49" s="2000" t="s">
        <v>201</v>
      </c>
      <c r="AA49" s="2001"/>
      <c r="AB49" s="2001"/>
      <c r="AC49" s="1864"/>
      <c r="AD49" s="1864"/>
      <c r="AE49" s="1864"/>
      <c r="AF49" s="1864"/>
      <c r="AG49" s="1864"/>
      <c r="AH49" s="1864"/>
      <c r="AI49" s="1864"/>
      <c r="AJ49" s="1864"/>
      <c r="AK49" s="1864"/>
      <c r="AL49" s="1864"/>
      <c r="AM49" s="1864"/>
      <c r="AN49" s="1864"/>
      <c r="AO49" s="1864"/>
      <c r="AP49" s="1864"/>
      <c r="AQ49" s="1864"/>
      <c r="AR49" s="1864"/>
      <c r="AS49" s="1847"/>
      <c r="AT49" s="1848"/>
      <c r="AU49" s="1848"/>
      <c r="AV49" s="1848"/>
      <c r="AW49" s="1848"/>
      <c r="AX49" s="1848"/>
      <c r="AY49" s="1848"/>
      <c r="AZ49" s="2002"/>
    </row>
    <row r="50" spans="1:52" x14ac:dyDescent="0.25">
      <c r="A50" s="134"/>
      <c r="B50" s="637"/>
      <c r="C50" s="637"/>
      <c r="D50" s="637"/>
      <c r="E50" s="637"/>
      <c r="F50" s="637"/>
      <c r="G50" s="637"/>
      <c r="H50" s="637"/>
      <c r="I50" s="637"/>
      <c r="J50" s="637"/>
      <c r="K50" s="637"/>
      <c r="L50" s="637"/>
      <c r="M50" s="637"/>
      <c r="N50" s="637"/>
      <c r="O50" s="637"/>
      <c r="P50" s="637"/>
      <c r="Q50" s="637"/>
      <c r="R50" s="637"/>
      <c r="S50" s="637"/>
      <c r="T50" s="637"/>
      <c r="U50" s="637"/>
      <c r="V50" s="637"/>
      <c r="W50" s="637"/>
      <c r="X50" s="637"/>
      <c r="Y50" s="638"/>
      <c r="Z50" s="1920"/>
      <c r="AA50" s="1883"/>
      <c r="AB50" s="1884"/>
      <c r="AC50" s="1847"/>
      <c r="AD50" s="1848"/>
      <c r="AE50" s="1848"/>
      <c r="AF50" s="1848"/>
      <c r="AG50" s="1848"/>
      <c r="AH50" s="1848"/>
      <c r="AI50" s="1848"/>
      <c r="AJ50" s="1849"/>
      <c r="AK50" s="1847"/>
      <c r="AL50" s="1848"/>
      <c r="AM50" s="1848"/>
      <c r="AN50" s="1848"/>
      <c r="AO50" s="1848"/>
      <c r="AP50" s="1848"/>
      <c r="AQ50" s="1848"/>
      <c r="AR50" s="1849"/>
      <c r="AS50" s="1847"/>
      <c r="AT50" s="1848"/>
      <c r="AU50" s="1848"/>
      <c r="AV50" s="1848"/>
      <c r="AW50" s="1848"/>
      <c r="AX50" s="1848"/>
      <c r="AY50" s="1848"/>
      <c r="AZ50" s="2002"/>
    </row>
    <row r="51" spans="1:52" ht="15.75" thickBot="1" x14ac:dyDescent="0.3">
      <c r="A51" s="134"/>
      <c r="B51" s="2005" t="s">
        <v>756</v>
      </c>
      <c r="C51" s="2005"/>
      <c r="D51" s="2005"/>
      <c r="E51" s="2005"/>
      <c r="F51" s="2005"/>
      <c r="G51" s="2005"/>
      <c r="H51" s="2005"/>
      <c r="I51" s="2005"/>
      <c r="J51" s="2005"/>
      <c r="K51" s="2005"/>
      <c r="L51" s="2005"/>
      <c r="M51" s="2005"/>
      <c r="N51" s="2005"/>
      <c r="O51" s="2005"/>
      <c r="P51" s="2005"/>
      <c r="Q51" s="2005"/>
      <c r="R51" s="2005"/>
      <c r="S51" s="2005"/>
      <c r="T51" s="2005"/>
      <c r="U51" s="2005"/>
      <c r="V51" s="2005"/>
      <c r="W51" s="2005"/>
      <c r="X51" s="2005"/>
      <c r="Y51" s="2005"/>
      <c r="Z51" s="2012" t="s">
        <v>142</v>
      </c>
      <c r="AA51" s="2013"/>
      <c r="AB51" s="2013"/>
      <c r="AC51" s="2014"/>
      <c r="AD51" s="2014"/>
      <c r="AE51" s="2014"/>
      <c r="AF51" s="2014"/>
      <c r="AG51" s="2014"/>
      <c r="AH51" s="2014"/>
      <c r="AI51" s="2014"/>
      <c r="AJ51" s="2014"/>
      <c r="AK51" s="2014"/>
      <c r="AL51" s="2014"/>
      <c r="AM51" s="2014"/>
      <c r="AN51" s="2014"/>
      <c r="AO51" s="2014"/>
      <c r="AP51" s="2014"/>
      <c r="AQ51" s="2014"/>
      <c r="AR51" s="2014"/>
      <c r="AS51" s="2015"/>
      <c r="AT51" s="2016"/>
      <c r="AU51" s="2016"/>
      <c r="AV51" s="2016"/>
      <c r="AW51" s="2016"/>
      <c r="AX51" s="2016"/>
      <c r="AY51" s="2016"/>
      <c r="AZ51" s="2017"/>
    </row>
  </sheetData>
  <mergeCells count="162">
    <mergeCell ref="A1:AZ1"/>
    <mergeCell ref="B12:AB12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B14:Y16"/>
    <mergeCell ref="Z14:AB16"/>
    <mergeCell ref="AC14:AZ14"/>
    <mergeCell ref="AC15:AJ16"/>
    <mergeCell ref="AK15:AR16"/>
    <mergeCell ref="AS15:AZ16"/>
    <mergeCell ref="AV2:AZ2"/>
    <mergeCell ref="V3:AH3"/>
    <mergeCell ref="AV4:AZ4"/>
    <mergeCell ref="A7:K7"/>
    <mergeCell ref="AV7:AZ7"/>
    <mergeCell ref="A8:K8"/>
    <mergeCell ref="AK50:AR50"/>
    <mergeCell ref="AS50:AZ50"/>
    <mergeCell ref="AC44:AJ44"/>
    <mergeCell ref="AK44:AR44"/>
    <mergeCell ref="AS44:AZ44"/>
    <mergeCell ref="B45:Y46"/>
    <mergeCell ref="Z45:AB46"/>
    <mergeCell ref="Z36:AB36"/>
    <mergeCell ref="Z42:AB42"/>
    <mergeCell ref="AC42:AJ42"/>
    <mergeCell ref="AK42:AR42"/>
    <mergeCell ref="AS42:AZ42"/>
    <mergeCell ref="Z39:AB39"/>
    <mergeCell ref="AC39:AJ39"/>
    <mergeCell ref="AK39:AR39"/>
    <mergeCell ref="AS39:AZ39"/>
    <mergeCell ref="Z40:AB40"/>
    <mergeCell ref="AC40:AJ40"/>
    <mergeCell ref="AK40:AR40"/>
    <mergeCell ref="AC36:AJ36"/>
    <mergeCell ref="AK36:AR36"/>
    <mergeCell ref="AS36:AZ36"/>
    <mergeCell ref="Z38:AB38"/>
    <mergeCell ref="AS41:AZ41"/>
    <mergeCell ref="A9:K9"/>
    <mergeCell ref="L9:AQ9"/>
    <mergeCell ref="A10:K10"/>
    <mergeCell ref="AV10:AZ10"/>
    <mergeCell ref="B51:Y51"/>
    <mergeCell ref="Z43:AB43"/>
    <mergeCell ref="AC43:AJ43"/>
    <mergeCell ref="AK43:AR43"/>
    <mergeCell ref="AS43:AZ43"/>
    <mergeCell ref="Z48:AB48"/>
    <mergeCell ref="AC48:AJ48"/>
    <mergeCell ref="AK48:AR48"/>
    <mergeCell ref="AS48:AZ48"/>
    <mergeCell ref="AS49:AZ49"/>
    <mergeCell ref="Z44:AB44"/>
    <mergeCell ref="Z51:AB51"/>
    <mergeCell ref="AC51:AJ51"/>
    <mergeCell ref="AK51:AR51"/>
    <mergeCell ref="AS51:AZ51"/>
    <mergeCell ref="Z50:AB50"/>
    <mergeCell ref="Z49:AB49"/>
    <mergeCell ref="AC49:AJ49"/>
    <mergeCell ref="AK49:AR49"/>
    <mergeCell ref="AC50:AJ50"/>
    <mergeCell ref="Z31:AB31"/>
    <mergeCell ref="AC31:AJ31"/>
    <mergeCell ref="AK31:AR31"/>
    <mergeCell ref="AC38:AJ38"/>
    <mergeCell ref="AK38:AR38"/>
    <mergeCell ref="AS38:AZ38"/>
    <mergeCell ref="Z32:AB32"/>
    <mergeCell ref="AC32:AJ32"/>
    <mergeCell ref="AV8:AZ8"/>
    <mergeCell ref="Z27:AB27"/>
    <mergeCell ref="AC27:AJ27"/>
    <mergeCell ref="AK27:AR27"/>
    <mergeCell ref="AS27:AZ27"/>
    <mergeCell ref="Z30:AB30"/>
    <mergeCell ref="AC30:AJ30"/>
    <mergeCell ref="AK30:AR30"/>
    <mergeCell ref="AS30:AZ30"/>
    <mergeCell ref="Z29:AB29"/>
    <mergeCell ref="AC29:AJ29"/>
    <mergeCell ref="AK29:AR29"/>
    <mergeCell ref="AS29:AZ29"/>
    <mergeCell ref="AS40:AZ40"/>
    <mergeCell ref="Z35:AB35"/>
    <mergeCell ref="AC35:AJ35"/>
    <mergeCell ref="AK35:AR35"/>
    <mergeCell ref="AS35:AZ35"/>
    <mergeCell ref="Z37:AB37"/>
    <mergeCell ref="AC37:AJ37"/>
    <mergeCell ref="AK37:AR37"/>
    <mergeCell ref="AS37:AZ37"/>
    <mergeCell ref="B49:Y49"/>
    <mergeCell ref="B48:Y48"/>
    <mergeCell ref="B43:Y43"/>
    <mergeCell ref="B42:Y42"/>
    <mergeCell ref="B40:Y40"/>
    <mergeCell ref="B39:Y39"/>
    <mergeCell ref="B37:Y37"/>
    <mergeCell ref="B36:Y36"/>
    <mergeCell ref="B30:Y30"/>
    <mergeCell ref="B33:Y33"/>
    <mergeCell ref="B31:Y31"/>
    <mergeCell ref="B47:Y47"/>
    <mergeCell ref="Z47:AB47"/>
    <mergeCell ref="AC47:AJ47"/>
    <mergeCell ref="AK47:AR47"/>
    <mergeCell ref="AS47:AZ47"/>
    <mergeCell ref="B20:AZ20"/>
    <mergeCell ref="B28:Y28"/>
    <mergeCell ref="B27:Y27"/>
    <mergeCell ref="B26:Y26"/>
    <mergeCell ref="B34:Y34"/>
    <mergeCell ref="Z28:AB28"/>
    <mergeCell ref="AC28:AJ28"/>
    <mergeCell ref="AK28:AR28"/>
    <mergeCell ref="AS28:AZ28"/>
    <mergeCell ref="AK32:AR32"/>
    <mergeCell ref="AS32:AZ32"/>
    <mergeCell ref="AS31:AZ31"/>
    <mergeCell ref="Z33:AB33"/>
    <mergeCell ref="AC33:AJ33"/>
    <mergeCell ref="AK33:AR33"/>
    <mergeCell ref="AS33:AZ33"/>
    <mergeCell ref="Z34:AB34"/>
    <mergeCell ref="AC34:AJ34"/>
    <mergeCell ref="AK34:AR34"/>
    <mergeCell ref="Z41:AB41"/>
    <mergeCell ref="AQ3:AU3"/>
    <mergeCell ref="AQ4:AU5"/>
    <mergeCell ref="AQ6:AU6"/>
    <mergeCell ref="AQ7:AU7"/>
    <mergeCell ref="AQ10:AU10"/>
    <mergeCell ref="AC45:AZ45"/>
    <mergeCell ref="AC46:AJ46"/>
    <mergeCell ref="AK46:AR46"/>
    <mergeCell ref="AS46:AZ46"/>
    <mergeCell ref="AV6:AZ6"/>
    <mergeCell ref="AS34:AZ34"/>
    <mergeCell ref="B22:AZ22"/>
    <mergeCell ref="AC25:AJ25"/>
    <mergeCell ref="AK25:AR25"/>
    <mergeCell ref="AS25:AZ25"/>
    <mergeCell ref="Z26:AB26"/>
    <mergeCell ref="AC26:AJ26"/>
    <mergeCell ref="AK26:AR26"/>
    <mergeCell ref="AS26:AZ26"/>
    <mergeCell ref="B24:Y25"/>
    <mergeCell ref="Z24:AB25"/>
    <mergeCell ref="AC24:AZ24"/>
    <mergeCell ref="AC41:AJ41"/>
    <mergeCell ref="AK41:AR41"/>
  </mergeCells>
  <pageMargins left="0.70866141732283472" right="0.39370078740157483" top="0.74803149606299213" bottom="0.74803149606299213" header="0.31496062992125984" footer="0"/>
  <pageSetup paperSize="9" firstPageNumber="213" fitToHeight="0" orientation="landscape" useFirstPageNumber="1" r:id="rId1"/>
  <headerFooter>
    <oddHeader>&amp;C&amp;"Times New Roman,обычный"&amp;10&amp;P</oddHeader>
  </headerFooter>
  <rowBreaks count="2" manualBreakCount="2">
    <brk id="21" max="51" man="1"/>
    <brk id="44" max="5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1"/>
  <sheetViews>
    <sheetView showGridLines="0" topLeftCell="A4" zoomScaleSheetLayoutView="100" workbookViewId="0">
      <selection activeCell="AB4" sqref="AB4"/>
    </sheetView>
  </sheetViews>
  <sheetFormatPr defaultRowHeight="15" x14ac:dyDescent="0.25"/>
  <cols>
    <col min="1" max="1" width="2.5703125" style="124" customWidth="1"/>
    <col min="2" max="25" width="2.42578125" style="124" customWidth="1"/>
    <col min="26" max="52" width="2.5703125" style="124" customWidth="1"/>
  </cols>
  <sheetData>
    <row r="1" spans="1:52" ht="50.1" customHeight="1" x14ac:dyDescent="0.25">
      <c r="A1" s="1850" t="s">
        <v>880</v>
      </c>
      <c r="B1" s="1850"/>
      <c r="C1" s="1850"/>
      <c r="D1" s="1850"/>
      <c r="E1" s="1850"/>
      <c r="F1" s="1850"/>
      <c r="G1" s="1850"/>
      <c r="H1" s="1850"/>
      <c r="I1" s="1850"/>
      <c r="J1" s="1850"/>
      <c r="K1" s="1850"/>
      <c r="L1" s="1850"/>
      <c r="M1" s="1850"/>
      <c r="N1" s="1850"/>
      <c r="O1" s="1850"/>
      <c r="P1" s="1850"/>
      <c r="Q1" s="1850"/>
      <c r="R1" s="1850"/>
      <c r="S1" s="1850"/>
      <c r="T1" s="1850"/>
      <c r="U1" s="1850"/>
      <c r="V1" s="1850"/>
      <c r="W1" s="1850"/>
      <c r="X1" s="1850"/>
      <c r="Y1" s="1850"/>
      <c r="Z1" s="1850"/>
      <c r="AA1" s="1850"/>
      <c r="AB1" s="1850"/>
      <c r="AC1" s="1850"/>
      <c r="AD1" s="1850"/>
      <c r="AE1" s="1850"/>
      <c r="AF1" s="1850"/>
      <c r="AG1" s="1850"/>
      <c r="AH1" s="1850"/>
      <c r="AI1" s="1850"/>
      <c r="AJ1" s="1850"/>
      <c r="AK1" s="1850"/>
      <c r="AL1" s="1850"/>
      <c r="AM1" s="1850"/>
      <c r="AN1" s="1850"/>
      <c r="AO1" s="1850"/>
      <c r="AP1" s="1850"/>
      <c r="AQ1" s="1850"/>
      <c r="AR1" s="1850"/>
      <c r="AS1" s="1850"/>
      <c r="AT1" s="1850"/>
      <c r="AU1" s="1850"/>
      <c r="AV1" s="1850"/>
      <c r="AW1" s="1850"/>
      <c r="AX1" s="1850"/>
      <c r="AY1" s="1850"/>
      <c r="AZ1" s="1850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ht="15" customHeight="1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784" t="s">
        <v>464</v>
      </c>
      <c r="AR3" s="784"/>
      <c r="AS3" s="784"/>
      <c r="AT3" s="784"/>
      <c r="AU3" s="949"/>
      <c r="AV3" s="410"/>
      <c r="AW3" s="411"/>
      <c r="AX3" s="411"/>
      <c r="AY3" s="411"/>
      <c r="AZ3" s="412"/>
    </row>
    <row r="4" spans="1:52" ht="13.5" customHeight="1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784" t="s">
        <v>465</v>
      </c>
      <c r="AR4" s="784"/>
      <c r="AS4" s="784"/>
      <c r="AT4" s="784"/>
      <c r="AU4" s="949"/>
      <c r="AV4" s="827"/>
      <c r="AW4" s="824"/>
      <c r="AX4" s="824"/>
      <c r="AY4" s="824"/>
      <c r="AZ4" s="828"/>
    </row>
    <row r="5" spans="1:52" ht="13.5" customHeight="1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784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ht="15" customHeight="1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784" t="s">
        <v>466</v>
      </c>
      <c r="AR6" s="784"/>
      <c r="AS6" s="784"/>
      <c r="AT6" s="784"/>
      <c r="AU6" s="949"/>
      <c r="AV6" s="908"/>
      <c r="AW6" s="909"/>
      <c r="AX6" s="909"/>
      <c r="AY6" s="909"/>
      <c r="AZ6" s="910"/>
    </row>
    <row r="7" spans="1:52" ht="15" customHeight="1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784" t="s">
        <v>467</v>
      </c>
      <c r="AR7" s="784"/>
      <c r="AS7" s="784"/>
      <c r="AT7" s="784"/>
      <c r="AU7" s="949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75"/>
      <c r="AR8" s="75"/>
      <c r="AS8" s="75"/>
      <c r="AT8" s="75"/>
      <c r="AU8" s="6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1449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84" t="s">
        <v>764</v>
      </c>
      <c r="AR10" s="784"/>
      <c r="AS10" s="784"/>
      <c r="AT10" s="784"/>
      <c r="AU10" s="949"/>
      <c r="AV10" s="836">
        <v>383</v>
      </c>
      <c r="AW10" s="837"/>
      <c r="AX10" s="837"/>
      <c r="AY10" s="837"/>
      <c r="AZ10" s="838"/>
    </row>
    <row r="12" spans="1:52" x14ac:dyDescent="0.25">
      <c r="A12" s="126"/>
      <c r="B12" s="701" t="s">
        <v>881</v>
      </c>
      <c r="C12" s="701"/>
      <c r="D12" s="701"/>
      <c r="E12" s="701"/>
      <c r="F12" s="701"/>
      <c r="G12" s="701"/>
      <c r="H12" s="701"/>
      <c r="I12" s="701"/>
      <c r="J12" s="701"/>
      <c r="K12" s="701"/>
      <c r="L12" s="701"/>
      <c r="M12" s="701"/>
      <c r="N12" s="701"/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  <c r="AA12" s="701"/>
      <c r="AB12" s="701"/>
      <c r="AC12" s="701"/>
      <c r="AD12" s="701"/>
      <c r="AE12" s="701"/>
      <c r="AF12" s="701"/>
      <c r="AG12" s="701"/>
      <c r="AH12" s="701"/>
      <c r="AI12" s="701"/>
      <c r="AJ12" s="701"/>
      <c r="AK12" s="701"/>
      <c r="AL12" s="701"/>
      <c r="AM12" s="701"/>
      <c r="AN12" s="701"/>
      <c r="AO12" s="701"/>
      <c r="AP12" s="701"/>
      <c r="AQ12" s="701"/>
      <c r="AR12" s="701"/>
      <c r="AS12" s="701"/>
      <c r="AT12" s="701"/>
      <c r="AU12" s="701"/>
      <c r="AV12" s="701"/>
      <c r="AW12" s="701"/>
      <c r="AX12" s="701"/>
      <c r="AY12" s="701"/>
      <c r="AZ12" s="701"/>
    </row>
    <row r="13" spans="1:52" ht="8.1" customHeight="1" x14ac:dyDescent="0.25">
      <c r="A13" s="126"/>
      <c r="B13" s="604"/>
      <c r="C13" s="604"/>
      <c r="D13" s="604"/>
      <c r="E13" s="604"/>
      <c r="F13" s="604"/>
      <c r="G13" s="604"/>
      <c r="H13" s="604"/>
      <c r="I13" s="604"/>
      <c r="J13" s="604"/>
      <c r="K13" s="604"/>
      <c r="L13" s="604"/>
      <c r="M13" s="604"/>
      <c r="N13" s="604"/>
      <c r="O13" s="604"/>
      <c r="P13" s="604"/>
      <c r="Q13" s="604"/>
      <c r="R13" s="604"/>
      <c r="S13" s="604"/>
      <c r="T13" s="604"/>
      <c r="U13" s="604"/>
      <c r="V13" s="604"/>
      <c r="W13" s="604"/>
      <c r="X13" s="604"/>
      <c r="Y13" s="604"/>
      <c r="Z13" s="604"/>
      <c r="AA13" s="604"/>
      <c r="AB13" s="604"/>
      <c r="AC13" s="604"/>
      <c r="AD13" s="604"/>
      <c r="AE13" s="604"/>
      <c r="AF13" s="604"/>
      <c r="AG13" s="604"/>
      <c r="AH13" s="604"/>
      <c r="AI13" s="604"/>
      <c r="AJ13" s="604"/>
      <c r="AK13" s="604"/>
      <c r="AL13" s="604"/>
      <c r="AM13" s="604"/>
      <c r="AN13" s="604"/>
      <c r="AO13" s="604"/>
      <c r="AP13" s="604"/>
      <c r="AQ13" s="604"/>
      <c r="AR13" s="604"/>
      <c r="AS13" s="604"/>
      <c r="AT13" s="604"/>
      <c r="AU13" s="604"/>
      <c r="AV13" s="604"/>
      <c r="AW13" s="604"/>
      <c r="AX13" s="604"/>
      <c r="AY13" s="604"/>
      <c r="AZ13" s="604"/>
    </row>
    <row r="14" spans="1:52" ht="17.25" customHeight="1" x14ac:dyDescent="0.25">
      <c r="A14" s="126"/>
      <c r="B14" s="1851" t="s">
        <v>2</v>
      </c>
      <c r="C14" s="1851"/>
      <c r="D14" s="1851"/>
      <c r="E14" s="1851"/>
      <c r="F14" s="1851"/>
      <c r="G14" s="1851"/>
      <c r="H14" s="1851"/>
      <c r="I14" s="1851"/>
      <c r="J14" s="1851"/>
      <c r="K14" s="1851"/>
      <c r="L14" s="1851"/>
      <c r="M14" s="1851"/>
      <c r="N14" s="1851"/>
      <c r="O14" s="1851"/>
      <c r="P14" s="1851"/>
      <c r="Q14" s="1851"/>
      <c r="R14" s="1851"/>
      <c r="S14" s="1851"/>
      <c r="T14" s="1851"/>
      <c r="U14" s="1851"/>
      <c r="V14" s="1851"/>
      <c r="W14" s="1851"/>
      <c r="X14" s="1851"/>
      <c r="Y14" s="1844"/>
      <c r="Z14" s="1843" t="s">
        <v>33</v>
      </c>
      <c r="AA14" s="1851"/>
      <c r="AB14" s="1844"/>
      <c r="AC14" s="1847" t="s">
        <v>99</v>
      </c>
      <c r="AD14" s="1848"/>
      <c r="AE14" s="1848"/>
      <c r="AF14" s="1848"/>
      <c r="AG14" s="1848"/>
      <c r="AH14" s="1848"/>
      <c r="AI14" s="1848"/>
      <c r="AJ14" s="1848"/>
      <c r="AK14" s="1848"/>
      <c r="AL14" s="1848"/>
      <c r="AM14" s="1848"/>
      <c r="AN14" s="1848"/>
      <c r="AO14" s="1848"/>
      <c r="AP14" s="1848"/>
      <c r="AQ14" s="1848"/>
      <c r="AR14" s="1848"/>
      <c r="AS14" s="1848"/>
      <c r="AT14" s="1848"/>
      <c r="AU14" s="1848"/>
      <c r="AV14" s="1848"/>
      <c r="AW14" s="1848"/>
      <c r="AX14" s="1848"/>
      <c r="AY14" s="1848"/>
      <c r="AZ14" s="1848"/>
    </row>
    <row r="15" spans="1:52" ht="24" customHeight="1" x14ac:dyDescent="0.25">
      <c r="A15" s="126"/>
      <c r="B15" s="1852"/>
      <c r="C15" s="1852"/>
      <c r="D15" s="1852"/>
      <c r="E15" s="1852"/>
      <c r="F15" s="1852"/>
      <c r="G15" s="1852"/>
      <c r="H15" s="1852"/>
      <c r="I15" s="1852"/>
      <c r="J15" s="1852"/>
      <c r="K15" s="1852"/>
      <c r="L15" s="1852"/>
      <c r="M15" s="1852"/>
      <c r="N15" s="1852"/>
      <c r="O15" s="1852"/>
      <c r="P15" s="1852"/>
      <c r="Q15" s="1852"/>
      <c r="R15" s="1852"/>
      <c r="S15" s="1852"/>
      <c r="T15" s="1852"/>
      <c r="U15" s="1852"/>
      <c r="V15" s="1852"/>
      <c r="W15" s="1852"/>
      <c r="X15" s="1852"/>
      <c r="Y15" s="1853"/>
      <c r="Z15" s="1897"/>
      <c r="AA15" s="1852"/>
      <c r="AB15" s="1853"/>
      <c r="AC15" s="1843" t="s">
        <v>271</v>
      </c>
      <c r="AD15" s="1851"/>
      <c r="AE15" s="1851"/>
      <c r="AF15" s="1851"/>
      <c r="AG15" s="1851"/>
      <c r="AH15" s="1851"/>
      <c r="AI15" s="1851"/>
      <c r="AJ15" s="1844"/>
      <c r="AK15" s="1864" t="s">
        <v>6</v>
      </c>
      <c r="AL15" s="1864"/>
      <c r="AM15" s="1864"/>
      <c r="AN15" s="1864"/>
      <c r="AO15" s="1864"/>
      <c r="AP15" s="1864"/>
      <c r="AQ15" s="1864"/>
      <c r="AR15" s="1864"/>
      <c r="AS15" s="1851" t="s">
        <v>35</v>
      </c>
      <c r="AT15" s="1851"/>
      <c r="AU15" s="1851"/>
      <c r="AV15" s="1851"/>
      <c r="AW15" s="1851"/>
      <c r="AX15" s="1851"/>
      <c r="AY15" s="1851"/>
      <c r="AZ15" s="1851"/>
    </row>
    <row r="16" spans="1:52" ht="24.95" customHeight="1" x14ac:dyDescent="0.25">
      <c r="A16" s="126"/>
      <c r="B16" s="1854"/>
      <c r="C16" s="1854"/>
      <c r="D16" s="1854"/>
      <c r="E16" s="1854"/>
      <c r="F16" s="1854"/>
      <c r="G16" s="1854"/>
      <c r="H16" s="1854"/>
      <c r="I16" s="1854"/>
      <c r="J16" s="1854"/>
      <c r="K16" s="1854"/>
      <c r="L16" s="1854"/>
      <c r="M16" s="1854"/>
      <c r="N16" s="1854"/>
      <c r="O16" s="1854"/>
      <c r="P16" s="1854"/>
      <c r="Q16" s="1854"/>
      <c r="R16" s="1854"/>
      <c r="S16" s="1854"/>
      <c r="T16" s="1854"/>
      <c r="U16" s="1854"/>
      <c r="V16" s="1854"/>
      <c r="W16" s="1854"/>
      <c r="X16" s="1854"/>
      <c r="Y16" s="1846"/>
      <c r="Z16" s="1845"/>
      <c r="AA16" s="1854"/>
      <c r="AB16" s="1846"/>
      <c r="AC16" s="1845"/>
      <c r="AD16" s="1854"/>
      <c r="AE16" s="1854"/>
      <c r="AF16" s="1854"/>
      <c r="AG16" s="1854"/>
      <c r="AH16" s="1854"/>
      <c r="AI16" s="1854"/>
      <c r="AJ16" s="1846"/>
      <c r="AK16" s="1864"/>
      <c r="AL16" s="1864"/>
      <c r="AM16" s="1864"/>
      <c r="AN16" s="1864"/>
      <c r="AO16" s="1864"/>
      <c r="AP16" s="1864"/>
      <c r="AQ16" s="1864"/>
      <c r="AR16" s="1864"/>
      <c r="AS16" s="1854"/>
      <c r="AT16" s="1854"/>
      <c r="AU16" s="1854"/>
      <c r="AV16" s="1854"/>
      <c r="AW16" s="1854"/>
      <c r="AX16" s="1854"/>
      <c r="AY16" s="1854"/>
      <c r="AZ16" s="1854"/>
    </row>
    <row r="17" spans="1:52" s="391" customFormat="1" ht="12" thickBot="1" x14ac:dyDescent="0.25">
      <c r="A17" s="602"/>
      <c r="B17" s="1908">
        <v>1</v>
      </c>
      <c r="C17" s="1908"/>
      <c r="D17" s="1908"/>
      <c r="E17" s="1908"/>
      <c r="F17" s="1908"/>
      <c r="G17" s="1908"/>
      <c r="H17" s="1908"/>
      <c r="I17" s="1908"/>
      <c r="J17" s="1908"/>
      <c r="K17" s="1908"/>
      <c r="L17" s="1908"/>
      <c r="M17" s="1908"/>
      <c r="N17" s="1908"/>
      <c r="O17" s="1908"/>
      <c r="P17" s="1908"/>
      <c r="Q17" s="1908"/>
      <c r="R17" s="1908"/>
      <c r="S17" s="1908"/>
      <c r="T17" s="1908"/>
      <c r="U17" s="1908"/>
      <c r="V17" s="1908"/>
      <c r="W17" s="1908"/>
      <c r="X17" s="1908"/>
      <c r="Y17" s="1909"/>
      <c r="Z17" s="1857" t="s">
        <v>36</v>
      </c>
      <c r="AA17" s="1908"/>
      <c r="AB17" s="1909"/>
      <c r="AC17" s="1857" t="s">
        <v>7</v>
      </c>
      <c r="AD17" s="1908"/>
      <c r="AE17" s="1908"/>
      <c r="AF17" s="1908"/>
      <c r="AG17" s="1908"/>
      <c r="AH17" s="1908"/>
      <c r="AI17" s="1908"/>
      <c r="AJ17" s="1909"/>
      <c r="AK17" s="1857" t="s">
        <v>8</v>
      </c>
      <c r="AL17" s="1908"/>
      <c r="AM17" s="1908"/>
      <c r="AN17" s="1908"/>
      <c r="AO17" s="1908"/>
      <c r="AP17" s="1908"/>
      <c r="AQ17" s="1908"/>
      <c r="AR17" s="1909"/>
      <c r="AS17" s="1857" t="s">
        <v>9</v>
      </c>
      <c r="AT17" s="1908"/>
      <c r="AU17" s="1908"/>
      <c r="AV17" s="1908"/>
      <c r="AW17" s="1908"/>
      <c r="AX17" s="1908"/>
      <c r="AY17" s="1908"/>
      <c r="AZ17" s="1908"/>
    </row>
    <row r="18" spans="1:52" ht="31.5" customHeight="1" thickBot="1" x14ac:dyDescent="0.3">
      <c r="A18" s="129"/>
      <c r="B18" s="2040" t="s">
        <v>879</v>
      </c>
      <c r="C18" s="2040"/>
      <c r="D18" s="2040"/>
      <c r="E18" s="2040"/>
      <c r="F18" s="2040"/>
      <c r="G18" s="2040"/>
      <c r="H18" s="2040"/>
      <c r="I18" s="2040"/>
      <c r="J18" s="2040"/>
      <c r="K18" s="2040"/>
      <c r="L18" s="2040"/>
      <c r="M18" s="2040"/>
      <c r="N18" s="2040"/>
      <c r="O18" s="2040"/>
      <c r="P18" s="2040"/>
      <c r="Q18" s="2040"/>
      <c r="R18" s="2040"/>
      <c r="S18" s="2040"/>
      <c r="T18" s="2040"/>
      <c r="U18" s="2040"/>
      <c r="V18" s="2040"/>
      <c r="W18" s="2040"/>
      <c r="X18" s="2040"/>
      <c r="Y18" s="2041"/>
      <c r="Z18" s="2042" t="s">
        <v>119</v>
      </c>
      <c r="AA18" s="2043"/>
      <c r="AB18" s="2044"/>
      <c r="AC18" s="2045"/>
      <c r="AD18" s="2045"/>
      <c r="AE18" s="2045"/>
      <c r="AF18" s="2045"/>
      <c r="AG18" s="2045"/>
      <c r="AH18" s="2045"/>
      <c r="AI18" s="2045"/>
      <c r="AJ18" s="2045"/>
      <c r="AK18" s="2045"/>
      <c r="AL18" s="2045"/>
      <c r="AM18" s="2045"/>
      <c r="AN18" s="2045"/>
      <c r="AO18" s="2045"/>
      <c r="AP18" s="2045"/>
      <c r="AQ18" s="2045"/>
      <c r="AR18" s="2045"/>
      <c r="AS18" s="2045"/>
      <c r="AT18" s="2045"/>
      <c r="AU18" s="2045"/>
      <c r="AV18" s="2045"/>
      <c r="AW18" s="2045"/>
      <c r="AX18" s="2045"/>
      <c r="AY18" s="2045"/>
      <c r="AZ18" s="2046"/>
    </row>
    <row r="19" spans="1:52" ht="12" customHeight="1" x14ac:dyDescent="0.25">
      <c r="A19" s="12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152"/>
      <c r="AA19" s="152"/>
      <c r="AB19" s="152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</row>
    <row r="20" spans="1:52" ht="18" customHeight="1" x14ac:dyDescent="0.25">
      <c r="A20" s="129"/>
      <c r="B20" s="2039" t="s">
        <v>798</v>
      </c>
      <c r="C20" s="2039"/>
      <c r="D20" s="2039"/>
      <c r="E20" s="2039"/>
      <c r="F20" s="2039"/>
      <c r="G20" s="2039"/>
      <c r="H20" s="2039"/>
      <c r="I20" s="2039"/>
      <c r="J20" s="2039"/>
      <c r="K20" s="2039"/>
      <c r="L20" s="2039"/>
      <c r="M20" s="2039"/>
      <c r="N20" s="2039"/>
      <c r="O20" s="2039"/>
      <c r="P20" s="2039"/>
      <c r="Q20" s="2039"/>
      <c r="R20" s="2039"/>
      <c r="S20" s="2039"/>
      <c r="T20" s="2039"/>
      <c r="U20" s="2039"/>
      <c r="V20" s="2039"/>
      <c r="W20" s="2039"/>
      <c r="X20" s="2039"/>
      <c r="Y20" s="2039"/>
      <c r="Z20" s="2039"/>
      <c r="AA20" s="2039"/>
      <c r="AB20" s="2039"/>
      <c r="AC20" s="2039"/>
      <c r="AD20" s="2039"/>
      <c r="AE20" s="2039"/>
      <c r="AF20" s="2039"/>
      <c r="AG20" s="2039"/>
      <c r="AH20" s="2039"/>
      <c r="AI20" s="2039"/>
      <c r="AJ20" s="2039"/>
      <c r="AK20" s="2039"/>
      <c r="AL20" s="2039"/>
      <c r="AM20" s="2039"/>
      <c r="AN20" s="2039"/>
      <c r="AO20" s="2039"/>
      <c r="AP20" s="2039"/>
      <c r="AQ20" s="2039"/>
      <c r="AR20" s="2039"/>
      <c r="AS20" s="2039"/>
      <c r="AT20" s="2039"/>
      <c r="AU20" s="2039"/>
      <c r="AV20" s="2039"/>
      <c r="AW20" s="2039"/>
      <c r="AX20" s="2039"/>
      <c r="AY20" s="2039"/>
      <c r="AZ20" s="2039"/>
    </row>
    <row r="21" spans="1:52" ht="18" customHeight="1" x14ac:dyDescent="0.25">
      <c r="A21" s="127"/>
      <c r="B21" s="1986" t="s">
        <v>197</v>
      </c>
      <c r="C21" s="1986"/>
      <c r="D21" s="1986"/>
      <c r="E21" s="1986"/>
      <c r="F21" s="1986"/>
      <c r="G21" s="1986"/>
      <c r="H21" s="1986"/>
      <c r="I21" s="1986"/>
      <c r="J21" s="1986"/>
      <c r="K21" s="1986"/>
      <c r="L21" s="1986"/>
      <c r="M21" s="1986"/>
      <c r="N21" s="1986"/>
      <c r="O21" s="1986"/>
      <c r="P21" s="1986"/>
      <c r="Q21" s="1986"/>
      <c r="R21" s="1986"/>
      <c r="S21" s="1986"/>
      <c r="T21" s="1986"/>
      <c r="U21" s="1986"/>
      <c r="V21" s="1986"/>
      <c r="W21" s="1986"/>
      <c r="X21" s="1986"/>
      <c r="Y21" s="1986"/>
      <c r="Z21" s="1986"/>
      <c r="AA21" s="1986"/>
      <c r="AB21" s="1986"/>
      <c r="AC21" s="1986"/>
      <c r="AD21" s="1986"/>
      <c r="AE21" s="1986"/>
      <c r="AF21" s="1986"/>
      <c r="AG21" s="1986"/>
      <c r="AH21" s="1986"/>
      <c r="AI21" s="1986"/>
      <c r="AJ21" s="1986"/>
      <c r="AK21" s="1986"/>
      <c r="AL21" s="1986"/>
      <c r="AM21" s="1986"/>
      <c r="AN21" s="1986"/>
      <c r="AO21" s="1986"/>
      <c r="AP21" s="1986"/>
      <c r="AQ21" s="1986"/>
      <c r="AR21" s="1986"/>
      <c r="AS21" s="1986"/>
      <c r="AT21" s="1986"/>
      <c r="AU21" s="1986"/>
      <c r="AV21" s="1986"/>
      <c r="AW21" s="1986"/>
      <c r="AX21" s="1986"/>
      <c r="AY21" s="1986"/>
      <c r="AZ21" s="1986"/>
    </row>
    <row r="22" spans="1:52" ht="8.1" customHeight="1" x14ac:dyDescent="0.25">
      <c r="A22" s="128"/>
      <c r="B22" s="608"/>
      <c r="C22" s="608"/>
      <c r="D22" s="608"/>
      <c r="E22" s="608"/>
      <c r="F22" s="608"/>
      <c r="G22" s="608"/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  <c r="AN22" s="608"/>
      <c r="AO22" s="608"/>
      <c r="AP22" s="608"/>
      <c r="AQ22" s="608"/>
      <c r="AR22" s="608"/>
      <c r="AS22" s="608"/>
      <c r="AT22" s="608"/>
      <c r="AU22" s="608"/>
      <c r="AV22" s="608"/>
      <c r="AW22" s="608"/>
      <c r="AX22" s="608"/>
      <c r="AY22" s="608"/>
      <c r="AZ22" s="608"/>
    </row>
    <row r="23" spans="1:52" ht="24.95" customHeight="1" x14ac:dyDescent="0.25">
      <c r="A23" s="128"/>
      <c r="B23" s="1849" t="s">
        <v>2</v>
      </c>
      <c r="C23" s="1864"/>
      <c r="D23" s="1864"/>
      <c r="E23" s="1864"/>
      <c r="F23" s="1864"/>
      <c r="G23" s="1864"/>
      <c r="H23" s="1864"/>
      <c r="I23" s="1864"/>
      <c r="J23" s="1864"/>
      <c r="K23" s="1864"/>
      <c r="L23" s="1864"/>
      <c r="M23" s="1864"/>
      <c r="N23" s="1864"/>
      <c r="O23" s="1864"/>
      <c r="P23" s="1864"/>
      <c r="Q23" s="1864"/>
      <c r="R23" s="1864"/>
      <c r="S23" s="1864"/>
      <c r="T23" s="1864"/>
      <c r="U23" s="1864"/>
      <c r="V23" s="1864"/>
      <c r="W23" s="1864"/>
      <c r="X23" s="1864"/>
      <c r="Y23" s="1864"/>
      <c r="Z23" s="1953" t="s">
        <v>33</v>
      </c>
      <c r="AA23" s="1953"/>
      <c r="AB23" s="1953"/>
      <c r="AC23" s="1847" t="s">
        <v>99</v>
      </c>
      <c r="AD23" s="1848"/>
      <c r="AE23" s="1848"/>
      <c r="AF23" s="1848"/>
      <c r="AG23" s="1848"/>
      <c r="AH23" s="1848"/>
      <c r="AI23" s="1848"/>
      <c r="AJ23" s="1848"/>
      <c r="AK23" s="1848"/>
      <c r="AL23" s="1848"/>
      <c r="AM23" s="1848"/>
      <c r="AN23" s="1848"/>
      <c r="AO23" s="1848"/>
      <c r="AP23" s="1848"/>
      <c r="AQ23" s="1848"/>
      <c r="AR23" s="1848"/>
      <c r="AS23" s="1848"/>
      <c r="AT23" s="1848"/>
      <c r="AU23" s="1848"/>
      <c r="AV23" s="1848"/>
      <c r="AW23" s="1848"/>
      <c r="AX23" s="1848"/>
      <c r="AY23" s="1848"/>
      <c r="AZ23" s="1848"/>
    </row>
    <row r="24" spans="1:52" ht="50.1" customHeight="1" x14ac:dyDescent="0.25">
      <c r="A24" s="134"/>
      <c r="B24" s="1849"/>
      <c r="C24" s="1864"/>
      <c r="D24" s="1864"/>
      <c r="E24" s="1864"/>
      <c r="F24" s="1864"/>
      <c r="G24" s="1864"/>
      <c r="H24" s="1864"/>
      <c r="I24" s="1864"/>
      <c r="J24" s="1864"/>
      <c r="K24" s="1864"/>
      <c r="L24" s="1864"/>
      <c r="M24" s="1864"/>
      <c r="N24" s="1864"/>
      <c r="O24" s="1864"/>
      <c r="P24" s="1864"/>
      <c r="Q24" s="1864"/>
      <c r="R24" s="1864"/>
      <c r="S24" s="1864"/>
      <c r="T24" s="1864"/>
      <c r="U24" s="1864"/>
      <c r="V24" s="1864"/>
      <c r="W24" s="1864"/>
      <c r="X24" s="1864"/>
      <c r="Y24" s="1864"/>
      <c r="Z24" s="1953"/>
      <c r="AA24" s="1953"/>
      <c r="AB24" s="1953"/>
      <c r="AC24" s="1987" t="s">
        <v>271</v>
      </c>
      <c r="AD24" s="1987"/>
      <c r="AE24" s="1987"/>
      <c r="AF24" s="1987"/>
      <c r="AG24" s="1987"/>
      <c r="AH24" s="1987"/>
      <c r="AI24" s="1987"/>
      <c r="AJ24" s="1987"/>
      <c r="AK24" s="1987" t="s">
        <v>6</v>
      </c>
      <c r="AL24" s="1987"/>
      <c r="AM24" s="1987"/>
      <c r="AN24" s="1987"/>
      <c r="AO24" s="1987"/>
      <c r="AP24" s="1987"/>
      <c r="AQ24" s="1987"/>
      <c r="AR24" s="1987"/>
      <c r="AS24" s="1987" t="s">
        <v>35</v>
      </c>
      <c r="AT24" s="1987"/>
      <c r="AU24" s="1987"/>
      <c r="AV24" s="1987"/>
      <c r="AW24" s="1987"/>
      <c r="AX24" s="1987"/>
      <c r="AY24" s="1987"/>
      <c r="AZ24" s="1843"/>
    </row>
    <row r="25" spans="1:52" s="391" customFormat="1" ht="15" customHeight="1" thickBot="1" x14ac:dyDescent="0.25">
      <c r="A25" s="611"/>
      <c r="B25" s="1997">
        <v>1</v>
      </c>
      <c r="C25" s="1998"/>
      <c r="D25" s="1998"/>
      <c r="E25" s="1998"/>
      <c r="F25" s="1998"/>
      <c r="G25" s="1998"/>
      <c r="H25" s="1998"/>
      <c r="I25" s="1998"/>
      <c r="J25" s="1998"/>
      <c r="K25" s="1998"/>
      <c r="L25" s="1998"/>
      <c r="M25" s="1998"/>
      <c r="N25" s="1998"/>
      <c r="O25" s="1998"/>
      <c r="P25" s="1998"/>
      <c r="Q25" s="1998"/>
      <c r="R25" s="1998"/>
      <c r="S25" s="1998"/>
      <c r="T25" s="1998"/>
      <c r="U25" s="1998"/>
      <c r="V25" s="1998"/>
      <c r="W25" s="1998"/>
      <c r="X25" s="1998"/>
      <c r="Y25" s="1999"/>
      <c r="Z25" s="1988" t="s">
        <v>36</v>
      </c>
      <c r="AA25" s="1988"/>
      <c r="AB25" s="1988"/>
      <c r="AC25" s="1989">
        <v>3</v>
      </c>
      <c r="AD25" s="1989"/>
      <c r="AE25" s="1989"/>
      <c r="AF25" s="1989"/>
      <c r="AG25" s="1989"/>
      <c r="AH25" s="1989"/>
      <c r="AI25" s="1989"/>
      <c r="AJ25" s="1989"/>
      <c r="AK25" s="1989">
        <v>4</v>
      </c>
      <c r="AL25" s="1989"/>
      <c r="AM25" s="1989"/>
      <c r="AN25" s="1989"/>
      <c r="AO25" s="1989"/>
      <c r="AP25" s="1989"/>
      <c r="AQ25" s="1989"/>
      <c r="AR25" s="1989"/>
      <c r="AS25" s="1989">
        <v>5</v>
      </c>
      <c r="AT25" s="1989"/>
      <c r="AU25" s="1989"/>
      <c r="AV25" s="1989"/>
      <c r="AW25" s="1989"/>
      <c r="AX25" s="1989"/>
      <c r="AY25" s="1989"/>
      <c r="AZ25" s="1990"/>
    </row>
    <row r="26" spans="1:52" ht="32.1" customHeight="1" x14ac:dyDescent="0.25">
      <c r="A26" s="134"/>
      <c r="B26" s="2047" t="s">
        <v>419</v>
      </c>
      <c r="C26" s="2047"/>
      <c r="D26" s="2047"/>
      <c r="E26" s="2047"/>
      <c r="F26" s="2047"/>
      <c r="G26" s="2047"/>
      <c r="H26" s="2047"/>
      <c r="I26" s="2047"/>
      <c r="J26" s="2047"/>
      <c r="K26" s="2047"/>
      <c r="L26" s="2047"/>
      <c r="M26" s="2047"/>
      <c r="N26" s="2047"/>
      <c r="O26" s="2047"/>
      <c r="P26" s="2047"/>
      <c r="Q26" s="2047"/>
      <c r="R26" s="2047"/>
      <c r="S26" s="2047"/>
      <c r="T26" s="2047"/>
      <c r="U26" s="2047"/>
      <c r="V26" s="2047"/>
      <c r="W26" s="2047"/>
      <c r="X26" s="2047"/>
      <c r="Y26" s="2048"/>
      <c r="Z26" s="1924" t="s">
        <v>119</v>
      </c>
      <c r="AA26" s="1925"/>
      <c r="AB26" s="1925"/>
      <c r="AC26" s="2003"/>
      <c r="AD26" s="2003"/>
      <c r="AE26" s="2003"/>
      <c r="AF26" s="2003"/>
      <c r="AG26" s="2003"/>
      <c r="AH26" s="2003"/>
      <c r="AI26" s="2003"/>
      <c r="AJ26" s="2003"/>
      <c r="AK26" s="2003"/>
      <c r="AL26" s="2003"/>
      <c r="AM26" s="2003"/>
      <c r="AN26" s="2003"/>
      <c r="AO26" s="2003"/>
      <c r="AP26" s="2003"/>
      <c r="AQ26" s="2003"/>
      <c r="AR26" s="2003"/>
      <c r="AS26" s="2003"/>
      <c r="AT26" s="2003"/>
      <c r="AU26" s="2003"/>
      <c r="AV26" s="2003"/>
      <c r="AW26" s="2003"/>
      <c r="AX26" s="2003"/>
      <c r="AY26" s="2003"/>
      <c r="AZ26" s="2004"/>
    </row>
    <row r="27" spans="1:52" ht="28.5" customHeight="1" x14ac:dyDescent="0.25">
      <c r="A27" s="134"/>
      <c r="B27" s="1992" t="s">
        <v>5</v>
      </c>
      <c r="C27" s="1992"/>
      <c r="D27" s="1992"/>
      <c r="E27" s="1992"/>
      <c r="F27" s="1992"/>
      <c r="G27" s="1992"/>
      <c r="H27" s="1992"/>
      <c r="I27" s="1992"/>
      <c r="J27" s="1992"/>
      <c r="K27" s="1992"/>
      <c r="L27" s="1992"/>
      <c r="M27" s="1992"/>
      <c r="N27" s="1992"/>
      <c r="O27" s="1992"/>
      <c r="P27" s="1992"/>
      <c r="Q27" s="1992"/>
      <c r="R27" s="1992"/>
      <c r="S27" s="1992"/>
      <c r="T27" s="1992"/>
      <c r="U27" s="1992"/>
      <c r="V27" s="1992"/>
      <c r="W27" s="1992"/>
      <c r="X27" s="1992"/>
      <c r="Y27" s="1993"/>
      <c r="Z27" s="2000" t="s">
        <v>160</v>
      </c>
      <c r="AA27" s="2001"/>
      <c r="AB27" s="2001"/>
      <c r="AC27" s="1864"/>
      <c r="AD27" s="1864"/>
      <c r="AE27" s="1864"/>
      <c r="AF27" s="1864"/>
      <c r="AG27" s="1864"/>
      <c r="AH27" s="1864"/>
      <c r="AI27" s="1864"/>
      <c r="AJ27" s="1864"/>
      <c r="AK27" s="1864"/>
      <c r="AL27" s="1864"/>
      <c r="AM27" s="1864"/>
      <c r="AN27" s="1864"/>
      <c r="AO27" s="1864"/>
      <c r="AP27" s="1864"/>
      <c r="AQ27" s="1864"/>
      <c r="AR27" s="1864"/>
      <c r="AS27" s="1864"/>
      <c r="AT27" s="1864"/>
      <c r="AU27" s="1864"/>
      <c r="AV27" s="1864"/>
      <c r="AW27" s="1864"/>
      <c r="AX27" s="1864"/>
      <c r="AY27" s="1864"/>
      <c r="AZ27" s="1985"/>
    </row>
    <row r="28" spans="1:52" ht="16.5" customHeight="1" x14ac:dyDescent="0.25">
      <c r="A28" s="134"/>
      <c r="B28" s="609"/>
      <c r="C28" s="609"/>
      <c r="D28" s="609"/>
      <c r="E28" s="609"/>
      <c r="F28" s="609"/>
      <c r="G28" s="609"/>
      <c r="H28" s="609"/>
      <c r="I28" s="609"/>
      <c r="J28" s="609"/>
      <c r="K28" s="609"/>
      <c r="L28" s="609"/>
      <c r="M28" s="609"/>
      <c r="N28" s="609"/>
      <c r="O28" s="609"/>
      <c r="P28" s="609"/>
      <c r="Q28" s="609"/>
      <c r="R28" s="609"/>
      <c r="S28" s="609"/>
      <c r="T28" s="609"/>
      <c r="U28" s="609"/>
      <c r="V28" s="609"/>
      <c r="W28" s="609"/>
      <c r="X28" s="609"/>
      <c r="Y28" s="610"/>
      <c r="Z28" s="2000"/>
      <c r="AA28" s="2001"/>
      <c r="AB28" s="2001"/>
      <c r="AC28" s="1864"/>
      <c r="AD28" s="1864"/>
      <c r="AE28" s="1864"/>
      <c r="AF28" s="1864"/>
      <c r="AG28" s="1864"/>
      <c r="AH28" s="1864"/>
      <c r="AI28" s="1864"/>
      <c r="AJ28" s="1864"/>
      <c r="AK28" s="1864"/>
      <c r="AL28" s="1864"/>
      <c r="AM28" s="1864"/>
      <c r="AN28" s="1864"/>
      <c r="AO28" s="1864"/>
      <c r="AP28" s="1864"/>
      <c r="AQ28" s="1864"/>
      <c r="AR28" s="1864"/>
      <c r="AS28" s="1864"/>
      <c r="AT28" s="1864"/>
      <c r="AU28" s="1864"/>
      <c r="AV28" s="1864"/>
      <c r="AW28" s="1864"/>
      <c r="AX28" s="1864"/>
      <c r="AY28" s="1864"/>
      <c r="AZ28" s="1985"/>
    </row>
    <row r="29" spans="1:52" ht="18" customHeight="1" x14ac:dyDescent="0.25">
      <c r="A29" s="134"/>
      <c r="B29" s="2040" t="s">
        <v>260</v>
      </c>
      <c r="C29" s="2040"/>
      <c r="D29" s="2040"/>
      <c r="E29" s="2040"/>
      <c r="F29" s="2040"/>
      <c r="G29" s="2040"/>
      <c r="H29" s="2040"/>
      <c r="I29" s="2040"/>
      <c r="J29" s="2040"/>
      <c r="K29" s="2040"/>
      <c r="L29" s="2040"/>
      <c r="M29" s="2040"/>
      <c r="N29" s="2040"/>
      <c r="O29" s="2040"/>
      <c r="P29" s="2040"/>
      <c r="Q29" s="2040"/>
      <c r="R29" s="2040"/>
      <c r="S29" s="2040"/>
      <c r="T29" s="2040"/>
      <c r="U29" s="2040"/>
      <c r="V29" s="2040"/>
      <c r="W29" s="2040"/>
      <c r="X29" s="2040"/>
      <c r="Y29" s="2041"/>
      <c r="Z29" s="2000" t="s">
        <v>122</v>
      </c>
      <c r="AA29" s="2001"/>
      <c r="AB29" s="2001"/>
      <c r="AC29" s="1864"/>
      <c r="AD29" s="1864"/>
      <c r="AE29" s="1864"/>
      <c r="AF29" s="1864"/>
      <c r="AG29" s="1864"/>
      <c r="AH29" s="1864"/>
      <c r="AI29" s="1864"/>
      <c r="AJ29" s="1864"/>
      <c r="AK29" s="1864"/>
      <c r="AL29" s="1864"/>
      <c r="AM29" s="1864"/>
      <c r="AN29" s="1864"/>
      <c r="AO29" s="1864"/>
      <c r="AP29" s="1864"/>
      <c r="AQ29" s="1864"/>
      <c r="AR29" s="1864"/>
      <c r="AS29" s="1864"/>
      <c r="AT29" s="1864"/>
      <c r="AU29" s="1864"/>
      <c r="AV29" s="1864"/>
      <c r="AW29" s="1864"/>
      <c r="AX29" s="1864"/>
      <c r="AY29" s="1864"/>
      <c r="AZ29" s="1985"/>
    </row>
    <row r="30" spans="1:52" ht="28.5" customHeight="1" x14ac:dyDescent="0.25">
      <c r="A30" s="134"/>
      <c r="B30" s="1992" t="s">
        <v>5</v>
      </c>
      <c r="C30" s="1992"/>
      <c r="D30" s="1992"/>
      <c r="E30" s="1992"/>
      <c r="F30" s="1992"/>
      <c r="G30" s="1992"/>
      <c r="H30" s="1992"/>
      <c r="I30" s="1992"/>
      <c r="J30" s="1992"/>
      <c r="K30" s="1992"/>
      <c r="L30" s="1992"/>
      <c r="M30" s="1992"/>
      <c r="N30" s="1992"/>
      <c r="O30" s="1992"/>
      <c r="P30" s="1992"/>
      <c r="Q30" s="1992"/>
      <c r="R30" s="1992"/>
      <c r="S30" s="1992"/>
      <c r="T30" s="1992"/>
      <c r="U30" s="1992"/>
      <c r="V30" s="1992"/>
      <c r="W30" s="1992"/>
      <c r="X30" s="1992"/>
      <c r="Y30" s="1993"/>
      <c r="Z30" s="2000" t="s">
        <v>162</v>
      </c>
      <c r="AA30" s="2001"/>
      <c r="AB30" s="2001"/>
      <c r="AC30" s="1864"/>
      <c r="AD30" s="1864"/>
      <c r="AE30" s="1864"/>
      <c r="AF30" s="1864"/>
      <c r="AG30" s="1864"/>
      <c r="AH30" s="1864"/>
      <c r="AI30" s="1864"/>
      <c r="AJ30" s="1864"/>
      <c r="AK30" s="1864"/>
      <c r="AL30" s="1864"/>
      <c r="AM30" s="1864"/>
      <c r="AN30" s="1864"/>
      <c r="AO30" s="1864"/>
      <c r="AP30" s="1864"/>
      <c r="AQ30" s="1864"/>
      <c r="AR30" s="1864"/>
      <c r="AS30" s="1864"/>
      <c r="AT30" s="1864"/>
      <c r="AU30" s="1864"/>
      <c r="AV30" s="1864"/>
      <c r="AW30" s="1864"/>
      <c r="AX30" s="1864"/>
      <c r="AY30" s="1864"/>
      <c r="AZ30" s="1985"/>
    </row>
    <row r="31" spans="1:52" ht="16.5" customHeight="1" x14ac:dyDescent="0.25">
      <c r="A31" s="134"/>
      <c r="B31" s="609"/>
      <c r="C31" s="609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609"/>
      <c r="O31" s="609"/>
      <c r="P31" s="609"/>
      <c r="Q31" s="609"/>
      <c r="R31" s="609"/>
      <c r="S31" s="609"/>
      <c r="T31" s="609"/>
      <c r="U31" s="609"/>
      <c r="V31" s="609"/>
      <c r="W31" s="609"/>
      <c r="X31" s="609"/>
      <c r="Y31" s="610"/>
      <c r="Z31" s="2000"/>
      <c r="AA31" s="2001"/>
      <c r="AB31" s="2001"/>
      <c r="AC31" s="1864"/>
      <c r="AD31" s="1864"/>
      <c r="AE31" s="1864"/>
      <c r="AF31" s="1864"/>
      <c r="AG31" s="1864"/>
      <c r="AH31" s="1864"/>
      <c r="AI31" s="1864"/>
      <c r="AJ31" s="1864"/>
      <c r="AK31" s="1864"/>
      <c r="AL31" s="1864"/>
      <c r="AM31" s="1864"/>
      <c r="AN31" s="1864"/>
      <c r="AO31" s="1864"/>
      <c r="AP31" s="1864"/>
      <c r="AQ31" s="1864"/>
      <c r="AR31" s="1864"/>
      <c r="AS31" s="1864"/>
      <c r="AT31" s="1864"/>
      <c r="AU31" s="1864"/>
      <c r="AV31" s="1864"/>
      <c r="AW31" s="1864"/>
      <c r="AX31" s="1864"/>
      <c r="AY31" s="1864"/>
      <c r="AZ31" s="1985"/>
    </row>
    <row r="32" spans="1:52" ht="27" customHeight="1" x14ac:dyDescent="0.25">
      <c r="A32" s="134"/>
      <c r="B32" s="2040" t="s">
        <v>261</v>
      </c>
      <c r="C32" s="2040"/>
      <c r="D32" s="2040"/>
      <c r="E32" s="2040"/>
      <c r="F32" s="2040"/>
      <c r="G32" s="2040"/>
      <c r="H32" s="2040"/>
      <c r="I32" s="2040"/>
      <c r="J32" s="2040"/>
      <c r="K32" s="2040"/>
      <c r="L32" s="2040"/>
      <c r="M32" s="2040"/>
      <c r="N32" s="2040"/>
      <c r="O32" s="2040"/>
      <c r="P32" s="2040"/>
      <c r="Q32" s="2040"/>
      <c r="R32" s="2040"/>
      <c r="S32" s="2040"/>
      <c r="T32" s="2040"/>
      <c r="U32" s="2040"/>
      <c r="V32" s="2040"/>
      <c r="W32" s="2040"/>
      <c r="X32" s="2040"/>
      <c r="Y32" s="2041"/>
      <c r="Z32" s="2000" t="s">
        <v>135</v>
      </c>
      <c r="AA32" s="2001"/>
      <c r="AB32" s="2001"/>
      <c r="AC32" s="1864"/>
      <c r="AD32" s="1864"/>
      <c r="AE32" s="1864"/>
      <c r="AF32" s="1864"/>
      <c r="AG32" s="1864"/>
      <c r="AH32" s="1864"/>
      <c r="AI32" s="1864"/>
      <c r="AJ32" s="1864"/>
      <c r="AK32" s="1864"/>
      <c r="AL32" s="1864"/>
      <c r="AM32" s="1864"/>
      <c r="AN32" s="1864"/>
      <c r="AO32" s="1864"/>
      <c r="AP32" s="1864"/>
      <c r="AQ32" s="1864"/>
      <c r="AR32" s="1864"/>
      <c r="AS32" s="1864"/>
      <c r="AT32" s="1864"/>
      <c r="AU32" s="1864"/>
      <c r="AV32" s="1864"/>
      <c r="AW32" s="1864"/>
      <c r="AX32" s="1864"/>
      <c r="AY32" s="1864"/>
      <c r="AZ32" s="1985"/>
    </row>
    <row r="33" spans="1:52" ht="28.5" customHeight="1" x14ac:dyDescent="0.25">
      <c r="A33" s="134"/>
      <c r="B33" s="1992" t="s">
        <v>5</v>
      </c>
      <c r="C33" s="1992"/>
      <c r="D33" s="1992"/>
      <c r="E33" s="1992"/>
      <c r="F33" s="1992"/>
      <c r="G33" s="1992"/>
      <c r="H33" s="1992"/>
      <c r="I33" s="1992"/>
      <c r="J33" s="1992"/>
      <c r="K33" s="1992"/>
      <c r="L33" s="1992"/>
      <c r="M33" s="1992"/>
      <c r="N33" s="1992"/>
      <c r="O33" s="1992"/>
      <c r="P33" s="1992"/>
      <c r="Q33" s="1992"/>
      <c r="R33" s="1992"/>
      <c r="S33" s="1992"/>
      <c r="T33" s="1992"/>
      <c r="U33" s="1992"/>
      <c r="V33" s="1992"/>
      <c r="W33" s="1992"/>
      <c r="X33" s="1992"/>
      <c r="Y33" s="1993"/>
      <c r="Z33" s="2000" t="s">
        <v>166</v>
      </c>
      <c r="AA33" s="2001"/>
      <c r="AB33" s="2001"/>
      <c r="AC33" s="1864"/>
      <c r="AD33" s="1864"/>
      <c r="AE33" s="1864"/>
      <c r="AF33" s="1864"/>
      <c r="AG33" s="1864"/>
      <c r="AH33" s="1864"/>
      <c r="AI33" s="1864"/>
      <c r="AJ33" s="1864"/>
      <c r="AK33" s="1864"/>
      <c r="AL33" s="1864"/>
      <c r="AM33" s="1864"/>
      <c r="AN33" s="1864"/>
      <c r="AO33" s="1864"/>
      <c r="AP33" s="1864"/>
      <c r="AQ33" s="1864"/>
      <c r="AR33" s="1864"/>
      <c r="AS33" s="1864"/>
      <c r="AT33" s="1864"/>
      <c r="AU33" s="1864"/>
      <c r="AV33" s="1864"/>
      <c r="AW33" s="1864"/>
      <c r="AX33" s="1864"/>
      <c r="AY33" s="1864"/>
      <c r="AZ33" s="1985"/>
    </row>
    <row r="34" spans="1:52" ht="16.5" customHeight="1" x14ac:dyDescent="0.25">
      <c r="A34" s="134"/>
      <c r="B34" s="609"/>
      <c r="C34" s="609"/>
      <c r="D34" s="609"/>
      <c r="E34" s="609"/>
      <c r="F34" s="609"/>
      <c r="G34" s="609"/>
      <c r="H34" s="609"/>
      <c r="I34" s="609"/>
      <c r="J34" s="609"/>
      <c r="K34" s="609"/>
      <c r="L34" s="609"/>
      <c r="M34" s="609"/>
      <c r="N34" s="609"/>
      <c r="O34" s="609"/>
      <c r="P34" s="609"/>
      <c r="Q34" s="609"/>
      <c r="R34" s="609"/>
      <c r="S34" s="609"/>
      <c r="T34" s="609"/>
      <c r="U34" s="609"/>
      <c r="V34" s="609"/>
      <c r="W34" s="609"/>
      <c r="X34" s="609"/>
      <c r="Y34" s="610"/>
      <c r="Z34" s="2000"/>
      <c r="AA34" s="2001"/>
      <c r="AB34" s="2001"/>
      <c r="AC34" s="1864"/>
      <c r="AD34" s="1864"/>
      <c r="AE34" s="1864"/>
      <c r="AF34" s="1864"/>
      <c r="AG34" s="1864"/>
      <c r="AH34" s="1864"/>
      <c r="AI34" s="1864"/>
      <c r="AJ34" s="1864"/>
      <c r="AK34" s="1864"/>
      <c r="AL34" s="1864"/>
      <c r="AM34" s="1864"/>
      <c r="AN34" s="1864"/>
      <c r="AO34" s="1864"/>
      <c r="AP34" s="1864"/>
      <c r="AQ34" s="1864"/>
      <c r="AR34" s="1864"/>
      <c r="AS34" s="1864"/>
      <c r="AT34" s="1864"/>
      <c r="AU34" s="1864"/>
      <c r="AV34" s="1864"/>
      <c r="AW34" s="1864"/>
      <c r="AX34" s="1864"/>
      <c r="AY34" s="1864"/>
      <c r="AZ34" s="1985"/>
    </row>
    <row r="35" spans="1:52" ht="30" customHeight="1" x14ac:dyDescent="0.25">
      <c r="A35" s="134"/>
      <c r="B35" s="2040" t="s">
        <v>262</v>
      </c>
      <c r="C35" s="2040"/>
      <c r="D35" s="2040"/>
      <c r="E35" s="2040"/>
      <c r="F35" s="2040"/>
      <c r="G35" s="2040"/>
      <c r="H35" s="2040"/>
      <c r="I35" s="2040"/>
      <c r="J35" s="2040"/>
      <c r="K35" s="2040"/>
      <c r="L35" s="2040"/>
      <c r="M35" s="2040"/>
      <c r="N35" s="2040"/>
      <c r="O35" s="2040"/>
      <c r="P35" s="2040"/>
      <c r="Q35" s="2040"/>
      <c r="R35" s="2040"/>
      <c r="S35" s="2040"/>
      <c r="T35" s="2040"/>
      <c r="U35" s="2040"/>
      <c r="V35" s="2040"/>
      <c r="W35" s="2040"/>
      <c r="X35" s="2040"/>
      <c r="Y35" s="2041"/>
      <c r="Z35" s="2000" t="s">
        <v>139</v>
      </c>
      <c r="AA35" s="2001"/>
      <c r="AB35" s="2001"/>
      <c r="AC35" s="1864"/>
      <c r="AD35" s="1864"/>
      <c r="AE35" s="1864"/>
      <c r="AF35" s="1864"/>
      <c r="AG35" s="1864"/>
      <c r="AH35" s="1864"/>
      <c r="AI35" s="1864"/>
      <c r="AJ35" s="1864"/>
      <c r="AK35" s="1864"/>
      <c r="AL35" s="1864"/>
      <c r="AM35" s="1864"/>
      <c r="AN35" s="1864"/>
      <c r="AO35" s="1864"/>
      <c r="AP35" s="1864"/>
      <c r="AQ35" s="1864"/>
      <c r="AR35" s="1864"/>
      <c r="AS35" s="1864"/>
      <c r="AT35" s="1864"/>
      <c r="AU35" s="1864"/>
      <c r="AV35" s="1864"/>
      <c r="AW35" s="1864"/>
      <c r="AX35" s="1864"/>
      <c r="AY35" s="1864"/>
      <c r="AZ35" s="1985"/>
    </row>
    <row r="36" spans="1:52" ht="28.5" customHeight="1" x14ac:dyDescent="0.25">
      <c r="A36" s="134"/>
      <c r="B36" s="1992" t="s">
        <v>5</v>
      </c>
      <c r="C36" s="1992"/>
      <c r="D36" s="1992"/>
      <c r="E36" s="1992"/>
      <c r="F36" s="1992"/>
      <c r="G36" s="1992"/>
      <c r="H36" s="1992"/>
      <c r="I36" s="1992"/>
      <c r="J36" s="1992"/>
      <c r="K36" s="1992"/>
      <c r="L36" s="1992"/>
      <c r="M36" s="1992"/>
      <c r="N36" s="1992"/>
      <c r="O36" s="1992"/>
      <c r="P36" s="1992"/>
      <c r="Q36" s="1992"/>
      <c r="R36" s="1992"/>
      <c r="S36" s="1992"/>
      <c r="T36" s="1992"/>
      <c r="U36" s="1992"/>
      <c r="V36" s="1992"/>
      <c r="W36" s="1992"/>
      <c r="X36" s="1992"/>
      <c r="Y36" s="1993"/>
      <c r="Z36" s="2000" t="s">
        <v>198</v>
      </c>
      <c r="AA36" s="2001"/>
      <c r="AB36" s="2001"/>
      <c r="AC36" s="1864"/>
      <c r="AD36" s="1864"/>
      <c r="AE36" s="1864"/>
      <c r="AF36" s="1864"/>
      <c r="AG36" s="1864"/>
      <c r="AH36" s="1864"/>
      <c r="AI36" s="1864"/>
      <c r="AJ36" s="1864"/>
      <c r="AK36" s="1864"/>
      <c r="AL36" s="1864"/>
      <c r="AM36" s="1864"/>
      <c r="AN36" s="1864"/>
      <c r="AO36" s="1864"/>
      <c r="AP36" s="1864"/>
      <c r="AQ36" s="1864"/>
      <c r="AR36" s="1864"/>
      <c r="AS36" s="1864"/>
      <c r="AT36" s="1864"/>
      <c r="AU36" s="1864"/>
      <c r="AV36" s="1864"/>
      <c r="AW36" s="1864"/>
      <c r="AX36" s="1864"/>
      <c r="AY36" s="1864"/>
      <c r="AZ36" s="1985"/>
    </row>
    <row r="37" spans="1:52" ht="16.5" customHeight="1" x14ac:dyDescent="0.25">
      <c r="A37" s="134"/>
      <c r="B37" s="609"/>
      <c r="C37" s="609"/>
      <c r="D37" s="609"/>
      <c r="E37" s="609"/>
      <c r="F37" s="609"/>
      <c r="G37" s="609"/>
      <c r="H37" s="609"/>
      <c r="I37" s="609"/>
      <c r="J37" s="609"/>
      <c r="K37" s="609"/>
      <c r="L37" s="609"/>
      <c r="M37" s="609"/>
      <c r="N37" s="609"/>
      <c r="O37" s="609"/>
      <c r="P37" s="609"/>
      <c r="Q37" s="609"/>
      <c r="R37" s="609"/>
      <c r="S37" s="609"/>
      <c r="T37" s="609"/>
      <c r="U37" s="609"/>
      <c r="V37" s="609"/>
      <c r="W37" s="609"/>
      <c r="X37" s="609"/>
      <c r="Y37" s="610"/>
      <c r="Z37" s="2000"/>
      <c r="AA37" s="2001"/>
      <c r="AB37" s="2001"/>
      <c r="AC37" s="1864"/>
      <c r="AD37" s="1864"/>
      <c r="AE37" s="1864"/>
      <c r="AF37" s="1864"/>
      <c r="AG37" s="1864"/>
      <c r="AH37" s="1864"/>
      <c r="AI37" s="1864"/>
      <c r="AJ37" s="1864"/>
      <c r="AK37" s="1864"/>
      <c r="AL37" s="1864"/>
      <c r="AM37" s="1864"/>
      <c r="AN37" s="1864"/>
      <c r="AO37" s="1864"/>
      <c r="AP37" s="1864"/>
      <c r="AQ37" s="1864"/>
      <c r="AR37" s="1864"/>
      <c r="AS37" s="1864"/>
      <c r="AT37" s="1864"/>
      <c r="AU37" s="1864"/>
      <c r="AV37" s="1864"/>
      <c r="AW37" s="1864"/>
      <c r="AX37" s="1864"/>
      <c r="AY37" s="1864"/>
      <c r="AZ37" s="1985"/>
    </row>
    <row r="38" spans="1:52" ht="32.1" customHeight="1" x14ac:dyDescent="0.25">
      <c r="A38" s="134"/>
      <c r="B38" s="2040" t="s">
        <v>420</v>
      </c>
      <c r="C38" s="2040"/>
      <c r="D38" s="2040"/>
      <c r="E38" s="2040"/>
      <c r="F38" s="2040"/>
      <c r="G38" s="2040"/>
      <c r="H38" s="2040"/>
      <c r="I38" s="2040"/>
      <c r="J38" s="2040"/>
      <c r="K38" s="2040"/>
      <c r="L38" s="2040"/>
      <c r="M38" s="2040"/>
      <c r="N38" s="2040"/>
      <c r="O38" s="2040"/>
      <c r="P38" s="2040"/>
      <c r="Q38" s="2040"/>
      <c r="R38" s="2040"/>
      <c r="S38" s="2040"/>
      <c r="T38" s="2040"/>
      <c r="U38" s="2040"/>
      <c r="V38" s="2040"/>
      <c r="W38" s="2040"/>
      <c r="X38" s="2040"/>
      <c r="Y38" s="2041"/>
      <c r="Z38" s="2000" t="s">
        <v>153</v>
      </c>
      <c r="AA38" s="2001"/>
      <c r="AB38" s="2001"/>
      <c r="AC38" s="1864"/>
      <c r="AD38" s="1864"/>
      <c r="AE38" s="1864"/>
      <c r="AF38" s="1864"/>
      <c r="AG38" s="1864"/>
      <c r="AH38" s="1864"/>
      <c r="AI38" s="1864"/>
      <c r="AJ38" s="1864"/>
      <c r="AK38" s="1864"/>
      <c r="AL38" s="1864"/>
      <c r="AM38" s="1864"/>
      <c r="AN38" s="1864"/>
      <c r="AO38" s="1864"/>
      <c r="AP38" s="1864"/>
      <c r="AQ38" s="1864"/>
      <c r="AR38" s="1864"/>
      <c r="AS38" s="1864"/>
      <c r="AT38" s="1864"/>
      <c r="AU38" s="1864"/>
      <c r="AV38" s="1864"/>
      <c r="AW38" s="1864"/>
      <c r="AX38" s="1864"/>
      <c r="AY38" s="1864"/>
      <c r="AZ38" s="1985"/>
    </row>
    <row r="39" spans="1:52" ht="28.5" customHeight="1" x14ac:dyDescent="0.25">
      <c r="A39" s="134"/>
      <c r="B39" s="1992" t="s">
        <v>5</v>
      </c>
      <c r="C39" s="1992"/>
      <c r="D39" s="1992"/>
      <c r="E39" s="1992"/>
      <c r="F39" s="1992"/>
      <c r="G39" s="1992"/>
      <c r="H39" s="1992"/>
      <c r="I39" s="1992"/>
      <c r="J39" s="1992"/>
      <c r="K39" s="1992"/>
      <c r="L39" s="1992"/>
      <c r="M39" s="1992"/>
      <c r="N39" s="1992"/>
      <c r="O39" s="1992"/>
      <c r="P39" s="1992"/>
      <c r="Q39" s="1992"/>
      <c r="R39" s="1992"/>
      <c r="S39" s="1992"/>
      <c r="T39" s="1992"/>
      <c r="U39" s="1992"/>
      <c r="V39" s="1992"/>
      <c r="W39" s="1992"/>
      <c r="X39" s="1992"/>
      <c r="Y39" s="1993"/>
      <c r="Z39" s="2000" t="s">
        <v>199</v>
      </c>
      <c r="AA39" s="2001"/>
      <c r="AB39" s="2001"/>
      <c r="AC39" s="1864"/>
      <c r="AD39" s="1864"/>
      <c r="AE39" s="1864"/>
      <c r="AF39" s="1864"/>
      <c r="AG39" s="1864"/>
      <c r="AH39" s="1864"/>
      <c r="AI39" s="1864"/>
      <c r="AJ39" s="1864"/>
      <c r="AK39" s="1864"/>
      <c r="AL39" s="1864"/>
      <c r="AM39" s="1864"/>
      <c r="AN39" s="1864"/>
      <c r="AO39" s="1864"/>
      <c r="AP39" s="1864"/>
      <c r="AQ39" s="1864"/>
      <c r="AR39" s="1864"/>
      <c r="AS39" s="1864"/>
      <c r="AT39" s="1864"/>
      <c r="AU39" s="1864"/>
      <c r="AV39" s="1864"/>
      <c r="AW39" s="1864"/>
      <c r="AX39" s="1864"/>
      <c r="AY39" s="1864"/>
      <c r="AZ39" s="1985"/>
    </row>
    <row r="40" spans="1:52" ht="16.5" customHeight="1" x14ac:dyDescent="0.25">
      <c r="A40" s="134"/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09"/>
      <c r="X40" s="609"/>
      <c r="Y40" s="610"/>
      <c r="Z40" s="2000"/>
      <c r="AA40" s="2001"/>
      <c r="AB40" s="2001"/>
      <c r="AC40" s="1864"/>
      <c r="AD40" s="1864"/>
      <c r="AE40" s="1864"/>
      <c r="AF40" s="1864"/>
      <c r="AG40" s="1864"/>
      <c r="AH40" s="1864"/>
      <c r="AI40" s="1864"/>
      <c r="AJ40" s="1864"/>
      <c r="AK40" s="1864"/>
      <c r="AL40" s="1864"/>
      <c r="AM40" s="1864"/>
      <c r="AN40" s="1864"/>
      <c r="AO40" s="1864"/>
      <c r="AP40" s="1864"/>
      <c r="AQ40" s="1864"/>
      <c r="AR40" s="1864"/>
      <c r="AS40" s="1864"/>
      <c r="AT40" s="1864"/>
      <c r="AU40" s="1864"/>
      <c r="AV40" s="1864"/>
      <c r="AW40" s="1864"/>
      <c r="AX40" s="1864"/>
      <c r="AY40" s="1864"/>
      <c r="AZ40" s="1985"/>
    </row>
    <row r="41" spans="1:52" ht="18" customHeight="1" thickBot="1" x14ac:dyDescent="0.3">
      <c r="A41" s="134"/>
      <c r="B41" s="2005" t="s">
        <v>756</v>
      </c>
      <c r="C41" s="2005"/>
      <c r="D41" s="2005"/>
      <c r="E41" s="2005"/>
      <c r="F41" s="2005"/>
      <c r="G41" s="2005"/>
      <c r="H41" s="2005"/>
      <c r="I41" s="2005"/>
      <c r="J41" s="2005"/>
      <c r="K41" s="2005"/>
      <c r="L41" s="2005"/>
      <c r="M41" s="2005"/>
      <c r="N41" s="2005"/>
      <c r="O41" s="2005"/>
      <c r="P41" s="2005"/>
      <c r="Q41" s="2005"/>
      <c r="R41" s="2005"/>
      <c r="S41" s="2005"/>
      <c r="T41" s="2005"/>
      <c r="U41" s="2005"/>
      <c r="V41" s="2005"/>
      <c r="W41" s="2005"/>
      <c r="X41" s="2005"/>
      <c r="Y41" s="2005"/>
      <c r="Z41" s="2012" t="s">
        <v>142</v>
      </c>
      <c r="AA41" s="2013"/>
      <c r="AB41" s="2013"/>
      <c r="AC41" s="2014"/>
      <c r="AD41" s="2014"/>
      <c r="AE41" s="2014"/>
      <c r="AF41" s="2014"/>
      <c r="AG41" s="2014"/>
      <c r="AH41" s="2014"/>
      <c r="AI41" s="2014"/>
      <c r="AJ41" s="2014"/>
      <c r="AK41" s="2014"/>
      <c r="AL41" s="2014"/>
      <c r="AM41" s="2014"/>
      <c r="AN41" s="2014"/>
      <c r="AO41" s="2014"/>
      <c r="AP41" s="2014"/>
      <c r="AQ41" s="2014"/>
      <c r="AR41" s="2014"/>
      <c r="AS41" s="2014"/>
      <c r="AT41" s="2014"/>
      <c r="AU41" s="2014"/>
      <c r="AV41" s="2014"/>
      <c r="AW41" s="2014"/>
      <c r="AX41" s="2014"/>
      <c r="AY41" s="2014"/>
      <c r="AZ41" s="2049"/>
    </row>
  </sheetData>
  <mergeCells count="122">
    <mergeCell ref="B39:Y39"/>
    <mergeCell ref="Z39:AB39"/>
    <mergeCell ref="AC39:AJ39"/>
    <mergeCell ref="AK39:AR39"/>
    <mergeCell ref="AS39:AZ39"/>
    <mergeCell ref="B41:Y41"/>
    <mergeCell ref="Z41:AB41"/>
    <mergeCell ref="AC41:AJ41"/>
    <mergeCell ref="AK41:AR41"/>
    <mergeCell ref="AS41:AZ41"/>
    <mergeCell ref="Z40:AB40"/>
    <mergeCell ref="AC40:AJ40"/>
    <mergeCell ref="AK40:AR40"/>
    <mergeCell ref="AS40:AZ40"/>
    <mergeCell ref="B38:Y38"/>
    <mergeCell ref="Z38:AB38"/>
    <mergeCell ref="AC38:AJ38"/>
    <mergeCell ref="AK38:AR38"/>
    <mergeCell ref="AS38:AZ38"/>
    <mergeCell ref="B36:Y36"/>
    <mergeCell ref="Z36:AB36"/>
    <mergeCell ref="AC36:AJ36"/>
    <mergeCell ref="AK36:AR36"/>
    <mergeCell ref="AS36:AZ36"/>
    <mergeCell ref="Z37:AB37"/>
    <mergeCell ref="AC37:AJ37"/>
    <mergeCell ref="AK37:AR37"/>
    <mergeCell ref="AS37:AZ37"/>
    <mergeCell ref="B35:Y35"/>
    <mergeCell ref="Z35:AB35"/>
    <mergeCell ref="AC35:AJ35"/>
    <mergeCell ref="AK35:AR35"/>
    <mergeCell ref="AS35:AZ35"/>
    <mergeCell ref="B33:Y33"/>
    <mergeCell ref="Z33:AB33"/>
    <mergeCell ref="AC33:AJ33"/>
    <mergeCell ref="AK33:AR33"/>
    <mergeCell ref="AS33:AZ33"/>
    <mergeCell ref="Z34:AB34"/>
    <mergeCell ref="AC34:AJ34"/>
    <mergeCell ref="AK34:AR34"/>
    <mergeCell ref="AS34:AZ34"/>
    <mergeCell ref="B32:Y32"/>
    <mergeCell ref="Z32:AB32"/>
    <mergeCell ref="AC32:AJ32"/>
    <mergeCell ref="AK32:AR32"/>
    <mergeCell ref="AS32:AZ32"/>
    <mergeCell ref="B30:Y30"/>
    <mergeCell ref="Z30:AB30"/>
    <mergeCell ref="AC30:AJ30"/>
    <mergeCell ref="AK30:AR30"/>
    <mergeCell ref="AS30:AZ30"/>
    <mergeCell ref="Z31:AB31"/>
    <mergeCell ref="AC31:AJ31"/>
    <mergeCell ref="AK31:AR31"/>
    <mergeCell ref="AS31:AZ31"/>
    <mergeCell ref="B29:Y29"/>
    <mergeCell ref="Z29:AB29"/>
    <mergeCell ref="AC29:AJ29"/>
    <mergeCell ref="AK29:AR29"/>
    <mergeCell ref="AS29:AZ29"/>
    <mergeCell ref="B27:Y27"/>
    <mergeCell ref="Z27:AB27"/>
    <mergeCell ref="AC27:AJ27"/>
    <mergeCell ref="AK27:AR27"/>
    <mergeCell ref="AS27:AZ27"/>
    <mergeCell ref="Z28:AB28"/>
    <mergeCell ref="AC28:AJ28"/>
    <mergeCell ref="AK28:AR28"/>
    <mergeCell ref="AS28:AZ28"/>
    <mergeCell ref="B21:AZ21"/>
    <mergeCell ref="B23:Y24"/>
    <mergeCell ref="Z23:AB24"/>
    <mergeCell ref="AC23:AZ23"/>
    <mergeCell ref="AC24:AJ24"/>
    <mergeCell ref="AK24:AR24"/>
    <mergeCell ref="AS24:AZ24"/>
    <mergeCell ref="B26:Y26"/>
    <mergeCell ref="Z26:AB26"/>
    <mergeCell ref="AC26:AJ26"/>
    <mergeCell ref="AK26:AR26"/>
    <mergeCell ref="AS26:AZ26"/>
    <mergeCell ref="B25:Y25"/>
    <mergeCell ref="Z25:AB25"/>
    <mergeCell ref="AC25:AJ25"/>
    <mergeCell ref="AK25:AR25"/>
    <mergeCell ref="AS25:AZ25"/>
    <mergeCell ref="AV2:AZ2"/>
    <mergeCell ref="V3:AH3"/>
    <mergeCell ref="AV4:AZ4"/>
    <mergeCell ref="A1:AZ1"/>
    <mergeCell ref="B20:AZ20"/>
    <mergeCell ref="B14:Y16"/>
    <mergeCell ref="Z14:AB16"/>
    <mergeCell ref="AC14:AZ14"/>
    <mergeCell ref="AC15:AJ16"/>
    <mergeCell ref="AK15:AR16"/>
    <mergeCell ref="AS15:AZ16"/>
    <mergeCell ref="B18:Y18"/>
    <mergeCell ref="Z18:AB18"/>
    <mergeCell ref="AC18:AJ18"/>
    <mergeCell ref="AK18:AR18"/>
    <mergeCell ref="AS18:AZ18"/>
    <mergeCell ref="B17:Y17"/>
    <mergeCell ref="Z17:AB17"/>
    <mergeCell ref="AC17:AJ17"/>
    <mergeCell ref="AK17:AR17"/>
    <mergeCell ref="AS17:AZ17"/>
    <mergeCell ref="AQ3:AU3"/>
    <mergeCell ref="AQ4:AU5"/>
    <mergeCell ref="AQ6:AU6"/>
    <mergeCell ref="AQ7:AU7"/>
    <mergeCell ref="AQ10:AU10"/>
    <mergeCell ref="A8:K8"/>
    <mergeCell ref="AV8:AZ8"/>
    <mergeCell ref="A9:K9"/>
    <mergeCell ref="L9:AQ9"/>
    <mergeCell ref="A10:K10"/>
    <mergeCell ref="AV10:AZ10"/>
    <mergeCell ref="AV6:AZ6"/>
    <mergeCell ref="A7:K7"/>
    <mergeCell ref="AV7:AZ7"/>
  </mergeCells>
  <pageMargins left="0.70866141732283472" right="0.70866141732283472" top="0.74803149606299213" bottom="0.74803149606299213" header="0.31496062992125984" footer="0.31496062992125984"/>
  <pageSetup paperSize="9" firstPageNumber="216" fitToHeight="0" orientation="landscape" useFirstPageNumber="1" r:id="rId1"/>
  <headerFooter>
    <oddHeader>&amp;C&amp;"Times New Roman,обычный"&amp;10&amp;P</oddHeader>
  </headerFooter>
  <rowBreaks count="1" manualBreakCount="1">
    <brk id="20" max="52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79"/>
  <sheetViews>
    <sheetView showGridLines="0" topLeftCell="A13" zoomScaleSheetLayoutView="120" workbookViewId="0">
      <selection activeCell="B74" sqref="B74:Y74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17" width="2.28515625" style="220" customWidth="1"/>
    <col min="18" max="23" width="2.5703125" style="220" customWidth="1"/>
    <col min="24" max="24" width="3.42578125" style="220" customWidth="1"/>
    <col min="25" max="28" width="2.5703125" style="220" customWidth="1"/>
    <col min="29" max="36" width="2.28515625" style="220" customWidth="1"/>
    <col min="37" max="43" width="2.5703125" style="220" customWidth="1"/>
    <col min="44" max="44" width="2.85546875" style="220" customWidth="1"/>
    <col min="45" max="52" width="2.5703125" style="220" customWidth="1"/>
  </cols>
  <sheetData>
    <row r="1" spans="1:52" ht="45.75" customHeight="1" x14ac:dyDescent="0.25">
      <c r="A1" s="993" t="s">
        <v>799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1462" t="s">
        <v>635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</row>
    <row r="13" spans="1:52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2.2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2" ht="15.75" thickBot="1" x14ac:dyDescent="0.3">
      <c r="A17" s="116"/>
      <c r="B17" s="1139">
        <v>1</v>
      </c>
      <c r="C17" s="1139"/>
      <c r="D17" s="1139"/>
      <c r="E17" s="1139"/>
      <c r="F17" s="1139"/>
      <c r="G17" s="1139"/>
      <c r="H17" s="1139"/>
      <c r="I17" s="1139"/>
      <c r="J17" s="1139"/>
      <c r="K17" s="1139"/>
      <c r="L17" s="1139"/>
      <c r="M17" s="1139"/>
      <c r="N17" s="1139"/>
      <c r="O17" s="1139"/>
      <c r="P17" s="1139"/>
      <c r="Q17" s="1139"/>
      <c r="R17" s="1139"/>
      <c r="S17" s="1139"/>
      <c r="T17" s="1139"/>
      <c r="U17" s="1139"/>
      <c r="V17" s="1139"/>
      <c r="W17" s="1139"/>
      <c r="X17" s="1139"/>
      <c r="Y17" s="968"/>
      <c r="Z17" s="922" t="s">
        <v>36</v>
      </c>
      <c r="AA17" s="923"/>
      <c r="AB17" s="924"/>
      <c r="AC17" s="922" t="s">
        <v>7</v>
      </c>
      <c r="AD17" s="923"/>
      <c r="AE17" s="923"/>
      <c r="AF17" s="923"/>
      <c r="AG17" s="923"/>
      <c r="AH17" s="923"/>
      <c r="AI17" s="923"/>
      <c r="AJ17" s="924"/>
      <c r="AK17" s="922" t="s">
        <v>8</v>
      </c>
      <c r="AL17" s="923"/>
      <c r="AM17" s="923"/>
      <c r="AN17" s="923"/>
      <c r="AO17" s="923"/>
      <c r="AP17" s="923"/>
      <c r="AQ17" s="923"/>
      <c r="AR17" s="924"/>
      <c r="AS17" s="922" t="s">
        <v>9</v>
      </c>
      <c r="AT17" s="923"/>
      <c r="AU17" s="923"/>
      <c r="AV17" s="923"/>
      <c r="AW17" s="923"/>
      <c r="AX17" s="923"/>
      <c r="AY17" s="923"/>
      <c r="AZ17" s="923"/>
    </row>
    <row r="18" spans="1:52" ht="27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2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2" ht="28.5" customHeight="1" x14ac:dyDescent="0.25">
      <c r="A20" s="91"/>
      <c r="B20" s="906" t="s">
        <v>427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2" ht="20.25" customHeight="1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2" ht="15.75" customHeight="1" x14ac:dyDescent="0.25">
      <c r="A22" s="91"/>
      <c r="B22" s="906" t="s">
        <v>636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2" ht="27" customHeight="1" thickBot="1" x14ac:dyDescent="0.3">
      <c r="A23" s="91"/>
      <c r="B23" s="940" t="s">
        <v>657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2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616"/>
      <c r="AD24" s="616"/>
      <c r="AE24" s="616"/>
      <c r="AF24" s="616"/>
      <c r="AG24" s="616"/>
      <c r="AH24" s="616"/>
      <c r="AI24" s="616"/>
      <c r="AJ24" s="616"/>
      <c r="AK24" s="616"/>
      <c r="AL24" s="616"/>
      <c r="AM24" s="616"/>
      <c r="AN24" s="616"/>
      <c r="AO24" s="616"/>
      <c r="AP24" s="616"/>
      <c r="AQ24" s="616"/>
      <c r="AR24" s="616"/>
      <c r="AS24" s="616"/>
      <c r="AT24" s="616"/>
      <c r="AU24" s="616"/>
      <c r="AV24" s="616"/>
      <c r="AW24" s="616"/>
      <c r="AX24" s="616"/>
      <c r="AY24" s="616"/>
      <c r="AZ24" s="616"/>
    </row>
    <row r="25" spans="1:52" ht="16.5" customHeight="1" x14ac:dyDescent="0.25">
      <c r="A25" s="80"/>
      <c r="B25" s="1480" t="s">
        <v>800</v>
      </c>
      <c r="C25" s="2052"/>
      <c r="D25" s="2052"/>
      <c r="E25" s="2052"/>
      <c r="F25" s="2052"/>
      <c r="G25" s="2052"/>
      <c r="H25" s="2052"/>
      <c r="I25" s="2052"/>
      <c r="J25" s="2052"/>
      <c r="K25" s="2052"/>
      <c r="L25" s="2052"/>
      <c r="M25" s="2052"/>
      <c r="N25" s="2052"/>
      <c r="O25" s="2052"/>
      <c r="P25" s="2052"/>
      <c r="Q25" s="2052"/>
      <c r="R25" s="2052"/>
      <c r="S25" s="2052"/>
      <c r="T25" s="2052"/>
      <c r="U25" s="2052"/>
      <c r="V25" s="2052"/>
      <c r="W25" s="2052"/>
      <c r="X25" s="2052"/>
      <c r="Y25" s="2052"/>
      <c r="Z25" s="2052"/>
      <c r="AA25" s="2052"/>
      <c r="AB25" s="2052"/>
      <c r="AC25" s="2052"/>
      <c r="AD25" s="2052"/>
      <c r="AE25" s="2052"/>
      <c r="AF25" s="2052"/>
      <c r="AG25" s="2052"/>
      <c r="AH25" s="2052"/>
      <c r="AI25" s="2052"/>
      <c r="AJ25" s="2052"/>
      <c r="AK25" s="2052"/>
      <c r="AL25" s="2052"/>
      <c r="AM25" s="2052"/>
      <c r="AN25" s="2052"/>
      <c r="AO25" s="2052"/>
      <c r="AP25" s="2052"/>
      <c r="AQ25" s="2052"/>
      <c r="AR25" s="2052"/>
      <c r="AS25" s="2052"/>
      <c r="AT25" s="2052"/>
      <c r="AU25" s="2052"/>
      <c r="AV25" s="2052"/>
      <c r="AW25" s="2052"/>
      <c r="AX25" s="2052"/>
      <c r="AY25" s="2052"/>
      <c r="AZ25" s="2052"/>
    </row>
    <row r="26" spans="1:52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2" x14ac:dyDescent="0.25">
      <c r="A27" s="44"/>
      <c r="B27" s="1384" t="s">
        <v>882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2" ht="9.75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2" ht="20.25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2" ht="58.5" customHeight="1" x14ac:dyDescent="0.25">
      <c r="A30" s="44"/>
      <c r="B30" s="732"/>
      <c r="C30" s="732"/>
      <c r="D30" s="732"/>
      <c r="E30" s="732"/>
      <c r="F30" s="732"/>
      <c r="G30" s="732"/>
      <c r="H30" s="732"/>
      <c r="I30" s="732"/>
      <c r="J30" s="732"/>
      <c r="K30" s="732"/>
      <c r="L30" s="732"/>
      <c r="M30" s="732"/>
      <c r="N30" s="732"/>
      <c r="O30" s="732"/>
      <c r="P30" s="732"/>
      <c r="Q30" s="732"/>
      <c r="R30" s="732"/>
      <c r="S30" s="732"/>
      <c r="T30" s="732"/>
      <c r="U30" s="732"/>
      <c r="V30" s="732"/>
      <c r="W30" s="732"/>
      <c r="X30" s="732"/>
      <c r="Y30" s="733"/>
      <c r="Z30" s="812"/>
      <c r="AA30" s="732"/>
      <c r="AB30" s="733"/>
      <c r="AC30" s="811" t="s">
        <v>293</v>
      </c>
      <c r="AD30" s="752"/>
      <c r="AE30" s="752"/>
      <c r="AF30" s="752"/>
      <c r="AG30" s="752"/>
      <c r="AH30" s="752"/>
      <c r="AI30" s="752"/>
      <c r="AJ30" s="764"/>
      <c r="AK30" s="728" t="s">
        <v>6</v>
      </c>
      <c r="AL30" s="728"/>
      <c r="AM30" s="728"/>
      <c r="AN30" s="728"/>
      <c r="AO30" s="728"/>
      <c r="AP30" s="728"/>
      <c r="AQ30" s="728"/>
      <c r="AR30" s="728"/>
      <c r="AS30" s="752" t="s">
        <v>35</v>
      </c>
      <c r="AT30" s="752"/>
      <c r="AU30" s="752"/>
      <c r="AV30" s="752"/>
      <c r="AW30" s="752"/>
      <c r="AX30" s="752"/>
      <c r="AY30" s="752"/>
      <c r="AZ30" s="752"/>
    </row>
    <row r="31" spans="1:52" s="391" customFormat="1" ht="12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037" t="s">
        <v>36</v>
      </c>
      <c r="AA31" s="1038"/>
      <c r="AB31" s="1039"/>
      <c r="AC31" s="1037" t="s">
        <v>7</v>
      </c>
      <c r="AD31" s="1038"/>
      <c r="AE31" s="1038"/>
      <c r="AF31" s="1038"/>
      <c r="AG31" s="1038"/>
      <c r="AH31" s="1038"/>
      <c r="AI31" s="1038"/>
      <c r="AJ31" s="1039"/>
      <c r="AK31" s="1037" t="s">
        <v>8</v>
      </c>
      <c r="AL31" s="1038"/>
      <c r="AM31" s="1038"/>
      <c r="AN31" s="1038"/>
      <c r="AO31" s="1038"/>
      <c r="AP31" s="1038"/>
      <c r="AQ31" s="1038"/>
      <c r="AR31" s="1039"/>
      <c r="AS31" s="1037" t="s">
        <v>9</v>
      </c>
      <c r="AT31" s="1038"/>
      <c r="AU31" s="1038"/>
      <c r="AV31" s="1038"/>
      <c r="AW31" s="1038"/>
      <c r="AX31" s="1038"/>
      <c r="AY31" s="1038"/>
      <c r="AZ31" s="1038"/>
    </row>
    <row r="32" spans="1:52" ht="19.5" customHeight="1" x14ac:dyDescent="0.25">
      <c r="A32" s="81"/>
      <c r="B32" s="940" t="s">
        <v>428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</row>
    <row r="33" spans="1:52" ht="19.5" customHeight="1" x14ac:dyDescent="0.25">
      <c r="A33" s="81"/>
      <c r="B33" s="940" t="s">
        <v>425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</row>
    <row r="34" spans="1:52" ht="20.25" customHeight="1" x14ac:dyDescent="0.25">
      <c r="A34" s="81"/>
      <c r="B34" s="940" t="s">
        <v>426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</row>
    <row r="35" spans="1:52" ht="15.75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</row>
    <row r="36" spans="1:52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</row>
    <row r="37" spans="1:52" x14ac:dyDescent="0.25">
      <c r="A37" s="91"/>
      <c r="B37" s="992" t="s">
        <v>422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</row>
    <row r="38" spans="1:52" ht="9.75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</row>
    <row r="39" spans="1:52" ht="49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</row>
    <row r="40" spans="1:52" ht="39.7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</row>
    <row r="41" spans="1:52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</row>
    <row r="42" spans="1:52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</row>
    <row r="43" spans="1:52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</row>
    <row r="44" spans="1:52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</row>
    <row r="45" spans="1:52" ht="15.75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</row>
    <row r="46" spans="1:52" ht="18" x14ac:dyDescent="0.25">
      <c r="A46" s="80"/>
      <c r="B46" s="211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</row>
    <row r="47" spans="1:52" x14ac:dyDescent="0.25">
      <c r="A47" s="119"/>
      <c r="B47" s="992" t="s">
        <v>424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</row>
    <row r="48" spans="1:52" x14ac:dyDescent="0.25">
      <c r="A48" s="119"/>
      <c r="B48" s="625"/>
      <c r="C48" s="625"/>
      <c r="D48" s="625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625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25"/>
      <c r="AN48" s="625"/>
      <c r="AO48" s="625"/>
      <c r="AP48" s="625"/>
      <c r="AQ48" s="625"/>
      <c r="AR48" s="625"/>
      <c r="AS48" s="625"/>
      <c r="AT48" s="625"/>
      <c r="AU48" s="625"/>
      <c r="AV48" s="625"/>
      <c r="AW48" s="625"/>
      <c r="AX48" s="625"/>
      <c r="AY48" s="625"/>
      <c r="AZ48" s="625"/>
    </row>
    <row r="49" spans="1:52" ht="48" customHeight="1" x14ac:dyDescent="0.25">
      <c r="A49" s="150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</row>
    <row r="50" spans="1:52" ht="33.75" customHeight="1" x14ac:dyDescent="0.25">
      <c r="A50" s="150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883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</row>
    <row r="51" spans="1:52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</row>
    <row r="52" spans="1:52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</row>
    <row r="53" spans="1:52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</row>
    <row r="54" spans="1:52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</row>
    <row r="55" spans="1:52" ht="15.75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</row>
    <row r="56" spans="1:52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</row>
    <row r="57" spans="1:52" x14ac:dyDescent="0.25">
      <c r="A57" s="91"/>
      <c r="B57" s="992" t="s">
        <v>423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</row>
    <row r="58" spans="1:52" ht="9.75" customHeight="1" x14ac:dyDescent="0.25">
      <c r="B58" s="625"/>
      <c r="C58" s="625"/>
      <c r="D58" s="625"/>
      <c r="E58" s="625"/>
      <c r="F58" s="625"/>
      <c r="G58" s="625"/>
      <c r="H58" s="625"/>
      <c r="I58" s="625"/>
      <c r="J58" s="625"/>
      <c r="K58" s="625"/>
      <c r="L58" s="625"/>
      <c r="M58" s="625"/>
      <c r="N58" s="625"/>
      <c r="O58" s="625"/>
      <c r="P58" s="625"/>
      <c r="Q58" s="625"/>
      <c r="R58" s="625"/>
      <c r="S58" s="625"/>
      <c r="T58" s="625"/>
      <c r="U58" s="625"/>
      <c r="V58" s="625"/>
      <c r="W58" s="625"/>
      <c r="X58" s="625"/>
      <c r="Y58" s="625"/>
      <c r="Z58" s="625"/>
      <c r="AA58" s="625"/>
      <c r="AB58" s="625"/>
      <c r="AC58" s="625"/>
      <c r="AD58" s="625"/>
      <c r="AE58" s="625"/>
      <c r="AF58" s="625"/>
      <c r="AG58" s="625"/>
      <c r="AH58" s="625"/>
      <c r="AI58" s="625"/>
      <c r="AJ58" s="625"/>
      <c r="AK58" s="625"/>
      <c r="AL58" s="625"/>
      <c r="AM58" s="625"/>
      <c r="AN58" s="625"/>
      <c r="AO58" s="625"/>
      <c r="AP58" s="625"/>
      <c r="AQ58" s="625"/>
      <c r="AR58" s="625"/>
      <c r="AS58" s="625"/>
      <c r="AT58" s="625"/>
      <c r="AU58" s="625"/>
      <c r="AV58" s="625"/>
      <c r="AW58" s="625"/>
      <c r="AX58" s="625"/>
      <c r="AY58" s="625"/>
      <c r="AZ58" s="625"/>
    </row>
    <row r="59" spans="1:52" ht="46.5" customHeight="1" x14ac:dyDescent="0.25"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</row>
    <row r="60" spans="1:52" ht="41.25" customHeight="1" x14ac:dyDescent="0.25"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883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</row>
    <row r="61" spans="1:52" s="391" customFormat="1" ht="12" thickBot="1" x14ac:dyDescent="0.25">
      <c r="A61" s="348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</row>
    <row r="62" spans="1:52" x14ac:dyDescent="0.25"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 t="s">
        <v>24</v>
      </c>
      <c r="AP62" s="989"/>
      <c r="AQ62" s="989"/>
      <c r="AR62" s="990"/>
      <c r="AS62" s="988" t="s">
        <v>24</v>
      </c>
      <c r="AT62" s="989"/>
      <c r="AU62" s="989"/>
      <c r="AV62" s="990"/>
      <c r="AW62" s="988"/>
      <c r="AX62" s="989"/>
      <c r="AY62" s="989"/>
      <c r="AZ62" s="991"/>
    </row>
    <row r="63" spans="1:52" x14ac:dyDescent="0.25"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 t="s">
        <v>24</v>
      </c>
      <c r="AP63" s="1569"/>
      <c r="AQ63" s="1569"/>
      <c r="AR63" s="1570"/>
      <c r="AS63" s="1568" t="s">
        <v>24</v>
      </c>
      <c r="AT63" s="1569"/>
      <c r="AU63" s="1569"/>
      <c r="AV63" s="1570"/>
      <c r="AW63" s="1568"/>
      <c r="AX63" s="1569"/>
      <c r="AY63" s="1569"/>
      <c r="AZ63" s="1571"/>
    </row>
    <row r="64" spans="1:52" x14ac:dyDescent="0.25"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</row>
    <row r="65" spans="1:52" ht="15.75" thickBot="1" x14ac:dyDescent="0.3"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</row>
    <row r="67" spans="1:52" x14ac:dyDescent="0.25">
      <c r="A67" s="45"/>
      <c r="B67" s="869" t="s">
        <v>884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2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2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2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2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2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2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2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2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662"/>
      <c r="AD75" s="658"/>
      <c r="AE75" s="658"/>
      <c r="AF75" s="658"/>
      <c r="AG75" s="658"/>
      <c r="AH75" s="658"/>
      <c r="AI75" s="658"/>
      <c r="AJ75" s="659"/>
      <c r="AK75" s="662"/>
      <c r="AL75" s="658"/>
      <c r="AM75" s="658"/>
      <c r="AN75" s="658"/>
      <c r="AO75" s="658"/>
      <c r="AP75" s="658"/>
      <c r="AQ75" s="658"/>
      <c r="AR75" s="659"/>
      <c r="AS75" s="662"/>
      <c r="AT75" s="658"/>
      <c r="AU75" s="658"/>
      <c r="AV75" s="658"/>
      <c r="AW75" s="658"/>
      <c r="AX75" s="658"/>
      <c r="AY75" s="658"/>
      <c r="AZ75" s="664"/>
    </row>
    <row r="76" spans="1:52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662"/>
      <c r="AD76" s="658"/>
      <c r="AE76" s="658"/>
      <c r="AF76" s="658"/>
      <c r="AG76" s="658"/>
      <c r="AH76" s="658"/>
      <c r="AI76" s="658"/>
      <c r="AJ76" s="659"/>
      <c r="AK76" s="662"/>
      <c r="AL76" s="658"/>
      <c r="AM76" s="658"/>
      <c r="AN76" s="658"/>
      <c r="AO76" s="658"/>
      <c r="AP76" s="658"/>
      <c r="AQ76" s="658"/>
      <c r="AR76" s="659"/>
      <c r="AS76" s="662"/>
      <c r="AT76" s="658"/>
      <c r="AU76" s="658"/>
      <c r="AV76" s="658"/>
      <c r="AW76" s="658"/>
      <c r="AX76" s="658"/>
      <c r="AY76" s="658"/>
      <c r="AZ76" s="664"/>
    </row>
    <row r="77" spans="1:52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2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2" ht="24.75" customHeight="1" x14ac:dyDescent="0.25">
      <c r="A79" s="45"/>
      <c r="B79" s="2050" t="s">
        <v>885</v>
      </c>
      <c r="C79" s="2051"/>
      <c r="D79" s="2051"/>
      <c r="E79" s="2051"/>
      <c r="F79" s="2051"/>
      <c r="G79" s="2051"/>
      <c r="H79" s="2051"/>
      <c r="I79" s="2051"/>
      <c r="J79" s="2051"/>
      <c r="K79" s="2051"/>
      <c r="L79" s="2051"/>
      <c r="M79" s="2051"/>
      <c r="N79" s="2051"/>
      <c r="O79" s="2051"/>
      <c r="P79" s="2051"/>
      <c r="Q79" s="2051"/>
      <c r="R79" s="2051"/>
      <c r="S79" s="2051"/>
      <c r="T79" s="2051"/>
      <c r="U79" s="2051"/>
      <c r="V79" s="2051"/>
      <c r="W79" s="2051"/>
      <c r="X79" s="2051"/>
      <c r="Y79" s="2051"/>
      <c r="Z79" s="2051"/>
      <c r="AA79" s="2051"/>
      <c r="AB79" s="2051"/>
      <c r="AC79" s="2051"/>
      <c r="AD79" s="2051"/>
      <c r="AE79" s="2051"/>
      <c r="AF79" s="2051"/>
      <c r="AG79" s="2051"/>
      <c r="AH79" s="2051"/>
      <c r="AI79" s="2051"/>
      <c r="AJ79" s="2051"/>
      <c r="AK79" s="2051"/>
      <c r="AL79" s="2051"/>
      <c r="AM79" s="2051"/>
      <c r="AN79" s="2051"/>
      <c r="AO79" s="2051"/>
      <c r="AP79" s="2051"/>
      <c r="AQ79" s="2051"/>
      <c r="AR79" s="2051"/>
      <c r="AS79" s="2051"/>
      <c r="AT79" s="2051"/>
      <c r="AU79" s="2051"/>
      <c r="AV79" s="2051"/>
      <c r="AW79" s="2051"/>
      <c r="AX79" s="2051"/>
      <c r="AY79" s="2051"/>
      <c r="AZ79" s="2051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G64:AJ64"/>
    <mergeCell ref="AK64:AN64"/>
    <mergeCell ref="AO64:AR64"/>
    <mergeCell ref="AS64:AV64"/>
    <mergeCell ref="AW64:AZ64"/>
    <mergeCell ref="AK63:AN63"/>
    <mergeCell ref="Y62:AB62"/>
    <mergeCell ref="AC62:AF62"/>
    <mergeCell ref="AG62:AJ62"/>
    <mergeCell ref="AK62:AN62"/>
    <mergeCell ref="AO62:AR62"/>
    <mergeCell ref="AS62:AV62"/>
    <mergeCell ref="AG63:AJ63"/>
    <mergeCell ref="AO63:AR63"/>
    <mergeCell ref="AS63:AV63"/>
    <mergeCell ref="AW63:AZ63"/>
    <mergeCell ref="B57:AZ57"/>
    <mergeCell ref="B59:K60"/>
    <mergeCell ref="L59:M60"/>
    <mergeCell ref="N59:P60"/>
    <mergeCell ref="Q59:AB59"/>
    <mergeCell ref="AC59:AN59"/>
    <mergeCell ref="AO59:AZ59"/>
    <mergeCell ref="AG61:AJ61"/>
    <mergeCell ref="AK61:AN61"/>
    <mergeCell ref="AO61:AR61"/>
    <mergeCell ref="AS61:AV61"/>
    <mergeCell ref="AW61:AZ61"/>
    <mergeCell ref="AO60:AR60"/>
    <mergeCell ref="AS60:AV60"/>
    <mergeCell ref="AW60:AZ60"/>
    <mergeCell ref="B61:K61"/>
    <mergeCell ref="L61:M61"/>
    <mergeCell ref="N61:P61"/>
    <mergeCell ref="Q61:T61"/>
    <mergeCell ref="U61:X61"/>
    <mergeCell ref="Y61:AB61"/>
    <mergeCell ref="AC61:AF61"/>
    <mergeCell ref="Q60:T60"/>
    <mergeCell ref="U60:X60"/>
    <mergeCell ref="B55:K55"/>
    <mergeCell ref="L55:M55"/>
    <mergeCell ref="B64:K64"/>
    <mergeCell ref="L64:M64"/>
    <mergeCell ref="N64:P64"/>
    <mergeCell ref="Q64:T64"/>
    <mergeCell ref="U64:X64"/>
    <mergeCell ref="Y64:AB64"/>
    <mergeCell ref="AC64:AF64"/>
    <mergeCell ref="N55:P55"/>
    <mergeCell ref="Q55:T55"/>
    <mergeCell ref="U55:X55"/>
    <mergeCell ref="B63:K63"/>
    <mergeCell ref="L63:M63"/>
    <mergeCell ref="N63:P63"/>
    <mergeCell ref="Q63:T63"/>
    <mergeCell ref="U63:X63"/>
    <mergeCell ref="Y63:AB63"/>
    <mergeCell ref="AC63:AF63"/>
    <mergeCell ref="B62:K62"/>
    <mergeCell ref="L62:M62"/>
    <mergeCell ref="N62:P62"/>
    <mergeCell ref="Q62:T62"/>
    <mergeCell ref="U62:X62"/>
    <mergeCell ref="Y60:AB60"/>
    <mergeCell ref="AC60:AF60"/>
    <mergeCell ref="AG60:AJ60"/>
    <mergeCell ref="AK60:AN60"/>
    <mergeCell ref="AW62:AZ62"/>
    <mergeCell ref="AO53:AR53"/>
    <mergeCell ref="AS53:AV53"/>
    <mergeCell ref="AW53:AZ53"/>
    <mergeCell ref="B54:K54"/>
    <mergeCell ref="L54:M54"/>
    <mergeCell ref="N54:P54"/>
    <mergeCell ref="Q54:T54"/>
    <mergeCell ref="U54:X54"/>
    <mergeCell ref="Y54:AB54"/>
    <mergeCell ref="AC54:AF54"/>
    <mergeCell ref="B53:K53"/>
    <mergeCell ref="L53:M53"/>
    <mergeCell ref="N53:P53"/>
    <mergeCell ref="Q53:T53"/>
    <mergeCell ref="U53:X53"/>
    <mergeCell ref="Y53:AB53"/>
    <mergeCell ref="AC53:AF53"/>
    <mergeCell ref="AG53:AJ53"/>
    <mergeCell ref="AK53:AN53"/>
    <mergeCell ref="AW54:AZ54"/>
    <mergeCell ref="AO54:AR54"/>
    <mergeCell ref="AS54:AV54"/>
    <mergeCell ref="AW55:AZ55"/>
    <mergeCell ref="Y55:AB55"/>
    <mergeCell ref="AC55:AF55"/>
    <mergeCell ref="AG55:AJ55"/>
    <mergeCell ref="AK55:AN55"/>
    <mergeCell ref="AO55:AR55"/>
    <mergeCell ref="AS55:AV55"/>
    <mergeCell ref="AG54:AJ54"/>
    <mergeCell ref="AK54:AN54"/>
    <mergeCell ref="AG51:AJ51"/>
    <mergeCell ref="AK51:AN51"/>
    <mergeCell ref="AO51:AR51"/>
    <mergeCell ref="AS51:AV51"/>
    <mergeCell ref="AW51:AZ51"/>
    <mergeCell ref="B52:K52"/>
    <mergeCell ref="L52:M52"/>
    <mergeCell ref="N52:P52"/>
    <mergeCell ref="Q52:T52"/>
    <mergeCell ref="U52:X52"/>
    <mergeCell ref="AW52:AZ52"/>
    <mergeCell ref="Y52:AB52"/>
    <mergeCell ref="AC52:AF52"/>
    <mergeCell ref="AG52:AJ52"/>
    <mergeCell ref="AK52:AN52"/>
    <mergeCell ref="AO52:AR52"/>
    <mergeCell ref="AS52:AV52"/>
    <mergeCell ref="B51:K51"/>
    <mergeCell ref="L51:M51"/>
    <mergeCell ref="N51:P51"/>
    <mergeCell ref="Q51:T51"/>
    <mergeCell ref="U51:X51"/>
    <mergeCell ref="Y51:AB51"/>
    <mergeCell ref="AC51:AF51"/>
    <mergeCell ref="Q50:T50"/>
    <mergeCell ref="U50:X50"/>
    <mergeCell ref="Y50:AB50"/>
    <mergeCell ref="AC50:AF50"/>
    <mergeCell ref="B47:AZ47"/>
    <mergeCell ref="B49:K50"/>
    <mergeCell ref="L49:M50"/>
    <mergeCell ref="N49:P50"/>
    <mergeCell ref="Q49:AB49"/>
    <mergeCell ref="AC49:AN49"/>
    <mergeCell ref="AO49:AZ49"/>
    <mergeCell ref="AO50:AR50"/>
    <mergeCell ref="AS50:AV50"/>
    <mergeCell ref="AW50:AZ50"/>
    <mergeCell ref="AG50:AJ50"/>
    <mergeCell ref="AK50:AN50"/>
    <mergeCell ref="B44:K44"/>
    <mergeCell ref="L44:M44"/>
    <mergeCell ref="N44:P44"/>
    <mergeCell ref="Q44:T44"/>
    <mergeCell ref="U44:X44"/>
    <mergeCell ref="AW44:AZ44"/>
    <mergeCell ref="B45:K45"/>
    <mergeCell ref="L45:M45"/>
    <mergeCell ref="N45:P45"/>
    <mergeCell ref="Q45:T45"/>
    <mergeCell ref="U45:X45"/>
    <mergeCell ref="Y45:AB45"/>
    <mergeCell ref="AC45:AF45"/>
    <mergeCell ref="AG45:AJ45"/>
    <mergeCell ref="AK45:AN45"/>
    <mergeCell ref="Y44:AB44"/>
    <mergeCell ref="AC44:AF44"/>
    <mergeCell ref="AG44:AJ44"/>
    <mergeCell ref="AK44:AN44"/>
    <mergeCell ref="AO44:AR44"/>
    <mergeCell ref="AS44:AV44"/>
    <mergeCell ref="AO45:AR45"/>
    <mergeCell ref="AS45:AV45"/>
    <mergeCell ref="AW45:AZ45"/>
    <mergeCell ref="AO42:AR42"/>
    <mergeCell ref="AS42:AV42"/>
    <mergeCell ref="AW42:AZ42"/>
    <mergeCell ref="B43:K43"/>
    <mergeCell ref="L43:M43"/>
    <mergeCell ref="N43:P43"/>
    <mergeCell ref="Q43:T43"/>
    <mergeCell ref="U43:X43"/>
    <mergeCell ref="Y43:AB43"/>
    <mergeCell ref="AC43:AF43"/>
    <mergeCell ref="AG43:AJ43"/>
    <mergeCell ref="AK43:AN43"/>
    <mergeCell ref="AO43:AR43"/>
    <mergeCell ref="AS43:AV43"/>
    <mergeCell ref="AW43:AZ43"/>
    <mergeCell ref="B42:K42"/>
    <mergeCell ref="L42:M42"/>
    <mergeCell ref="N42:P42"/>
    <mergeCell ref="Q42:T42"/>
    <mergeCell ref="U42:X42"/>
    <mergeCell ref="Y42:AB42"/>
    <mergeCell ref="AC42:AF42"/>
    <mergeCell ref="AG42:AJ42"/>
    <mergeCell ref="AK42:AN42"/>
    <mergeCell ref="AO39:AZ39"/>
    <mergeCell ref="Q40:T40"/>
    <mergeCell ref="U40:X40"/>
    <mergeCell ref="Y40:AB40"/>
    <mergeCell ref="AC40:AF40"/>
    <mergeCell ref="AW41:AZ41"/>
    <mergeCell ref="Y41:AB41"/>
    <mergeCell ref="AC41:AF41"/>
    <mergeCell ref="AG41:AJ41"/>
    <mergeCell ref="B35:Y35"/>
    <mergeCell ref="Z35:AB35"/>
    <mergeCell ref="AC35:AJ35"/>
    <mergeCell ref="AK35:AR35"/>
    <mergeCell ref="AS35:AZ35"/>
    <mergeCell ref="B37:AZ37"/>
    <mergeCell ref="AK41:AN41"/>
    <mergeCell ref="AO41:AR41"/>
    <mergeCell ref="AS41:AV41"/>
    <mergeCell ref="AG40:AJ40"/>
    <mergeCell ref="AK40:AN40"/>
    <mergeCell ref="AO40:AR40"/>
    <mergeCell ref="AS40:AV40"/>
    <mergeCell ref="AW40:AZ40"/>
    <mergeCell ref="B41:K41"/>
    <mergeCell ref="L41:M41"/>
    <mergeCell ref="N41:P41"/>
    <mergeCell ref="Q41:T41"/>
    <mergeCell ref="U41:X41"/>
    <mergeCell ref="B39:K40"/>
    <mergeCell ref="L39:M40"/>
    <mergeCell ref="N39:P40"/>
    <mergeCell ref="Q39:AB39"/>
    <mergeCell ref="AC39:AN39"/>
    <mergeCell ref="B34:Y34"/>
    <mergeCell ref="Z34:AB34"/>
    <mergeCell ref="AC34:AJ34"/>
    <mergeCell ref="AK34:AR34"/>
    <mergeCell ref="AS34:AZ34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33:Y33"/>
    <mergeCell ref="Z33:AB33"/>
    <mergeCell ref="AC33:AJ33"/>
    <mergeCell ref="AK33:AR33"/>
    <mergeCell ref="AS33:AZ33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39370078740157483" top="0.74803149606299213" bottom="0.39370078740157483" header="0.31496062992125984" footer="0"/>
  <pageSetup paperSize="9" firstPageNumber="218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9"/>
  <sheetViews>
    <sheetView showGridLines="0" zoomScale="130" zoomScaleNormal="130" zoomScaleSheetLayoutView="100" workbookViewId="0">
      <selection activeCell="K81" sqref="K81"/>
    </sheetView>
  </sheetViews>
  <sheetFormatPr defaultRowHeight="15" x14ac:dyDescent="0.25"/>
  <cols>
    <col min="1" max="1" width="2.5703125" style="220" customWidth="1"/>
    <col min="2" max="2" width="2.28515625" style="220" customWidth="1"/>
    <col min="3" max="3" width="2" style="220" customWidth="1"/>
    <col min="4" max="4" width="1.7109375" style="220" customWidth="1"/>
    <col min="5" max="5" width="2.5703125" style="220" customWidth="1"/>
    <col min="6" max="6" width="2.28515625" style="220" customWidth="1"/>
    <col min="7" max="9" width="2.5703125" style="220" customWidth="1"/>
    <col min="10" max="10" width="1.7109375" style="220" customWidth="1"/>
    <col min="11" max="12" width="2.5703125" style="220" customWidth="1"/>
    <col min="13" max="13" width="4.85546875" style="220" customWidth="1"/>
    <col min="14" max="14" width="2.5703125" style="220" customWidth="1"/>
    <col min="15" max="15" width="5.28515625" style="220" customWidth="1"/>
    <col min="16" max="16" width="2.5703125" style="220" customWidth="1"/>
    <col min="17" max="20" width="2" style="220" customWidth="1"/>
    <col min="21" max="23" width="2.5703125" style="220" customWidth="1"/>
    <col min="24" max="24" width="4.140625" style="220" customWidth="1"/>
    <col min="25" max="28" width="2.140625" style="220" customWidth="1"/>
    <col min="29" max="32" width="2" style="220" customWidth="1"/>
    <col min="33" max="35" width="2.28515625" style="220" customWidth="1"/>
    <col min="36" max="36" width="4.140625" style="220" customWidth="1"/>
    <col min="37" max="40" width="2.140625" style="220" customWidth="1"/>
    <col min="41" max="44" width="2" style="220" customWidth="1"/>
    <col min="45" max="45" width="4" style="220" customWidth="1"/>
    <col min="46" max="48" width="2.5703125" style="220" customWidth="1"/>
    <col min="49" max="52" width="2.140625" style="220" customWidth="1"/>
  </cols>
  <sheetData>
    <row r="1" spans="1:52" ht="36" customHeight="1" x14ac:dyDescent="0.25">
      <c r="A1" s="993" t="s">
        <v>801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</row>
    <row r="2" spans="1:52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</row>
    <row r="3" spans="1:52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</row>
    <row r="4" spans="1:52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</row>
    <row r="5" spans="1:52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</row>
    <row r="6" spans="1:52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</row>
    <row r="7" spans="1:52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</row>
    <row r="8" spans="1:52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</row>
    <row r="9" spans="1:52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</row>
    <row r="10" spans="1:52" ht="15.75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</row>
    <row r="12" spans="1:52" x14ac:dyDescent="0.25">
      <c r="A12" s="91"/>
      <c r="B12" s="2064" t="s">
        <v>655</v>
      </c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064"/>
      <c r="W12" s="2064"/>
      <c r="X12" s="2064"/>
      <c r="Y12" s="2064"/>
      <c r="Z12" s="2064"/>
      <c r="AA12" s="2064"/>
      <c r="AB12" s="2064"/>
      <c r="AC12" s="2064"/>
      <c r="AD12" s="2064"/>
      <c r="AE12" s="2064"/>
      <c r="AF12" s="2064"/>
      <c r="AG12" s="2064"/>
      <c r="AH12" s="2064"/>
      <c r="AI12" s="2064"/>
      <c r="AJ12" s="2064"/>
      <c r="AK12" s="2064"/>
      <c r="AL12" s="2064"/>
      <c r="AM12" s="2064"/>
      <c r="AN12" s="2064"/>
      <c r="AO12" s="2064"/>
      <c r="AP12" s="2064"/>
      <c r="AQ12" s="2064"/>
      <c r="AR12" s="2064"/>
      <c r="AS12" s="2064"/>
      <c r="AT12" s="2064"/>
      <c r="AU12" s="2064"/>
      <c r="AV12" s="2064"/>
      <c r="AW12" s="2064"/>
      <c r="AX12" s="2064"/>
      <c r="AY12" s="2064"/>
      <c r="AZ12" s="2064"/>
    </row>
    <row r="13" spans="1:52" ht="6.75" customHeigh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</row>
    <row r="14" spans="1:52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</row>
    <row r="15" spans="1:52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</row>
    <row r="16" spans="1:52" ht="33.7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</row>
    <row r="17" spans="1:54" s="194" customFormat="1" ht="12.75" thickBot="1" x14ac:dyDescent="0.25">
      <c r="A17" s="19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</row>
    <row r="18" spans="1:54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1046"/>
      <c r="AD18" s="1046"/>
      <c r="AE18" s="1046"/>
      <c r="AF18" s="1046"/>
      <c r="AG18" s="1046"/>
      <c r="AH18" s="1046"/>
      <c r="AI18" s="1046"/>
      <c r="AJ18" s="1046"/>
      <c r="AK18" s="1046"/>
      <c r="AL18" s="1046"/>
      <c r="AM18" s="1046"/>
      <c r="AN18" s="1046"/>
      <c r="AO18" s="1046"/>
      <c r="AP18" s="1046"/>
      <c r="AQ18" s="1046"/>
      <c r="AR18" s="1046"/>
      <c r="AS18" s="1046"/>
      <c r="AT18" s="1046"/>
      <c r="AU18" s="1046"/>
      <c r="AV18" s="1046"/>
      <c r="AW18" s="1046"/>
      <c r="AX18" s="1046"/>
      <c r="AY18" s="1046"/>
      <c r="AZ18" s="1047"/>
    </row>
    <row r="19" spans="1:54" x14ac:dyDescent="0.25">
      <c r="A19" s="116"/>
      <c r="B19" s="906" t="s">
        <v>279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892"/>
      <c r="AD19" s="892"/>
      <c r="AE19" s="892"/>
      <c r="AF19" s="892"/>
      <c r="AG19" s="892"/>
      <c r="AH19" s="892"/>
      <c r="AI19" s="892"/>
      <c r="AJ19" s="892"/>
      <c r="AK19" s="892"/>
      <c r="AL19" s="892"/>
      <c r="AM19" s="892"/>
      <c r="AN19" s="892"/>
      <c r="AO19" s="892"/>
      <c r="AP19" s="892"/>
      <c r="AQ19" s="892"/>
      <c r="AR19" s="892"/>
      <c r="AS19" s="892"/>
      <c r="AT19" s="892"/>
      <c r="AU19" s="892"/>
      <c r="AV19" s="892"/>
      <c r="AW19" s="892"/>
      <c r="AX19" s="892"/>
      <c r="AY19" s="892"/>
      <c r="AZ19" s="1006"/>
    </row>
    <row r="20" spans="1:54" ht="27" customHeight="1" x14ac:dyDescent="0.25">
      <c r="A20" s="91"/>
      <c r="B20" s="906" t="s">
        <v>656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892"/>
      <c r="AD20" s="892"/>
      <c r="AE20" s="892"/>
      <c r="AF20" s="892"/>
      <c r="AG20" s="892"/>
      <c r="AH20" s="892"/>
      <c r="AI20" s="892"/>
      <c r="AJ20" s="892"/>
      <c r="AK20" s="892"/>
      <c r="AL20" s="892"/>
      <c r="AM20" s="892"/>
      <c r="AN20" s="892"/>
      <c r="AO20" s="892"/>
      <c r="AP20" s="892"/>
      <c r="AQ20" s="892"/>
      <c r="AR20" s="892"/>
      <c r="AS20" s="892"/>
      <c r="AT20" s="892"/>
      <c r="AU20" s="892"/>
      <c r="AV20" s="892"/>
      <c r="AW20" s="892"/>
      <c r="AX20" s="892"/>
      <c r="AY20" s="892"/>
      <c r="AZ20" s="1006"/>
    </row>
    <row r="21" spans="1:54" x14ac:dyDescent="0.25">
      <c r="A21" s="91"/>
      <c r="B21" s="906" t="s">
        <v>282</v>
      </c>
      <c r="C21" s="906"/>
      <c r="D21" s="906"/>
      <c r="E21" s="906"/>
      <c r="F21" s="906"/>
      <c r="G21" s="906"/>
      <c r="H21" s="906"/>
      <c r="I21" s="906"/>
      <c r="J21" s="906"/>
      <c r="K21" s="906"/>
      <c r="L21" s="906"/>
      <c r="M21" s="906"/>
      <c r="N21" s="906"/>
      <c r="O21" s="906"/>
      <c r="P21" s="906"/>
      <c r="Q21" s="906"/>
      <c r="R21" s="906"/>
      <c r="S21" s="906"/>
      <c r="T21" s="906"/>
      <c r="U21" s="906"/>
      <c r="V21" s="906"/>
      <c r="W21" s="906"/>
      <c r="X21" s="906"/>
      <c r="Y21" s="907"/>
      <c r="Z21" s="844" t="s">
        <v>139</v>
      </c>
      <c r="AA21" s="845"/>
      <c r="AB21" s="846"/>
      <c r="AC21" s="892"/>
      <c r="AD21" s="892"/>
      <c r="AE21" s="892"/>
      <c r="AF21" s="892"/>
      <c r="AG21" s="892"/>
      <c r="AH21" s="892"/>
      <c r="AI21" s="892"/>
      <c r="AJ21" s="892"/>
      <c r="AK21" s="892"/>
      <c r="AL21" s="892"/>
      <c r="AM21" s="892"/>
      <c r="AN21" s="892"/>
      <c r="AO21" s="892"/>
      <c r="AP21" s="892"/>
      <c r="AQ21" s="892"/>
      <c r="AR21" s="892"/>
      <c r="AS21" s="892"/>
      <c r="AT21" s="892"/>
      <c r="AU21" s="892"/>
      <c r="AV21" s="892"/>
      <c r="AW21" s="892"/>
      <c r="AX21" s="892"/>
      <c r="AY21" s="892"/>
      <c r="AZ21" s="1006"/>
    </row>
    <row r="22" spans="1:54" x14ac:dyDescent="0.25">
      <c r="A22" s="91"/>
      <c r="B22" s="906" t="s">
        <v>280</v>
      </c>
      <c r="C22" s="906"/>
      <c r="D22" s="906"/>
      <c r="E22" s="906"/>
      <c r="F22" s="906"/>
      <c r="G22" s="906"/>
      <c r="H22" s="906"/>
      <c r="I22" s="906"/>
      <c r="J22" s="906"/>
      <c r="K22" s="906"/>
      <c r="L22" s="906"/>
      <c r="M22" s="906"/>
      <c r="N22" s="906"/>
      <c r="O22" s="906"/>
      <c r="P22" s="906"/>
      <c r="Q22" s="906"/>
      <c r="R22" s="906"/>
      <c r="S22" s="906"/>
      <c r="T22" s="906"/>
      <c r="U22" s="906"/>
      <c r="V22" s="906"/>
      <c r="W22" s="906"/>
      <c r="X22" s="906"/>
      <c r="Y22" s="907"/>
      <c r="Z22" s="844" t="s">
        <v>153</v>
      </c>
      <c r="AA22" s="845"/>
      <c r="AB22" s="846"/>
      <c r="AC22" s="892"/>
      <c r="AD22" s="892"/>
      <c r="AE22" s="892"/>
      <c r="AF22" s="892"/>
      <c r="AG22" s="892"/>
      <c r="AH22" s="892"/>
      <c r="AI22" s="892"/>
      <c r="AJ22" s="892"/>
      <c r="AK22" s="892"/>
      <c r="AL22" s="892"/>
      <c r="AM22" s="892"/>
      <c r="AN22" s="892"/>
      <c r="AO22" s="892"/>
      <c r="AP22" s="892"/>
      <c r="AQ22" s="892"/>
      <c r="AR22" s="892"/>
      <c r="AS22" s="892"/>
      <c r="AT22" s="892"/>
      <c r="AU22" s="892"/>
      <c r="AV22" s="892"/>
      <c r="AW22" s="892"/>
      <c r="AX22" s="892"/>
      <c r="AY22" s="892"/>
      <c r="AZ22" s="1006"/>
    </row>
    <row r="23" spans="1:54" ht="40.5" customHeight="1" thickBot="1" x14ac:dyDescent="0.3">
      <c r="A23" s="91"/>
      <c r="B23" s="940" t="s">
        <v>658</v>
      </c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1"/>
      <c r="Z23" s="847" t="s">
        <v>142</v>
      </c>
      <c r="AA23" s="848"/>
      <c r="AB23" s="849"/>
      <c r="AC23" s="1003"/>
      <c r="AD23" s="1003"/>
      <c r="AE23" s="1003"/>
      <c r="AF23" s="1003"/>
      <c r="AG23" s="1003"/>
      <c r="AH23" s="1003"/>
      <c r="AI23" s="1003"/>
      <c r="AJ23" s="1003"/>
      <c r="AK23" s="1003"/>
      <c r="AL23" s="1003"/>
      <c r="AM23" s="1003"/>
      <c r="AN23" s="1003"/>
      <c r="AO23" s="1003"/>
      <c r="AP23" s="1003"/>
      <c r="AQ23" s="1003"/>
      <c r="AR23" s="1003"/>
      <c r="AS23" s="1003"/>
      <c r="AT23" s="1003"/>
      <c r="AU23" s="1003"/>
      <c r="AV23" s="1003"/>
      <c r="AW23" s="1003"/>
      <c r="AX23" s="1003"/>
      <c r="AY23" s="1003"/>
      <c r="AZ23" s="1004"/>
    </row>
    <row r="24" spans="1:54" x14ac:dyDescent="0.25">
      <c r="A24" s="80"/>
      <c r="B24" s="382"/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2"/>
      <c r="AA24" s="252"/>
      <c r="AB24" s="252"/>
      <c r="AC24" s="253"/>
      <c r="AD24" s="253"/>
      <c r="AE24" s="253"/>
      <c r="AF24" s="253"/>
      <c r="AG24" s="253"/>
      <c r="AH24" s="253"/>
      <c r="AI24" s="253"/>
      <c r="AJ24" s="253"/>
      <c r="AK24" s="253"/>
      <c r="AL24" s="253"/>
      <c r="AM24" s="253"/>
      <c r="AN24" s="253"/>
      <c r="AO24" s="253"/>
      <c r="AP24" s="253"/>
      <c r="AQ24" s="253"/>
      <c r="AR24" s="253"/>
      <c r="AS24" s="253"/>
      <c r="AT24" s="253"/>
      <c r="AU24" s="253"/>
      <c r="AV24" s="253"/>
      <c r="AW24" s="253"/>
      <c r="AX24" s="253"/>
      <c r="AY24" s="253"/>
      <c r="AZ24" s="253"/>
    </row>
    <row r="25" spans="1:54" ht="15.75" customHeight="1" x14ac:dyDescent="0.25">
      <c r="A25" s="80"/>
      <c r="B25" s="1480" t="s">
        <v>802</v>
      </c>
      <c r="C25" s="1273"/>
      <c r="D25" s="1273"/>
      <c r="E25" s="1273"/>
      <c r="F25" s="1273"/>
      <c r="G25" s="1273"/>
      <c r="H25" s="1273"/>
      <c r="I25" s="1273"/>
      <c r="J25" s="1273"/>
      <c r="K25" s="1273"/>
      <c r="L25" s="1273"/>
      <c r="M25" s="1273"/>
      <c r="N25" s="1273"/>
      <c r="O25" s="1273"/>
      <c r="P25" s="1273"/>
      <c r="Q25" s="1273"/>
      <c r="R25" s="1273"/>
      <c r="S25" s="1273"/>
      <c r="T25" s="1273"/>
      <c r="U25" s="1273"/>
      <c r="V25" s="1273"/>
      <c r="W25" s="1273"/>
      <c r="X25" s="1273"/>
      <c r="Y25" s="1273"/>
      <c r="Z25" s="1273"/>
      <c r="AA25" s="1273"/>
      <c r="AB25" s="1273"/>
      <c r="AC25" s="1273"/>
      <c r="AD25" s="1273"/>
      <c r="AE25" s="1273"/>
      <c r="AF25" s="1273"/>
      <c r="AG25" s="1273"/>
      <c r="AH25" s="1273"/>
      <c r="AI25" s="1273"/>
      <c r="AJ25" s="1273"/>
      <c r="AK25" s="1273"/>
      <c r="AL25" s="1273"/>
      <c r="AM25" s="1273"/>
      <c r="AN25" s="1273"/>
      <c r="AO25" s="1273"/>
      <c r="AP25" s="1273"/>
      <c r="AQ25" s="1273"/>
      <c r="AR25" s="1273"/>
      <c r="AS25" s="1273"/>
      <c r="AT25" s="1273"/>
      <c r="AU25" s="1273"/>
      <c r="AV25" s="1273"/>
      <c r="AW25" s="1273"/>
      <c r="AX25" s="1273"/>
      <c r="AY25" s="1273"/>
      <c r="AZ25" s="1273"/>
    </row>
    <row r="26" spans="1:54" x14ac:dyDescent="0.25">
      <c r="A26" s="91"/>
      <c r="B26" s="177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2"/>
      <c r="AA26" s="222"/>
      <c r="AB26" s="222"/>
      <c r="AC26" s="210"/>
      <c r="AD26" s="210"/>
      <c r="AE26" s="210"/>
      <c r="AF26" s="210"/>
      <c r="AG26" s="210"/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</row>
    <row r="27" spans="1:54" x14ac:dyDescent="0.25">
      <c r="A27" s="44"/>
      <c r="B27" s="1384" t="s">
        <v>659</v>
      </c>
      <c r="C27" s="1384"/>
      <c r="D27" s="1384"/>
      <c r="E27" s="1384"/>
      <c r="F27" s="1384"/>
      <c r="G27" s="1384"/>
      <c r="H27" s="1384"/>
      <c r="I27" s="1384"/>
      <c r="J27" s="1384"/>
      <c r="K27" s="1384"/>
      <c r="L27" s="1384"/>
      <c r="M27" s="1384"/>
      <c r="N27" s="1384"/>
      <c r="O27" s="1384"/>
      <c r="P27" s="1384"/>
      <c r="Q27" s="1384"/>
      <c r="R27" s="1384"/>
      <c r="S27" s="1384"/>
      <c r="T27" s="1384"/>
      <c r="U27" s="1384"/>
      <c r="V27" s="1384"/>
      <c r="W27" s="1384"/>
      <c r="X27" s="1384"/>
      <c r="Y27" s="1384"/>
      <c r="Z27" s="1384"/>
      <c r="AA27" s="1384"/>
      <c r="AB27" s="1384"/>
      <c r="AC27" s="1384"/>
      <c r="AD27" s="1384"/>
      <c r="AE27" s="1384"/>
      <c r="AF27" s="1384"/>
      <c r="AG27" s="1384"/>
      <c r="AH27" s="1384"/>
      <c r="AI27" s="1384"/>
      <c r="AJ27" s="1384"/>
      <c r="AK27" s="1384"/>
      <c r="AL27" s="1384"/>
      <c r="AM27" s="1384"/>
      <c r="AN27" s="1384"/>
      <c r="AO27" s="1384"/>
      <c r="AP27" s="1384"/>
      <c r="AQ27" s="1384"/>
      <c r="AR27" s="1384"/>
      <c r="AS27" s="1384"/>
      <c r="AT27" s="1384"/>
      <c r="AU27" s="1384"/>
      <c r="AV27" s="1384"/>
      <c r="AW27" s="1384"/>
      <c r="AX27" s="1384"/>
      <c r="AY27" s="1384"/>
      <c r="AZ27" s="1384"/>
    </row>
    <row r="28" spans="1:54" ht="9" customHeight="1" x14ac:dyDescent="0.25">
      <c r="A28" s="44"/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8"/>
      <c r="V28" s="228"/>
      <c r="W28" s="228"/>
      <c r="X28" s="228"/>
      <c r="Y28" s="228"/>
      <c r="Z28" s="228"/>
      <c r="AA28" s="228"/>
      <c r="AB28" s="228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8"/>
      <c r="AN28" s="228"/>
      <c r="AO28" s="228"/>
      <c r="AP28" s="228"/>
      <c r="AQ28" s="228"/>
      <c r="AR28" s="228"/>
      <c r="AS28" s="228"/>
      <c r="AT28" s="228"/>
      <c r="AU28" s="228"/>
      <c r="AV28" s="228"/>
      <c r="AW28" s="228"/>
      <c r="AX28" s="228"/>
      <c r="AY28" s="228"/>
      <c r="AZ28" s="228"/>
    </row>
    <row r="29" spans="1:54" ht="18" customHeight="1" x14ac:dyDescent="0.25">
      <c r="A29" s="44"/>
      <c r="B29" s="752" t="s">
        <v>2</v>
      </c>
      <c r="C29" s="752"/>
      <c r="D29" s="752"/>
      <c r="E29" s="752"/>
      <c r="F29" s="752"/>
      <c r="G29" s="752"/>
      <c r="H29" s="752"/>
      <c r="I29" s="752"/>
      <c r="J29" s="752"/>
      <c r="K29" s="752"/>
      <c r="L29" s="752"/>
      <c r="M29" s="752"/>
      <c r="N29" s="752"/>
      <c r="O29" s="752"/>
      <c r="P29" s="752"/>
      <c r="Q29" s="752"/>
      <c r="R29" s="752"/>
      <c r="S29" s="752"/>
      <c r="T29" s="752"/>
      <c r="U29" s="752"/>
      <c r="V29" s="752"/>
      <c r="W29" s="752"/>
      <c r="X29" s="752"/>
      <c r="Y29" s="764"/>
      <c r="Z29" s="811" t="s">
        <v>33</v>
      </c>
      <c r="AA29" s="752"/>
      <c r="AB29" s="764"/>
      <c r="AC29" s="817" t="s">
        <v>99</v>
      </c>
      <c r="AD29" s="818"/>
      <c r="AE29" s="818"/>
      <c r="AF29" s="818"/>
      <c r="AG29" s="818"/>
      <c r="AH29" s="818"/>
      <c r="AI29" s="818"/>
      <c r="AJ29" s="818"/>
      <c r="AK29" s="818"/>
      <c r="AL29" s="818"/>
      <c r="AM29" s="818"/>
      <c r="AN29" s="818"/>
      <c r="AO29" s="818"/>
      <c r="AP29" s="818"/>
      <c r="AQ29" s="818"/>
      <c r="AR29" s="818"/>
      <c r="AS29" s="818"/>
      <c r="AT29" s="818"/>
      <c r="AU29" s="818"/>
      <c r="AV29" s="818"/>
      <c r="AW29" s="818"/>
      <c r="AX29" s="818"/>
      <c r="AY29" s="818"/>
      <c r="AZ29" s="818"/>
    </row>
    <row r="30" spans="1:54" ht="41.25" customHeight="1" x14ac:dyDescent="0.25">
      <c r="A30" s="44"/>
      <c r="B30" s="765"/>
      <c r="C30" s="765"/>
      <c r="D30" s="765"/>
      <c r="E30" s="765"/>
      <c r="F30" s="765"/>
      <c r="G30" s="765"/>
      <c r="H30" s="765"/>
      <c r="I30" s="765"/>
      <c r="J30" s="765"/>
      <c r="K30" s="765"/>
      <c r="L30" s="765"/>
      <c r="M30" s="765"/>
      <c r="N30" s="765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6"/>
      <c r="Z30" s="813"/>
      <c r="AA30" s="765"/>
      <c r="AB30" s="766"/>
      <c r="AC30" s="817" t="s">
        <v>293</v>
      </c>
      <c r="AD30" s="818"/>
      <c r="AE30" s="818"/>
      <c r="AF30" s="818"/>
      <c r="AG30" s="818"/>
      <c r="AH30" s="818"/>
      <c r="AI30" s="818"/>
      <c r="AJ30" s="819"/>
      <c r="AK30" s="817" t="s">
        <v>6</v>
      </c>
      <c r="AL30" s="818"/>
      <c r="AM30" s="818"/>
      <c r="AN30" s="818"/>
      <c r="AO30" s="818"/>
      <c r="AP30" s="818"/>
      <c r="AQ30" s="818"/>
      <c r="AR30" s="819"/>
      <c r="AS30" s="817" t="s">
        <v>35</v>
      </c>
      <c r="AT30" s="818"/>
      <c r="AU30" s="818"/>
      <c r="AV30" s="818"/>
      <c r="AW30" s="818"/>
      <c r="AX30" s="818"/>
      <c r="AY30" s="818"/>
      <c r="AZ30" s="818"/>
    </row>
    <row r="31" spans="1:54" s="391" customFormat="1" ht="15" customHeight="1" thickBot="1" x14ac:dyDescent="0.25">
      <c r="A31" s="366"/>
      <c r="B31" s="1242">
        <v>1</v>
      </c>
      <c r="C31" s="1242"/>
      <c r="D31" s="1242"/>
      <c r="E31" s="1242"/>
      <c r="F31" s="1242"/>
      <c r="G31" s="1242"/>
      <c r="H31" s="1242"/>
      <c r="I31" s="1242"/>
      <c r="J31" s="1242"/>
      <c r="K31" s="1242"/>
      <c r="L31" s="1242"/>
      <c r="M31" s="1242"/>
      <c r="N31" s="1242"/>
      <c r="O31" s="1242"/>
      <c r="P31" s="1242"/>
      <c r="Q31" s="1242"/>
      <c r="R31" s="1242"/>
      <c r="S31" s="1242"/>
      <c r="T31" s="1242"/>
      <c r="U31" s="1242"/>
      <c r="V31" s="1242"/>
      <c r="W31" s="1242"/>
      <c r="X31" s="1242"/>
      <c r="Y31" s="1243"/>
      <c r="Z31" s="1293" t="s">
        <v>36</v>
      </c>
      <c r="AA31" s="1294"/>
      <c r="AB31" s="1295"/>
      <c r="AC31" s="1293" t="s">
        <v>7</v>
      </c>
      <c r="AD31" s="1294"/>
      <c r="AE31" s="1294"/>
      <c r="AF31" s="1294"/>
      <c r="AG31" s="1294"/>
      <c r="AH31" s="1294"/>
      <c r="AI31" s="1294"/>
      <c r="AJ31" s="1295"/>
      <c r="AK31" s="1293" t="s">
        <v>8</v>
      </c>
      <c r="AL31" s="1294"/>
      <c r="AM31" s="1294"/>
      <c r="AN31" s="1294"/>
      <c r="AO31" s="1294"/>
      <c r="AP31" s="1294"/>
      <c r="AQ31" s="1294"/>
      <c r="AR31" s="1295"/>
      <c r="AS31" s="1293" t="s">
        <v>9</v>
      </c>
      <c r="AT31" s="1294"/>
      <c r="AU31" s="1294"/>
      <c r="AV31" s="1294"/>
      <c r="AW31" s="1294"/>
      <c r="AX31" s="1294"/>
      <c r="AY31" s="1294"/>
      <c r="AZ31" s="1294"/>
    </row>
    <row r="32" spans="1:54" ht="18" customHeight="1" x14ac:dyDescent="0.25">
      <c r="A32" s="81"/>
      <c r="B32" s="940" t="s">
        <v>429</v>
      </c>
      <c r="C32" s="940"/>
      <c r="D32" s="940"/>
      <c r="E32" s="940"/>
      <c r="F32" s="940"/>
      <c r="G32" s="940"/>
      <c r="H32" s="940"/>
      <c r="I32" s="940"/>
      <c r="J32" s="940"/>
      <c r="K32" s="940"/>
      <c r="L32" s="940"/>
      <c r="M32" s="940"/>
      <c r="N32" s="940"/>
      <c r="O32" s="940"/>
      <c r="P32" s="940"/>
      <c r="Q32" s="940"/>
      <c r="R32" s="940"/>
      <c r="S32" s="940"/>
      <c r="T32" s="940"/>
      <c r="U32" s="940"/>
      <c r="V32" s="940"/>
      <c r="W32" s="940"/>
      <c r="X32" s="940"/>
      <c r="Y32" s="941"/>
      <c r="Z32" s="927" t="s">
        <v>119</v>
      </c>
      <c r="AA32" s="928"/>
      <c r="AB32" s="929"/>
      <c r="AC32" s="2053"/>
      <c r="AD32" s="2053"/>
      <c r="AE32" s="2053"/>
      <c r="AF32" s="2053"/>
      <c r="AG32" s="2053"/>
      <c r="AH32" s="2053"/>
      <c r="AI32" s="2053"/>
      <c r="AJ32" s="2053"/>
      <c r="AK32" s="2053"/>
      <c r="AL32" s="2053"/>
      <c r="AM32" s="2053"/>
      <c r="AN32" s="2053"/>
      <c r="AO32" s="2053"/>
      <c r="AP32" s="2053"/>
      <c r="AQ32" s="2053"/>
      <c r="AR32" s="2053"/>
      <c r="AS32" s="2053"/>
      <c r="AT32" s="2053"/>
      <c r="AU32" s="2053"/>
      <c r="AV32" s="2053"/>
      <c r="AW32" s="2053"/>
      <c r="AX32" s="2053"/>
      <c r="AY32" s="2053"/>
      <c r="AZ32" s="2054"/>
      <c r="BA32" s="32"/>
      <c r="BB32" s="10"/>
    </row>
    <row r="33" spans="1:54" ht="18" customHeight="1" x14ac:dyDescent="0.25">
      <c r="A33" s="81"/>
      <c r="B33" s="940" t="s">
        <v>430</v>
      </c>
      <c r="C33" s="940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940"/>
      <c r="R33" s="940"/>
      <c r="S33" s="940"/>
      <c r="T33" s="940"/>
      <c r="U33" s="940"/>
      <c r="V33" s="940"/>
      <c r="W33" s="940"/>
      <c r="X33" s="940"/>
      <c r="Y33" s="941"/>
      <c r="Z33" s="844" t="s">
        <v>122</v>
      </c>
      <c r="AA33" s="845"/>
      <c r="AB33" s="846"/>
      <c r="AC33" s="728"/>
      <c r="AD33" s="728"/>
      <c r="AE33" s="728"/>
      <c r="AF33" s="728"/>
      <c r="AG33" s="728"/>
      <c r="AH33" s="728"/>
      <c r="AI33" s="728"/>
      <c r="AJ33" s="728"/>
      <c r="AK33" s="728"/>
      <c r="AL33" s="728"/>
      <c r="AM33" s="728"/>
      <c r="AN33" s="728"/>
      <c r="AO33" s="728"/>
      <c r="AP33" s="728"/>
      <c r="AQ33" s="728"/>
      <c r="AR33" s="728"/>
      <c r="AS33" s="728"/>
      <c r="AT33" s="728"/>
      <c r="AU33" s="728"/>
      <c r="AV33" s="728"/>
      <c r="AW33" s="728"/>
      <c r="AX33" s="728"/>
      <c r="AY33" s="728"/>
      <c r="AZ33" s="729"/>
      <c r="BA33" s="32"/>
      <c r="BB33" s="10"/>
    </row>
    <row r="34" spans="1:54" ht="18" customHeight="1" x14ac:dyDescent="0.25">
      <c r="A34" s="80"/>
      <c r="B34" s="940" t="s">
        <v>431</v>
      </c>
      <c r="C34" s="940"/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  <c r="Q34" s="940"/>
      <c r="R34" s="940"/>
      <c r="S34" s="940"/>
      <c r="T34" s="940"/>
      <c r="U34" s="940"/>
      <c r="V34" s="940"/>
      <c r="W34" s="940"/>
      <c r="X34" s="940"/>
      <c r="Y34" s="941"/>
      <c r="Z34" s="844" t="s">
        <v>135</v>
      </c>
      <c r="AA34" s="845"/>
      <c r="AB34" s="846"/>
      <c r="AC34" s="728"/>
      <c r="AD34" s="728"/>
      <c r="AE34" s="728"/>
      <c r="AF34" s="728"/>
      <c r="AG34" s="728"/>
      <c r="AH34" s="728"/>
      <c r="AI34" s="728"/>
      <c r="AJ34" s="728"/>
      <c r="AK34" s="728"/>
      <c r="AL34" s="728"/>
      <c r="AM34" s="728"/>
      <c r="AN34" s="728"/>
      <c r="AO34" s="728"/>
      <c r="AP34" s="728"/>
      <c r="AQ34" s="728"/>
      <c r="AR34" s="728"/>
      <c r="AS34" s="728"/>
      <c r="AT34" s="728"/>
      <c r="AU34" s="728"/>
      <c r="AV34" s="728"/>
      <c r="AW34" s="728"/>
      <c r="AX34" s="728"/>
      <c r="AY34" s="728"/>
      <c r="AZ34" s="729"/>
      <c r="BA34" s="11"/>
      <c r="BB34" s="11"/>
    </row>
    <row r="35" spans="1:54" ht="18" customHeight="1" thickBot="1" x14ac:dyDescent="0.3">
      <c r="A35" s="80"/>
      <c r="B35" s="1439" t="s">
        <v>756</v>
      </c>
      <c r="C35" s="1440"/>
      <c r="D35" s="1440"/>
      <c r="E35" s="1440"/>
      <c r="F35" s="1440"/>
      <c r="G35" s="1440"/>
      <c r="H35" s="1440"/>
      <c r="I35" s="1440"/>
      <c r="J35" s="1440"/>
      <c r="K35" s="1440"/>
      <c r="L35" s="1440"/>
      <c r="M35" s="1440"/>
      <c r="N35" s="1440"/>
      <c r="O35" s="1440"/>
      <c r="P35" s="1440"/>
      <c r="Q35" s="1440"/>
      <c r="R35" s="1440"/>
      <c r="S35" s="1440"/>
      <c r="T35" s="1440"/>
      <c r="U35" s="1440"/>
      <c r="V35" s="1440"/>
      <c r="W35" s="1440"/>
      <c r="X35" s="1440"/>
      <c r="Y35" s="1440"/>
      <c r="Z35" s="1251" t="s">
        <v>142</v>
      </c>
      <c r="AA35" s="1252"/>
      <c r="AB35" s="1253"/>
      <c r="AC35" s="748"/>
      <c r="AD35" s="748"/>
      <c r="AE35" s="748"/>
      <c r="AF35" s="748"/>
      <c r="AG35" s="748"/>
      <c r="AH35" s="748"/>
      <c r="AI35" s="748"/>
      <c r="AJ35" s="748"/>
      <c r="AK35" s="748"/>
      <c r="AL35" s="748"/>
      <c r="AM35" s="748"/>
      <c r="AN35" s="748"/>
      <c r="AO35" s="748"/>
      <c r="AP35" s="748"/>
      <c r="AQ35" s="748"/>
      <c r="AR35" s="748"/>
      <c r="AS35" s="748"/>
      <c r="AT35" s="748"/>
      <c r="AU35" s="748"/>
      <c r="AV35" s="748"/>
      <c r="AW35" s="748"/>
      <c r="AX35" s="748"/>
      <c r="AY35" s="748"/>
      <c r="AZ35" s="750"/>
      <c r="BA35" s="11"/>
      <c r="BB35" s="11"/>
    </row>
    <row r="36" spans="1:54" x14ac:dyDescent="0.25">
      <c r="A36" s="80"/>
      <c r="B36" s="148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219"/>
      <c r="AA36" s="219"/>
      <c r="AB36" s="219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11"/>
      <c r="BB36" s="11"/>
    </row>
    <row r="37" spans="1:54" x14ac:dyDescent="0.25">
      <c r="A37" s="91"/>
      <c r="B37" s="992" t="s">
        <v>432</v>
      </c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  <c r="BA37" s="53"/>
      <c r="BB37" s="53"/>
    </row>
    <row r="38" spans="1:54" ht="9" customHeight="1" x14ac:dyDescent="0.25">
      <c r="A38" s="91"/>
      <c r="B38" s="593"/>
      <c r="C38" s="593"/>
      <c r="D38" s="593"/>
      <c r="E38" s="593"/>
      <c r="F38" s="593"/>
      <c r="G38" s="593"/>
      <c r="H38" s="593"/>
      <c r="I38" s="593"/>
      <c r="J38" s="593"/>
      <c r="K38" s="593"/>
      <c r="L38" s="593"/>
      <c r="M38" s="593"/>
      <c r="N38" s="593"/>
      <c r="O38" s="593"/>
      <c r="P38" s="593"/>
      <c r="Q38" s="593"/>
      <c r="R38" s="593"/>
      <c r="S38" s="593"/>
      <c r="T38" s="593"/>
      <c r="U38" s="593"/>
      <c r="V38" s="593"/>
      <c r="W38" s="593"/>
      <c r="X38" s="593"/>
      <c r="Y38" s="593"/>
      <c r="Z38" s="593"/>
      <c r="AA38" s="593"/>
      <c r="AB38" s="593"/>
      <c r="AC38" s="593"/>
      <c r="AD38" s="593"/>
      <c r="AE38" s="593"/>
      <c r="AF38" s="593"/>
      <c r="AG38" s="593"/>
      <c r="AH38" s="593"/>
      <c r="AI38" s="593"/>
      <c r="AJ38" s="593"/>
      <c r="AK38" s="593"/>
      <c r="AL38" s="593"/>
      <c r="AM38" s="593"/>
      <c r="AN38" s="593"/>
      <c r="AO38" s="593"/>
      <c r="AP38" s="593"/>
      <c r="AQ38" s="593"/>
      <c r="AR38" s="593"/>
      <c r="AS38" s="593"/>
      <c r="AT38" s="593"/>
      <c r="AU38" s="593"/>
      <c r="AV38" s="593"/>
      <c r="AW38" s="593"/>
      <c r="AX38" s="593"/>
      <c r="AY38" s="593"/>
      <c r="AZ38" s="593"/>
      <c r="BA38" s="55"/>
      <c r="BB38" s="55"/>
    </row>
    <row r="39" spans="1:54" ht="46.5" customHeight="1" x14ac:dyDescent="0.25">
      <c r="A39" s="92"/>
      <c r="B39" s="870" t="s">
        <v>2</v>
      </c>
      <c r="C39" s="870"/>
      <c r="D39" s="870"/>
      <c r="E39" s="870"/>
      <c r="F39" s="870"/>
      <c r="G39" s="870"/>
      <c r="H39" s="870"/>
      <c r="I39" s="870"/>
      <c r="J39" s="870"/>
      <c r="K39" s="871"/>
      <c r="L39" s="895" t="s">
        <v>3</v>
      </c>
      <c r="M39" s="871"/>
      <c r="N39" s="870" t="s">
        <v>644</v>
      </c>
      <c r="O39" s="870"/>
      <c r="P39" s="870"/>
      <c r="Q39" s="865" t="s">
        <v>34</v>
      </c>
      <c r="R39" s="866"/>
      <c r="S39" s="866"/>
      <c r="T39" s="866"/>
      <c r="U39" s="866"/>
      <c r="V39" s="866"/>
      <c r="W39" s="866"/>
      <c r="X39" s="866"/>
      <c r="Y39" s="866"/>
      <c r="Z39" s="866"/>
      <c r="AA39" s="866"/>
      <c r="AB39" s="867"/>
      <c r="AC39" s="865" t="s">
        <v>65</v>
      </c>
      <c r="AD39" s="866"/>
      <c r="AE39" s="866"/>
      <c r="AF39" s="866"/>
      <c r="AG39" s="866"/>
      <c r="AH39" s="866"/>
      <c r="AI39" s="866"/>
      <c r="AJ39" s="866"/>
      <c r="AK39" s="866"/>
      <c r="AL39" s="866"/>
      <c r="AM39" s="866"/>
      <c r="AN39" s="867"/>
      <c r="AO39" s="865" t="s">
        <v>66</v>
      </c>
      <c r="AP39" s="866"/>
      <c r="AQ39" s="866"/>
      <c r="AR39" s="866"/>
      <c r="AS39" s="866"/>
      <c r="AT39" s="866"/>
      <c r="AU39" s="866"/>
      <c r="AV39" s="866"/>
      <c r="AW39" s="866"/>
      <c r="AX39" s="866"/>
      <c r="AY39" s="866"/>
      <c r="AZ39" s="866"/>
      <c r="BA39" s="56"/>
      <c r="BB39" s="56"/>
    </row>
    <row r="40" spans="1:54" ht="32.25" customHeight="1" x14ac:dyDescent="0.25">
      <c r="A40" s="92"/>
      <c r="B40" s="874"/>
      <c r="C40" s="874"/>
      <c r="D40" s="874"/>
      <c r="E40" s="874"/>
      <c r="F40" s="874"/>
      <c r="G40" s="874"/>
      <c r="H40" s="874"/>
      <c r="I40" s="874"/>
      <c r="J40" s="874"/>
      <c r="K40" s="875"/>
      <c r="L40" s="897"/>
      <c r="M40" s="875"/>
      <c r="N40" s="874"/>
      <c r="O40" s="874"/>
      <c r="P40" s="874"/>
      <c r="Q40" s="865" t="s">
        <v>421</v>
      </c>
      <c r="R40" s="866"/>
      <c r="S40" s="866"/>
      <c r="T40" s="867"/>
      <c r="U40" s="865" t="s">
        <v>501</v>
      </c>
      <c r="V40" s="866"/>
      <c r="W40" s="866"/>
      <c r="X40" s="867"/>
      <c r="Y40" s="865" t="s">
        <v>218</v>
      </c>
      <c r="Z40" s="866"/>
      <c r="AA40" s="866"/>
      <c r="AB40" s="867"/>
      <c r="AC40" s="865" t="s">
        <v>421</v>
      </c>
      <c r="AD40" s="866"/>
      <c r="AE40" s="866"/>
      <c r="AF40" s="867"/>
      <c r="AG40" s="865" t="s">
        <v>501</v>
      </c>
      <c r="AH40" s="866"/>
      <c r="AI40" s="866"/>
      <c r="AJ40" s="867"/>
      <c r="AK40" s="865" t="s">
        <v>218</v>
      </c>
      <c r="AL40" s="866"/>
      <c r="AM40" s="866"/>
      <c r="AN40" s="867"/>
      <c r="AO40" s="865" t="s">
        <v>421</v>
      </c>
      <c r="AP40" s="866"/>
      <c r="AQ40" s="866"/>
      <c r="AR40" s="867"/>
      <c r="AS40" s="865" t="s">
        <v>501</v>
      </c>
      <c r="AT40" s="866"/>
      <c r="AU40" s="866"/>
      <c r="AV40" s="867"/>
      <c r="AW40" s="865" t="s">
        <v>218</v>
      </c>
      <c r="AX40" s="866"/>
      <c r="AY40" s="866"/>
      <c r="AZ40" s="866"/>
      <c r="BA40" s="62"/>
      <c r="BB40" s="62"/>
    </row>
    <row r="41" spans="1:54" s="391" customFormat="1" ht="12" thickBot="1" x14ac:dyDescent="0.25">
      <c r="A41" s="533"/>
      <c r="B41" s="958">
        <v>1</v>
      </c>
      <c r="C41" s="958"/>
      <c r="D41" s="958"/>
      <c r="E41" s="958"/>
      <c r="F41" s="958"/>
      <c r="G41" s="958"/>
      <c r="H41" s="958"/>
      <c r="I41" s="958"/>
      <c r="J41" s="958"/>
      <c r="K41" s="959"/>
      <c r="L41" s="1517">
        <v>2</v>
      </c>
      <c r="M41" s="1519"/>
      <c r="N41" s="1517">
        <v>3</v>
      </c>
      <c r="O41" s="1518"/>
      <c r="P41" s="1519"/>
      <c r="Q41" s="962">
        <v>3</v>
      </c>
      <c r="R41" s="963"/>
      <c r="S41" s="963"/>
      <c r="T41" s="964"/>
      <c r="U41" s="962">
        <v>4</v>
      </c>
      <c r="V41" s="963"/>
      <c r="W41" s="963"/>
      <c r="X41" s="964"/>
      <c r="Y41" s="962">
        <v>5</v>
      </c>
      <c r="Z41" s="963"/>
      <c r="AA41" s="963"/>
      <c r="AB41" s="964"/>
      <c r="AC41" s="962">
        <v>6</v>
      </c>
      <c r="AD41" s="963"/>
      <c r="AE41" s="963"/>
      <c r="AF41" s="964"/>
      <c r="AG41" s="962">
        <v>7</v>
      </c>
      <c r="AH41" s="963"/>
      <c r="AI41" s="963"/>
      <c r="AJ41" s="964"/>
      <c r="AK41" s="962">
        <v>8</v>
      </c>
      <c r="AL41" s="963"/>
      <c r="AM41" s="963"/>
      <c r="AN41" s="964"/>
      <c r="AO41" s="962">
        <v>9</v>
      </c>
      <c r="AP41" s="963"/>
      <c r="AQ41" s="963"/>
      <c r="AR41" s="964"/>
      <c r="AS41" s="962">
        <v>10</v>
      </c>
      <c r="AT41" s="963"/>
      <c r="AU41" s="963"/>
      <c r="AV41" s="964"/>
      <c r="AW41" s="962">
        <v>11</v>
      </c>
      <c r="AX41" s="963"/>
      <c r="AY41" s="963"/>
      <c r="AZ41" s="963"/>
      <c r="BA41" s="390"/>
      <c r="BB41" s="390"/>
    </row>
    <row r="42" spans="1:54" ht="18" customHeight="1" x14ac:dyDescent="0.25">
      <c r="A42" s="92"/>
      <c r="B42" s="1030"/>
      <c r="C42" s="1030"/>
      <c r="D42" s="1030"/>
      <c r="E42" s="1030"/>
      <c r="F42" s="1030"/>
      <c r="G42" s="1030"/>
      <c r="H42" s="1030"/>
      <c r="I42" s="1030"/>
      <c r="J42" s="1030"/>
      <c r="K42" s="1031"/>
      <c r="L42" s="954" t="s">
        <v>119</v>
      </c>
      <c r="M42" s="955"/>
      <c r="N42" s="2058"/>
      <c r="O42" s="2059"/>
      <c r="P42" s="955"/>
      <c r="Q42" s="988"/>
      <c r="R42" s="989"/>
      <c r="S42" s="989"/>
      <c r="T42" s="990"/>
      <c r="U42" s="988"/>
      <c r="V42" s="989"/>
      <c r="W42" s="989"/>
      <c r="X42" s="990"/>
      <c r="Y42" s="988"/>
      <c r="Z42" s="989"/>
      <c r="AA42" s="989"/>
      <c r="AB42" s="990"/>
      <c r="AC42" s="988"/>
      <c r="AD42" s="989"/>
      <c r="AE42" s="989"/>
      <c r="AF42" s="990"/>
      <c r="AG42" s="988"/>
      <c r="AH42" s="989"/>
      <c r="AI42" s="989"/>
      <c r="AJ42" s="990"/>
      <c r="AK42" s="988"/>
      <c r="AL42" s="989"/>
      <c r="AM42" s="989"/>
      <c r="AN42" s="990"/>
      <c r="AO42" s="988"/>
      <c r="AP42" s="989"/>
      <c r="AQ42" s="989"/>
      <c r="AR42" s="990"/>
      <c r="AS42" s="988"/>
      <c r="AT42" s="989"/>
      <c r="AU42" s="989"/>
      <c r="AV42" s="990"/>
      <c r="AW42" s="988"/>
      <c r="AX42" s="989"/>
      <c r="AY42" s="989"/>
      <c r="AZ42" s="991"/>
      <c r="BA42" s="54"/>
      <c r="BB42" s="54"/>
    </row>
    <row r="43" spans="1:54" ht="18" customHeight="1" x14ac:dyDescent="0.25">
      <c r="A43" s="92"/>
      <c r="B43" s="1030"/>
      <c r="C43" s="1030"/>
      <c r="D43" s="1030"/>
      <c r="E43" s="1030"/>
      <c r="F43" s="1030"/>
      <c r="G43" s="1030"/>
      <c r="H43" s="1030"/>
      <c r="I43" s="1030"/>
      <c r="J43" s="1030"/>
      <c r="K43" s="1031"/>
      <c r="L43" s="917" t="s">
        <v>122</v>
      </c>
      <c r="M43" s="918"/>
      <c r="N43" s="2055"/>
      <c r="O43" s="2056"/>
      <c r="P43" s="2057"/>
      <c r="Q43" s="1568"/>
      <c r="R43" s="1569"/>
      <c r="S43" s="1569"/>
      <c r="T43" s="1570"/>
      <c r="U43" s="1568"/>
      <c r="V43" s="1569"/>
      <c r="W43" s="1569"/>
      <c r="X43" s="1570"/>
      <c r="Y43" s="1568"/>
      <c r="Z43" s="1569"/>
      <c r="AA43" s="1569"/>
      <c r="AB43" s="1570"/>
      <c r="AC43" s="1568"/>
      <c r="AD43" s="1569"/>
      <c r="AE43" s="1569"/>
      <c r="AF43" s="1570"/>
      <c r="AG43" s="1568"/>
      <c r="AH43" s="1569"/>
      <c r="AI43" s="1569"/>
      <c r="AJ43" s="1570"/>
      <c r="AK43" s="1568"/>
      <c r="AL43" s="1569"/>
      <c r="AM43" s="1569"/>
      <c r="AN43" s="1570"/>
      <c r="AO43" s="1568"/>
      <c r="AP43" s="1569"/>
      <c r="AQ43" s="1569"/>
      <c r="AR43" s="1570"/>
      <c r="AS43" s="1568"/>
      <c r="AT43" s="1569"/>
      <c r="AU43" s="1569"/>
      <c r="AV43" s="1570"/>
      <c r="AW43" s="1568"/>
      <c r="AX43" s="1569"/>
      <c r="AY43" s="1569"/>
      <c r="AZ43" s="1571"/>
      <c r="BA43" s="54"/>
      <c r="BB43" s="54"/>
    </row>
    <row r="44" spans="1:54" ht="18" customHeight="1" x14ac:dyDescent="0.25">
      <c r="A44" s="92"/>
      <c r="B44" s="1763"/>
      <c r="C44" s="1763"/>
      <c r="D44" s="1763"/>
      <c r="E44" s="1763"/>
      <c r="F44" s="1763"/>
      <c r="G44" s="1763"/>
      <c r="H44" s="1763"/>
      <c r="I44" s="1763"/>
      <c r="J44" s="1763"/>
      <c r="K44" s="1764"/>
      <c r="L44" s="917"/>
      <c r="M44" s="918"/>
      <c r="N44" s="1529"/>
      <c r="O44" s="1596"/>
      <c r="P44" s="1530"/>
      <c r="Q44" s="1203"/>
      <c r="R44" s="1204"/>
      <c r="S44" s="1204"/>
      <c r="T44" s="1212"/>
      <c r="U44" s="1203"/>
      <c r="V44" s="1204"/>
      <c r="W44" s="1204"/>
      <c r="X44" s="1212"/>
      <c r="Y44" s="1203"/>
      <c r="Z44" s="1204"/>
      <c r="AA44" s="1204"/>
      <c r="AB44" s="1212"/>
      <c r="AC44" s="1203"/>
      <c r="AD44" s="1204"/>
      <c r="AE44" s="1204"/>
      <c r="AF44" s="1212"/>
      <c r="AG44" s="1203"/>
      <c r="AH44" s="1204"/>
      <c r="AI44" s="1204"/>
      <c r="AJ44" s="1212"/>
      <c r="AK44" s="1203"/>
      <c r="AL44" s="1204"/>
      <c r="AM44" s="1204"/>
      <c r="AN44" s="1212"/>
      <c r="AO44" s="1203"/>
      <c r="AP44" s="1204"/>
      <c r="AQ44" s="1204"/>
      <c r="AR44" s="1212"/>
      <c r="AS44" s="1203"/>
      <c r="AT44" s="1204"/>
      <c r="AU44" s="1204"/>
      <c r="AV44" s="1212"/>
      <c r="AW44" s="1203"/>
      <c r="AX44" s="1204"/>
      <c r="AY44" s="1204"/>
      <c r="AZ44" s="1205"/>
      <c r="BA44" s="54"/>
      <c r="BB44" s="54"/>
    </row>
    <row r="45" spans="1:54" ht="18" customHeight="1" thickBot="1" x14ac:dyDescent="0.3">
      <c r="A45" s="92"/>
      <c r="B45" s="911" t="s">
        <v>756</v>
      </c>
      <c r="C45" s="911"/>
      <c r="D45" s="911"/>
      <c r="E45" s="911"/>
      <c r="F45" s="911"/>
      <c r="G45" s="911"/>
      <c r="H45" s="911"/>
      <c r="I45" s="911"/>
      <c r="J45" s="911"/>
      <c r="K45" s="912"/>
      <c r="L45" s="913">
        <v>9000</v>
      </c>
      <c r="M45" s="914"/>
      <c r="N45" s="2060" t="s">
        <v>24</v>
      </c>
      <c r="O45" s="2061"/>
      <c r="P45" s="2062"/>
      <c r="Q45" s="980" t="s">
        <v>24</v>
      </c>
      <c r="R45" s="981"/>
      <c r="S45" s="981"/>
      <c r="T45" s="985"/>
      <c r="U45" s="980" t="s">
        <v>24</v>
      </c>
      <c r="V45" s="981"/>
      <c r="W45" s="981"/>
      <c r="X45" s="985"/>
      <c r="Y45" s="980"/>
      <c r="Z45" s="981"/>
      <c r="AA45" s="981"/>
      <c r="AB45" s="985"/>
      <c r="AC45" s="980" t="s">
        <v>24</v>
      </c>
      <c r="AD45" s="981"/>
      <c r="AE45" s="981"/>
      <c r="AF45" s="985"/>
      <c r="AG45" s="980" t="s">
        <v>24</v>
      </c>
      <c r="AH45" s="981"/>
      <c r="AI45" s="981"/>
      <c r="AJ45" s="985"/>
      <c r="AK45" s="980"/>
      <c r="AL45" s="981"/>
      <c r="AM45" s="981"/>
      <c r="AN45" s="985"/>
      <c r="AO45" s="980" t="s">
        <v>24</v>
      </c>
      <c r="AP45" s="981"/>
      <c r="AQ45" s="981"/>
      <c r="AR45" s="985"/>
      <c r="AS45" s="980" t="s">
        <v>24</v>
      </c>
      <c r="AT45" s="981"/>
      <c r="AU45" s="981"/>
      <c r="AV45" s="985"/>
      <c r="AW45" s="980"/>
      <c r="AX45" s="981"/>
      <c r="AY45" s="981"/>
      <c r="AZ45" s="982"/>
      <c r="BA45" s="63"/>
      <c r="BB45" s="63"/>
    </row>
    <row r="46" spans="1:54" ht="16.5" x14ac:dyDescent="0.25">
      <c r="A46" s="80"/>
      <c r="B46" s="596"/>
      <c r="C46" s="464"/>
      <c r="D46" s="464"/>
      <c r="E46" s="464"/>
      <c r="F46" s="464"/>
      <c r="G46" s="464"/>
      <c r="H46" s="464"/>
      <c r="I46" s="464"/>
      <c r="J46" s="464"/>
      <c r="K46" s="464"/>
      <c r="L46" s="464"/>
      <c r="M46" s="464"/>
      <c r="N46" s="464"/>
      <c r="O46" s="464"/>
      <c r="P46" s="464"/>
      <c r="Q46" s="464"/>
      <c r="R46" s="464"/>
      <c r="S46" s="464"/>
      <c r="T46" s="464"/>
      <c r="U46" s="464"/>
      <c r="V46" s="464"/>
      <c r="W46" s="464"/>
      <c r="X46" s="464"/>
      <c r="Y46" s="464"/>
      <c r="Z46" s="464"/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80"/>
      <c r="BB46" s="80"/>
    </row>
    <row r="47" spans="1:54" x14ac:dyDescent="0.25">
      <c r="A47" s="91"/>
      <c r="B47" s="992" t="s">
        <v>434</v>
      </c>
      <c r="C47" s="992"/>
      <c r="D47" s="992"/>
      <c r="E47" s="992"/>
      <c r="F47" s="992"/>
      <c r="G47" s="992"/>
      <c r="H47" s="992"/>
      <c r="I47" s="992"/>
      <c r="J47" s="992"/>
      <c r="K47" s="992"/>
      <c r="L47" s="992"/>
      <c r="M47" s="992"/>
      <c r="N47" s="992"/>
      <c r="O47" s="992"/>
      <c r="P47" s="992"/>
      <c r="Q47" s="992"/>
      <c r="R47" s="992"/>
      <c r="S47" s="992"/>
      <c r="T47" s="992"/>
      <c r="U47" s="992"/>
      <c r="V47" s="992"/>
      <c r="W47" s="992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  <c r="BA47" s="53"/>
      <c r="BB47" s="53"/>
    </row>
    <row r="48" spans="1:54" ht="7.5" customHeight="1" x14ac:dyDescent="0.25">
      <c r="A48" s="91"/>
      <c r="B48" s="593"/>
      <c r="C48" s="593"/>
      <c r="D48" s="593"/>
      <c r="E48" s="593"/>
      <c r="F48" s="593"/>
      <c r="G48" s="593"/>
      <c r="H48" s="593"/>
      <c r="I48" s="593"/>
      <c r="J48" s="593"/>
      <c r="K48" s="593"/>
      <c r="L48" s="593"/>
      <c r="M48" s="593"/>
      <c r="N48" s="593"/>
      <c r="O48" s="593"/>
      <c r="P48" s="593"/>
      <c r="Q48" s="593"/>
      <c r="R48" s="593"/>
      <c r="S48" s="593"/>
      <c r="T48" s="593"/>
      <c r="U48" s="593"/>
      <c r="V48" s="593"/>
      <c r="W48" s="593"/>
      <c r="X48" s="593"/>
      <c r="Y48" s="593"/>
      <c r="Z48" s="593"/>
      <c r="AA48" s="593"/>
      <c r="AB48" s="593"/>
      <c r="AC48" s="593"/>
      <c r="AD48" s="593"/>
      <c r="AE48" s="593"/>
      <c r="AF48" s="593"/>
      <c r="AG48" s="593"/>
      <c r="AH48" s="593"/>
      <c r="AI48" s="593"/>
      <c r="AJ48" s="593"/>
      <c r="AK48" s="593"/>
      <c r="AL48" s="593"/>
      <c r="AM48" s="593"/>
      <c r="AN48" s="593"/>
      <c r="AO48" s="593"/>
      <c r="AP48" s="593"/>
      <c r="AQ48" s="593"/>
      <c r="AR48" s="593"/>
      <c r="AS48" s="593"/>
      <c r="AT48" s="593"/>
      <c r="AU48" s="593"/>
      <c r="AV48" s="593"/>
      <c r="AW48" s="593"/>
      <c r="AX48" s="593"/>
      <c r="AY48" s="593"/>
      <c r="AZ48" s="593"/>
      <c r="BA48" s="55"/>
      <c r="BB48" s="55"/>
    </row>
    <row r="49" spans="1:54" ht="45" customHeight="1" x14ac:dyDescent="0.25">
      <c r="A49" s="92"/>
      <c r="B49" s="870" t="s">
        <v>2</v>
      </c>
      <c r="C49" s="870"/>
      <c r="D49" s="870"/>
      <c r="E49" s="870"/>
      <c r="F49" s="870"/>
      <c r="G49" s="870"/>
      <c r="H49" s="870"/>
      <c r="I49" s="870"/>
      <c r="J49" s="870"/>
      <c r="K49" s="871"/>
      <c r="L49" s="895" t="s">
        <v>3</v>
      </c>
      <c r="M49" s="871"/>
      <c r="N49" s="870" t="s">
        <v>644</v>
      </c>
      <c r="O49" s="870"/>
      <c r="P49" s="870"/>
      <c r="Q49" s="865" t="s">
        <v>34</v>
      </c>
      <c r="R49" s="866"/>
      <c r="S49" s="866"/>
      <c r="T49" s="866"/>
      <c r="U49" s="866"/>
      <c r="V49" s="866"/>
      <c r="W49" s="866"/>
      <c r="X49" s="866"/>
      <c r="Y49" s="866"/>
      <c r="Z49" s="866"/>
      <c r="AA49" s="866"/>
      <c r="AB49" s="867"/>
      <c r="AC49" s="865" t="s">
        <v>65</v>
      </c>
      <c r="AD49" s="866"/>
      <c r="AE49" s="866"/>
      <c r="AF49" s="866"/>
      <c r="AG49" s="866"/>
      <c r="AH49" s="866"/>
      <c r="AI49" s="866"/>
      <c r="AJ49" s="866"/>
      <c r="AK49" s="866"/>
      <c r="AL49" s="866"/>
      <c r="AM49" s="866"/>
      <c r="AN49" s="867"/>
      <c r="AO49" s="865" t="s">
        <v>66</v>
      </c>
      <c r="AP49" s="866"/>
      <c r="AQ49" s="866"/>
      <c r="AR49" s="866"/>
      <c r="AS49" s="866"/>
      <c r="AT49" s="866"/>
      <c r="AU49" s="866"/>
      <c r="AV49" s="866"/>
      <c r="AW49" s="866"/>
      <c r="AX49" s="866"/>
      <c r="AY49" s="866"/>
      <c r="AZ49" s="866"/>
      <c r="BA49" s="56"/>
      <c r="BB49" s="56"/>
    </row>
    <row r="50" spans="1:54" ht="32.25" customHeight="1" x14ac:dyDescent="0.25">
      <c r="A50" s="92"/>
      <c r="B50" s="874"/>
      <c r="C50" s="874"/>
      <c r="D50" s="874"/>
      <c r="E50" s="874"/>
      <c r="F50" s="874"/>
      <c r="G50" s="874"/>
      <c r="H50" s="874"/>
      <c r="I50" s="874"/>
      <c r="J50" s="874"/>
      <c r="K50" s="875"/>
      <c r="L50" s="897"/>
      <c r="M50" s="875"/>
      <c r="N50" s="874"/>
      <c r="O50" s="874"/>
      <c r="P50" s="874"/>
      <c r="Q50" s="865" t="s">
        <v>421</v>
      </c>
      <c r="R50" s="866"/>
      <c r="S50" s="866"/>
      <c r="T50" s="867"/>
      <c r="U50" s="865" t="s">
        <v>501</v>
      </c>
      <c r="V50" s="866"/>
      <c r="W50" s="866"/>
      <c r="X50" s="867"/>
      <c r="Y50" s="865" t="s">
        <v>218</v>
      </c>
      <c r="Z50" s="866"/>
      <c r="AA50" s="866"/>
      <c r="AB50" s="867"/>
      <c r="AC50" s="865" t="s">
        <v>421</v>
      </c>
      <c r="AD50" s="866"/>
      <c r="AE50" s="866"/>
      <c r="AF50" s="867"/>
      <c r="AG50" s="865" t="s">
        <v>501</v>
      </c>
      <c r="AH50" s="866"/>
      <c r="AI50" s="866"/>
      <c r="AJ50" s="867"/>
      <c r="AK50" s="865" t="s">
        <v>218</v>
      </c>
      <c r="AL50" s="866"/>
      <c r="AM50" s="866"/>
      <c r="AN50" s="867"/>
      <c r="AO50" s="865" t="s">
        <v>421</v>
      </c>
      <c r="AP50" s="866"/>
      <c r="AQ50" s="866"/>
      <c r="AR50" s="867"/>
      <c r="AS50" s="865" t="s">
        <v>501</v>
      </c>
      <c r="AT50" s="866"/>
      <c r="AU50" s="866"/>
      <c r="AV50" s="867"/>
      <c r="AW50" s="865" t="s">
        <v>218</v>
      </c>
      <c r="AX50" s="866"/>
      <c r="AY50" s="866"/>
      <c r="AZ50" s="866"/>
      <c r="BA50" s="62"/>
      <c r="BB50" s="62"/>
    </row>
    <row r="51" spans="1:54" s="391" customFormat="1" ht="12" thickBot="1" x14ac:dyDescent="0.25">
      <c r="A51" s="533"/>
      <c r="B51" s="958">
        <v>1</v>
      </c>
      <c r="C51" s="958"/>
      <c r="D51" s="958"/>
      <c r="E51" s="958"/>
      <c r="F51" s="958"/>
      <c r="G51" s="958"/>
      <c r="H51" s="958"/>
      <c r="I51" s="958"/>
      <c r="J51" s="958"/>
      <c r="K51" s="959"/>
      <c r="L51" s="1517">
        <v>2</v>
      </c>
      <c r="M51" s="1519"/>
      <c r="N51" s="1517">
        <v>3</v>
      </c>
      <c r="O51" s="1518"/>
      <c r="P51" s="1519"/>
      <c r="Q51" s="962">
        <v>3</v>
      </c>
      <c r="R51" s="963"/>
      <c r="S51" s="963"/>
      <c r="T51" s="964"/>
      <c r="U51" s="962">
        <v>4</v>
      </c>
      <c r="V51" s="963"/>
      <c r="W51" s="963"/>
      <c r="X51" s="964"/>
      <c r="Y51" s="962">
        <v>5</v>
      </c>
      <c r="Z51" s="963"/>
      <c r="AA51" s="963"/>
      <c r="AB51" s="964"/>
      <c r="AC51" s="962">
        <v>6</v>
      </c>
      <c r="AD51" s="963"/>
      <c r="AE51" s="963"/>
      <c r="AF51" s="964"/>
      <c r="AG51" s="962">
        <v>7</v>
      </c>
      <c r="AH51" s="963"/>
      <c r="AI51" s="963"/>
      <c r="AJ51" s="964"/>
      <c r="AK51" s="962">
        <v>8</v>
      </c>
      <c r="AL51" s="963"/>
      <c r="AM51" s="963"/>
      <c r="AN51" s="964"/>
      <c r="AO51" s="962">
        <v>9</v>
      </c>
      <c r="AP51" s="963"/>
      <c r="AQ51" s="963"/>
      <c r="AR51" s="964"/>
      <c r="AS51" s="962">
        <v>10</v>
      </c>
      <c r="AT51" s="963"/>
      <c r="AU51" s="963"/>
      <c r="AV51" s="964"/>
      <c r="AW51" s="962">
        <v>11</v>
      </c>
      <c r="AX51" s="963"/>
      <c r="AY51" s="963"/>
      <c r="AZ51" s="963"/>
      <c r="BA51" s="390"/>
      <c r="BB51" s="390"/>
    </row>
    <row r="52" spans="1:54" ht="18" customHeight="1" x14ac:dyDescent="0.25">
      <c r="A52" s="92"/>
      <c r="B52" s="1030"/>
      <c r="C52" s="1030"/>
      <c r="D52" s="1030"/>
      <c r="E52" s="1030"/>
      <c r="F52" s="1030"/>
      <c r="G52" s="1030"/>
      <c r="H52" s="1030"/>
      <c r="I52" s="1030"/>
      <c r="J52" s="1030"/>
      <c r="K52" s="1031"/>
      <c r="L52" s="954" t="s">
        <v>119</v>
      </c>
      <c r="M52" s="955"/>
      <c r="N52" s="2058"/>
      <c r="O52" s="2059"/>
      <c r="P52" s="955"/>
      <c r="Q52" s="988"/>
      <c r="R52" s="989"/>
      <c r="S52" s="989"/>
      <c r="T52" s="990"/>
      <c r="U52" s="988"/>
      <c r="V52" s="989"/>
      <c r="W52" s="989"/>
      <c r="X52" s="990"/>
      <c r="Y52" s="988"/>
      <c r="Z52" s="989"/>
      <c r="AA52" s="989"/>
      <c r="AB52" s="990"/>
      <c r="AC52" s="988"/>
      <c r="AD52" s="989"/>
      <c r="AE52" s="989"/>
      <c r="AF52" s="990"/>
      <c r="AG52" s="988"/>
      <c r="AH52" s="989"/>
      <c r="AI52" s="989"/>
      <c r="AJ52" s="990"/>
      <c r="AK52" s="988"/>
      <c r="AL52" s="989"/>
      <c r="AM52" s="989"/>
      <c r="AN52" s="990"/>
      <c r="AO52" s="988"/>
      <c r="AP52" s="989"/>
      <c r="AQ52" s="989"/>
      <c r="AR52" s="990"/>
      <c r="AS52" s="988"/>
      <c r="AT52" s="989"/>
      <c r="AU52" s="989"/>
      <c r="AV52" s="990"/>
      <c r="AW52" s="988"/>
      <c r="AX52" s="989"/>
      <c r="AY52" s="989"/>
      <c r="AZ52" s="991"/>
      <c r="BA52" s="54"/>
      <c r="BB52" s="54"/>
    </row>
    <row r="53" spans="1:54" ht="18" customHeight="1" x14ac:dyDescent="0.25">
      <c r="A53" s="92"/>
      <c r="B53" s="1030"/>
      <c r="C53" s="1030"/>
      <c r="D53" s="1030"/>
      <c r="E53" s="1030"/>
      <c r="F53" s="1030"/>
      <c r="G53" s="1030"/>
      <c r="H53" s="1030"/>
      <c r="I53" s="1030"/>
      <c r="J53" s="1030"/>
      <c r="K53" s="1031"/>
      <c r="L53" s="917" t="s">
        <v>122</v>
      </c>
      <c r="M53" s="918"/>
      <c r="N53" s="2055"/>
      <c r="O53" s="2056"/>
      <c r="P53" s="2057"/>
      <c r="Q53" s="1568"/>
      <c r="R53" s="1569"/>
      <c r="S53" s="1569"/>
      <c r="T53" s="1570"/>
      <c r="U53" s="1568"/>
      <c r="V53" s="1569"/>
      <c r="W53" s="1569"/>
      <c r="X53" s="1570"/>
      <c r="Y53" s="1568"/>
      <c r="Z53" s="1569"/>
      <c r="AA53" s="1569"/>
      <c r="AB53" s="1570"/>
      <c r="AC53" s="1568"/>
      <c r="AD53" s="1569"/>
      <c r="AE53" s="1569"/>
      <c r="AF53" s="1570"/>
      <c r="AG53" s="1568"/>
      <c r="AH53" s="1569"/>
      <c r="AI53" s="1569"/>
      <c r="AJ53" s="1570"/>
      <c r="AK53" s="1568"/>
      <c r="AL53" s="1569"/>
      <c r="AM53" s="1569"/>
      <c r="AN53" s="1570"/>
      <c r="AO53" s="1568"/>
      <c r="AP53" s="1569"/>
      <c r="AQ53" s="1569"/>
      <c r="AR53" s="1570"/>
      <c r="AS53" s="1568"/>
      <c r="AT53" s="1569"/>
      <c r="AU53" s="1569"/>
      <c r="AV53" s="1570"/>
      <c r="AW53" s="1568"/>
      <c r="AX53" s="1569"/>
      <c r="AY53" s="1569"/>
      <c r="AZ53" s="1571"/>
      <c r="BA53" s="54"/>
      <c r="BB53" s="54"/>
    </row>
    <row r="54" spans="1:54" ht="18" customHeight="1" x14ac:dyDescent="0.25">
      <c r="A54" s="92"/>
      <c r="B54" s="1763"/>
      <c r="C54" s="1763"/>
      <c r="D54" s="1763"/>
      <c r="E54" s="1763"/>
      <c r="F54" s="1763"/>
      <c r="G54" s="1763"/>
      <c r="H54" s="1763"/>
      <c r="I54" s="1763"/>
      <c r="J54" s="1763"/>
      <c r="K54" s="1764"/>
      <c r="L54" s="917"/>
      <c r="M54" s="918"/>
      <c r="N54" s="1529"/>
      <c r="O54" s="1596"/>
      <c r="P54" s="1530"/>
      <c r="Q54" s="1203"/>
      <c r="R54" s="1204"/>
      <c r="S54" s="1204"/>
      <c r="T54" s="1212"/>
      <c r="U54" s="1203"/>
      <c r="V54" s="1204"/>
      <c r="W54" s="1204"/>
      <c r="X54" s="1212"/>
      <c r="Y54" s="1203"/>
      <c r="Z54" s="1204"/>
      <c r="AA54" s="1204"/>
      <c r="AB54" s="1212"/>
      <c r="AC54" s="1203"/>
      <c r="AD54" s="1204"/>
      <c r="AE54" s="1204"/>
      <c r="AF54" s="1212"/>
      <c r="AG54" s="1203"/>
      <c r="AH54" s="1204"/>
      <c r="AI54" s="1204"/>
      <c r="AJ54" s="1212"/>
      <c r="AK54" s="1203"/>
      <c r="AL54" s="1204"/>
      <c r="AM54" s="1204"/>
      <c r="AN54" s="1212"/>
      <c r="AO54" s="1203"/>
      <c r="AP54" s="1204"/>
      <c r="AQ54" s="1204"/>
      <c r="AR54" s="1212"/>
      <c r="AS54" s="1203"/>
      <c r="AT54" s="1204"/>
      <c r="AU54" s="1204"/>
      <c r="AV54" s="1212"/>
      <c r="AW54" s="1203"/>
      <c r="AX54" s="1204"/>
      <c r="AY54" s="1204"/>
      <c r="AZ54" s="1205"/>
      <c r="BA54" s="54"/>
      <c r="BB54" s="54"/>
    </row>
    <row r="55" spans="1:54" ht="18" customHeight="1" thickBot="1" x14ac:dyDescent="0.3">
      <c r="A55" s="92"/>
      <c r="B55" s="911" t="s">
        <v>756</v>
      </c>
      <c r="C55" s="911"/>
      <c r="D55" s="911"/>
      <c r="E55" s="911"/>
      <c r="F55" s="911"/>
      <c r="G55" s="911"/>
      <c r="H55" s="911"/>
      <c r="I55" s="911"/>
      <c r="J55" s="911"/>
      <c r="K55" s="912"/>
      <c r="L55" s="913">
        <v>9000</v>
      </c>
      <c r="M55" s="914"/>
      <c r="N55" s="2060" t="s">
        <v>24</v>
      </c>
      <c r="O55" s="2061"/>
      <c r="P55" s="2062"/>
      <c r="Q55" s="980" t="s">
        <v>24</v>
      </c>
      <c r="R55" s="981"/>
      <c r="S55" s="981"/>
      <c r="T55" s="985"/>
      <c r="U55" s="980" t="s">
        <v>24</v>
      </c>
      <c r="V55" s="981"/>
      <c r="W55" s="981"/>
      <c r="X55" s="985"/>
      <c r="Y55" s="980"/>
      <c r="Z55" s="981"/>
      <c r="AA55" s="981"/>
      <c r="AB55" s="985"/>
      <c r="AC55" s="980" t="s">
        <v>24</v>
      </c>
      <c r="AD55" s="981"/>
      <c r="AE55" s="981"/>
      <c r="AF55" s="985"/>
      <c r="AG55" s="980" t="s">
        <v>24</v>
      </c>
      <c r="AH55" s="981"/>
      <c r="AI55" s="981"/>
      <c r="AJ55" s="985"/>
      <c r="AK55" s="980"/>
      <c r="AL55" s="981"/>
      <c r="AM55" s="981"/>
      <c r="AN55" s="985"/>
      <c r="AO55" s="980" t="s">
        <v>24</v>
      </c>
      <c r="AP55" s="981"/>
      <c r="AQ55" s="981"/>
      <c r="AR55" s="985"/>
      <c r="AS55" s="980" t="s">
        <v>24</v>
      </c>
      <c r="AT55" s="981"/>
      <c r="AU55" s="981"/>
      <c r="AV55" s="985"/>
      <c r="AW55" s="980"/>
      <c r="AX55" s="981"/>
      <c r="AY55" s="981"/>
      <c r="AZ55" s="982"/>
      <c r="BA55" s="63"/>
      <c r="BB55" s="63"/>
    </row>
    <row r="56" spans="1:54" ht="18" x14ac:dyDescent="0.25">
      <c r="A56" s="80"/>
      <c r="B56" s="211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2"/>
      <c r="S56" s="212"/>
      <c r="T56" s="212"/>
      <c r="U56" s="212"/>
      <c r="V56" s="212"/>
      <c r="W56" s="212"/>
      <c r="X56" s="212"/>
      <c r="Y56" s="212"/>
      <c r="Z56" s="212"/>
      <c r="AA56" s="212"/>
      <c r="AB56" s="212"/>
      <c r="AC56" s="212"/>
      <c r="AD56" s="212"/>
      <c r="AE56" s="212"/>
      <c r="AF56" s="212"/>
      <c r="AG56" s="212"/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80"/>
      <c r="BB56" s="80"/>
    </row>
    <row r="57" spans="1:54" x14ac:dyDescent="0.25">
      <c r="A57" s="91"/>
      <c r="B57" s="992" t="s">
        <v>433</v>
      </c>
      <c r="C57" s="992"/>
      <c r="D57" s="992"/>
      <c r="E57" s="992"/>
      <c r="F57" s="992"/>
      <c r="G57" s="992"/>
      <c r="H57" s="992"/>
      <c r="I57" s="992"/>
      <c r="J57" s="992"/>
      <c r="K57" s="992"/>
      <c r="L57" s="992"/>
      <c r="M57" s="992"/>
      <c r="N57" s="992"/>
      <c r="O57" s="992"/>
      <c r="P57" s="992"/>
      <c r="Q57" s="992"/>
      <c r="R57" s="992"/>
      <c r="S57" s="992"/>
      <c r="T57" s="992"/>
      <c r="U57" s="992"/>
      <c r="V57" s="992"/>
      <c r="W57" s="992"/>
      <c r="X57" s="992"/>
      <c r="Y57" s="992"/>
      <c r="Z57" s="992"/>
      <c r="AA57" s="992"/>
      <c r="AB57" s="992"/>
      <c r="AC57" s="992"/>
      <c r="AD57" s="992"/>
      <c r="AE57" s="992"/>
      <c r="AF57" s="992"/>
      <c r="AG57" s="992"/>
      <c r="AH57" s="992"/>
      <c r="AI57" s="992"/>
      <c r="AJ57" s="992"/>
      <c r="AK57" s="992"/>
      <c r="AL57" s="992"/>
      <c r="AM57" s="992"/>
      <c r="AN57" s="992"/>
      <c r="AO57" s="992"/>
      <c r="AP57" s="992"/>
      <c r="AQ57" s="992"/>
      <c r="AR57" s="992"/>
      <c r="AS57" s="992"/>
      <c r="AT57" s="992"/>
      <c r="AU57" s="992"/>
      <c r="AV57" s="992"/>
      <c r="AW57" s="992"/>
      <c r="AX57" s="992"/>
      <c r="AY57" s="992"/>
      <c r="AZ57" s="992"/>
      <c r="BA57" s="53"/>
      <c r="BB57" s="53"/>
    </row>
    <row r="58" spans="1:54" ht="6.75" customHeight="1" x14ac:dyDescent="0.25">
      <c r="A58" s="91"/>
      <c r="B58" s="593"/>
      <c r="C58" s="593"/>
      <c r="D58" s="593"/>
      <c r="E58" s="593"/>
      <c r="F58" s="593"/>
      <c r="G58" s="593"/>
      <c r="H58" s="593"/>
      <c r="I58" s="593"/>
      <c r="J58" s="593"/>
      <c r="K58" s="593"/>
      <c r="L58" s="593"/>
      <c r="M58" s="593"/>
      <c r="N58" s="593"/>
      <c r="O58" s="593"/>
      <c r="P58" s="593"/>
      <c r="Q58" s="593"/>
      <c r="R58" s="593"/>
      <c r="S58" s="593"/>
      <c r="T58" s="593"/>
      <c r="U58" s="593"/>
      <c r="V58" s="593"/>
      <c r="W58" s="593"/>
      <c r="X58" s="593"/>
      <c r="Y58" s="593"/>
      <c r="Z58" s="593"/>
      <c r="AA58" s="593"/>
      <c r="AB58" s="593"/>
      <c r="AC58" s="593"/>
      <c r="AD58" s="593"/>
      <c r="AE58" s="593"/>
      <c r="AF58" s="593"/>
      <c r="AG58" s="593"/>
      <c r="AH58" s="593"/>
      <c r="AI58" s="593"/>
      <c r="AJ58" s="593"/>
      <c r="AK58" s="593"/>
      <c r="AL58" s="593"/>
      <c r="AM58" s="593"/>
      <c r="AN58" s="593"/>
      <c r="AO58" s="593"/>
      <c r="AP58" s="593"/>
      <c r="AQ58" s="593"/>
      <c r="AR58" s="593"/>
      <c r="AS58" s="593"/>
      <c r="AT58" s="593"/>
      <c r="AU58" s="593"/>
      <c r="AV58" s="593"/>
      <c r="AW58" s="593"/>
      <c r="AX58" s="593"/>
      <c r="AY58" s="593"/>
      <c r="AZ58" s="593"/>
      <c r="BA58" s="55"/>
      <c r="BB58" s="55"/>
    </row>
    <row r="59" spans="1:54" ht="48.75" customHeight="1" x14ac:dyDescent="0.25">
      <c r="A59" s="92"/>
      <c r="B59" s="870" t="s">
        <v>2</v>
      </c>
      <c r="C59" s="870"/>
      <c r="D59" s="870"/>
      <c r="E59" s="870"/>
      <c r="F59" s="870"/>
      <c r="G59" s="870"/>
      <c r="H59" s="870"/>
      <c r="I59" s="870"/>
      <c r="J59" s="870"/>
      <c r="K59" s="871"/>
      <c r="L59" s="895" t="s">
        <v>3</v>
      </c>
      <c r="M59" s="871"/>
      <c r="N59" s="870" t="s">
        <v>644</v>
      </c>
      <c r="O59" s="870"/>
      <c r="P59" s="870"/>
      <c r="Q59" s="865" t="s">
        <v>34</v>
      </c>
      <c r="R59" s="866"/>
      <c r="S59" s="866"/>
      <c r="T59" s="866"/>
      <c r="U59" s="866"/>
      <c r="V59" s="866"/>
      <c r="W59" s="866"/>
      <c r="X59" s="866"/>
      <c r="Y59" s="866"/>
      <c r="Z59" s="866"/>
      <c r="AA59" s="866"/>
      <c r="AB59" s="867"/>
      <c r="AC59" s="865" t="s">
        <v>65</v>
      </c>
      <c r="AD59" s="866"/>
      <c r="AE59" s="866"/>
      <c r="AF59" s="866"/>
      <c r="AG59" s="866"/>
      <c r="AH59" s="866"/>
      <c r="AI59" s="866"/>
      <c r="AJ59" s="866"/>
      <c r="AK59" s="866"/>
      <c r="AL59" s="866"/>
      <c r="AM59" s="866"/>
      <c r="AN59" s="867"/>
      <c r="AO59" s="865" t="s">
        <v>66</v>
      </c>
      <c r="AP59" s="866"/>
      <c r="AQ59" s="866"/>
      <c r="AR59" s="866"/>
      <c r="AS59" s="866"/>
      <c r="AT59" s="866"/>
      <c r="AU59" s="866"/>
      <c r="AV59" s="866"/>
      <c r="AW59" s="866"/>
      <c r="AX59" s="866"/>
      <c r="AY59" s="866"/>
      <c r="AZ59" s="866"/>
      <c r="BA59" s="56"/>
      <c r="BB59" s="56"/>
    </row>
    <row r="60" spans="1:54" ht="39.75" customHeight="1" x14ac:dyDescent="0.25">
      <c r="A60" s="92"/>
      <c r="B60" s="874"/>
      <c r="C60" s="874"/>
      <c r="D60" s="874"/>
      <c r="E60" s="874"/>
      <c r="F60" s="874"/>
      <c r="G60" s="874"/>
      <c r="H60" s="874"/>
      <c r="I60" s="874"/>
      <c r="J60" s="874"/>
      <c r="K60" s="875"/>
      <c r="L60" s="897"/>
      <c r="M60" s="875"/>
      <c r="N60" s="874"/>
      <c r="O60" s="874"/>
      <c r="P60" s="874"/>
      <c r="Q60" s="865" t="s">
        <v>421</v>
      </c>
      <c r="R60" s="866"/>
      <c r="S60" s="866"/>
      <c r="T60" s="867"/>
      <c r="U60" s="865" t="s">
        <v>501</v>
      </c>
      <c r="V60" s="866"/>
      <c r="W60" s="866"/>
      <c r="X60" s="867"/>
      <c r="Y60" s="865" t="s">
        <v>218</v>
      </c>
      <c r="Z60" s="866"/>
      <c r="AA60" s="866"/>
      <c r="AB60" s="867"/>
      <c r="AC60" s="865" t="s">
        <v>421</v>
      </c>
      <c r="AD60" s="866"/>
      <c r="AE60" s="866"/>
      <c r="AF60" s="867"/>
      <c r="AG60" s="865" t="s">
        <v>501</v>
      </c>
      <c r="AH60" s="866"/>
      <c r="AI60" s="866"/>
      <c r="AJ60" s="867"/>
      <c r="AK60" s="865" t="s">
        <v>218</v>
      </c>
      <c r="AL60" s="866"/>
      <c r="AM60" s="866"/>
      <c r="AN60" s="867"/>
      <c r="AO60" s="865" t="s">
        <v>421</v>
      </c>
      <c r="AP60" s="866"/>
      <c r="AQ60" s="866"/>
      <c r="AR60" s="867"/>
      <c r="AS60" s="865" t="s">
        <v>501</v>
      </c>
      <c r="AT60" s="866"/>
      <c r="AU60" s="866"/>
      <c r="AV60" s="867"/>
      <c r="AW60" s="865" t="s">
        <v>218</v>
      </c>
      <c r="AX60" s="866"/>
      <c r="AY60" s="866"/>
      <c r="AZ60" s="866"/>
      <c r="BA60" s="62"/>
      <c r="BB60" s="62"/>
    </row>
    <row r="61" spans="1:54" s="391" customFormat="1" ht="12" thickBot="1" x14ac:dyDescent="0.25">
      <c r="A61" s="533"/>
      <c r="B61" s="958">
        <v>1</v>
      </c>
      <c r="C61" s="958"/>
      <c r="D61" s="958"/>
      <c r="E61" s="958"/>
      <c r="F61" s="958"/>
      <c r="G61" s="958"/>
      <c r="H61" s="958"/>
      <c r="I61" s="958"/>
      <c r="J61" s="958"/>
      <c r="K61" s="959"/>
      <c r="L61" s="1517">
        <v>2</v>
      </c>
      <c r="M61" s="1519"/>
      <c r="N61" s="1517">
        <v>3</v>
      </c>
      <c r="O61" s="1518"/>
      <c r="P61" s="1519"/>
      <c r="Q61" s="962">
        <v>3</v>
      </c>
      <c r="R61" s="963"/>
      <c r="S61" s="963"/>
      <c r="T61" s="964"/>
      <c r="U61" s="962">
        <v>4</v>
      </c>
      <c r="V61" s="963"/>
      <c r="W61" s="963"/>
      <c r="X61" s="964"/>
      <c r="Y61" s="962">
        <v>5</v>
      </c>
      <c r="Z61" s="963"/>
      <c r="AA61" s="963"/>
      <c r="AB61" s="964"/>
      <c r="AC61" s="962">
        <v>6</v>
      </c>
      <c r="AD61" s="963"/>
      <c r="AE61" s="963"/>
      <c r="AF61" s="964"/>
      <c r="AG61" s="962">
        <v>7</v>
      </c>
      <c r="AH61" s="963"/>
      <c r="AI61" s="963"/>
      <c r="AJ61" s="964"/>
      <c r="AK61" s="962">
        <v>8</v>
      </c>
      <c r="AL61" s="963"/>
      <c r="AM61" s="963"/>
      <c r="AN61" s="964"/>
      <c r="AO61" s="962">
        <v>9</v>
      </c>
      <c r="AP61" s="963"/>
      <c r="AQ61" s="963"/>
      <c r="AR61" s="964"/>
      <c r="AS61" s="962">
        <v>10</v>
      </c>
      <c r="AT61" s="963"/>
      <c r="AU61" s="963"/>
      <c r="AV61" s="964"/>
      <c r="AW61" s="962">
        <v>11</v>
      </c>
      <c r="AX61" s="963"/>
      <c r="AY61" s="963"/>
      <c r="AZ61" s="963"/>
      <c r="BA61" s="390"/>
      <c r="BB61" s="390"/>
    </row>
    <row r="62" spans="1:54" ht="18" customHeight="1" x14ac:dyDescent="0.25">
      <c r="A62" s="92"/>
      <c r="B62" s="1030"/>
      <c r="C62" s="1030"/>
      <c r="D62" s="1030"/>
      <c r="E62" s="1030"/>
      <c r="F62" s="1030"/>
      <c r="G62" s="1030"/>
      <c r="H62" s="1030"/>
      <c r="I62" s="1030"/>
      <c r="J62" s="1030"/>
      <c r="K62" s="1031"/>
      <c r="L62" s="954" t="s">
        <v>119</v>
      </c>
      <c r="M62" s="955"/>
      <c r="N62" s="2058"/>
      <c r="O62" s="2059"/>
      <c r="P62" s="955"/>
      <c r="Q62" s="988"/>
      <c r="R62" s="989"/>
      <c r="S62" s="989"/>
      <c r="T62" s="990"/>
      <c r="U62" s="988"/>
      <c r="V62" s="989"/>
      <c r="W62" s="989"/>
      <c r="X62" s="990"/>
      <c r="Y62" s="988"/>
      <c r="Z62" s="989"/>
      <c r="AA62" s="989"/>
      <c r="AB62" s="990"/>
      <c r="AC62" s="988"/>
      <c r="AD62" s="989"/>
      <c r="AE62" s="989"/>
      <c r="AF62" s="990"/>
      <c r="AG62" s="988"/>
      <c r="AH62" s="989"/>
      <c r="AI62" s="989"/>
      <c r="AJ62" s="990"/>
      <c r="AK62" s="988"/>
      <c r="AL62" s="989"/>
      <c r="AM62" s="989"/>
      <c r="AN62" s="990"/>
      <c r="AO62" s="988"/>
      <c r="AP62" s="989"/>
      <c r="AQ62" s="989"/>
      <c r="AR62" s="990"/>
      <c r="AS62" s="988"/>
      <c r="AT62" s="989"/>
      <c r="AU62" s="989"/>
      <c r="AV62" s="990"/>
      <c r="AW62" s="988"/>
      <c r="AX62" s="989"/>
      <c r="AY62" s="989"/>
      <c r="AZ62" s="991"/>
      <c r="BA62" s="54"/>
      <c r="BB62" s="54"/>
    </row>
    <row r="63" spans="1:54" ht="18" customHeight="1" x14ac:dyDescent="0.25">
      <c r="A63" s="92"/>
      <c r="B63" s="1030"/>
      <c r="C63" s="1030"/>
      <c r="D63" s="1030"/>
      <c r="E63" s="1030"/>
      <c r="F63" s="1030"/>
      <c r="G63" s="1030"/>
      <c r="H63" s="1030"/>
      <c r="I63" s="1030"/>
      <c r="J63" s="1030"/>
      <c r="K63" s="1031"/>
      <c r="L63" s="917" t="s">
        <v>122</v>
      </c>
      <c r="M63" s="918"/>
      <c r="N63" s="2055"/>
      <c r="O63" s="2056"/>
      <c r="P63" s="2057"/>
      <c r="Q63" s="1568"/>
      <c r="R63" s="1569"/>
      <c r="S63" s="1569"/>
      <c r="T63" s="1570"/>
      <c r="U63" s="1568"/>
      <c r="V63" s="1569"/>
      <c r="W63" s="1569"/>
      <c r="X63" s="1570"/>
      <c r="Y63" s="1568"/>
      <c r="Z63" s="1569"/>
      <c r="AA63" s="1569"/>
      <c r="AB63" s="1570"/>
      <c r="AC63" s="1568"/>
      <c r="AD63" s="1569"/>
      <c r="AE63" s="1569"/>
      <c r="AF63" s="1570"/>
      <c r="AG63" s="1568"/>
      <c r="AH63" s="1569"/>
      <c r="AI63" s="1569"/>
      <c r="AJ63" s="1570"/>
      <c r="AK63" s="1568"/>
      <c r="AL63" s="1569"/>
      <c r="AM63" s="1569"/>
      <c r="AN63" s="1570"/>
      <c r="AO63" s="1568"/>
      <c r="AP63" s="1569"/>
      <c r="AQ63" s="1569"/>
      <c r="AR63" s="1570"/>
      <c r="AS63" s="1568"/>
      <c r="AT63" s="1569"/>
      <c r="AU63" s="1569"/>
      <c r="AV63" s="1570"/>
      <c r="AW63" s="1568"/>
      <c r="AX63" s="1569"/>
      <c r="AY63" s="1569"/>
      <c r="AZ63" s="1571"/>
      <c r="BA63" s="54"/>
      <c r="BB63" s="54"/>
    </row>
    <row r="64" spans="1:54" ht="18" customHeight="1" x14ac:dyDescent="0.25">
      <c r="A64" s="92"/>
      <c r="B64" s="1763"/>
      <c r="C64" s="1763"/>
      <c r="D64" s="1763"/>
      <c r="E64" s="1763"/>
      <c r="F64" s="1763"/>
      <c r="G64" s="1763"/>
      <c r="H64" s="1763"/>
      <c r="I64" s="1763"/>
      <c r="J64" s="1763"/>
      <c r="K64" s="1764"/>
      <c r="L64" s="917"/>
      <c r="M64" s="918"/>
      <c r="N64" s="1529"/>
      <c r="O64" s="1596"/>
      <c r="P64" s="1530"/>
      <c r="Q64" s="1203"/>
      <c r="R64" s="1204"/>
      <c r="S64" s="1204"/>
      <c r="T64" s="1212"/>
      <c r="U64" s="1203"/>
      <c r="V64" s="1204"/>
      <c r="W64" s="1204"/>
      <c r="X64" s="1212"/>
      <c r="Y64" s="1203"/>
      <c r="Z64" s="1204"/>
      <c r="AA64" s="1204"/>
      <c r="AB64" s="1212"/>
      <c r="AC64" s="1203"/>
      <c r="AD64" s="1204"/>
      <c r="AE64" s="1204"/>
      <c r="AF64" s="1212"/>
      <c r="AG64" s="1203"/>
      <c r="AH64" s="1204"/>
      <c r="AI64" s="1204"/>
      <c r="AJ64" s="1212"/>
      <c r="AK64" s="1203"/>
      <c r="AL64" s="1204"/>
      <c r="AM64" s="1204"/>
      <c r="AN64" s="1212"/>
      <c r="AO64" s="1203"/>
      <c r="AP64" s="1204"/>
      <c r="AQ64" s="1204"/>
      <c r="AR64" s="1212"/>
      <c r="AS64" s="1203"/>
      <c r="AT64" s="1204"/>
      <c r="AU64" s="1204"/>
      <c r="AV64" s="1212"/>
      <c r="AW64" s="1203"/>
      <c r="AX64" s="1204"/>
      <c r="AY64" s="1204"/>
      <c r="AZ64" s="1205"/>
      <c r="BA64" s="54"/>
      <c r="BB64" s="54"/>
    </row>
    <row r="65" spans="1:54" ht="18" customHeight="1" thickBot="1" x14ac:dyDescent="0.3">
      <c r="A65" s="92"/>
      <c r="B65" s="911" t="s">
        <v>756</v>
      </c>
      <c r="C65" s="911"/>
      <c r="D65" s="911"/>
      <c r="E65" s="911"/>
      <c r="F65" s="911"/>
      <c r="G65" s="911"/>
      <c r="H65" s="911"/>
      <c r="I65" s="911"/>
      <c r="J65" s="911"/>
      <c r="K65" s="912"/>
      <c r="L65" s="913">
        <v>9000</v>
      </c>
      <c r="M65" s="914"/>
      <c r="N65" s="2060" t="s">
        <v>24</v>
      </c>
      <c r="O65" s="2061"/>
      <c r="P65" s="2062"/>
      <c r="Q65" s="980" t="s">
        <v>24</v>
      </c>
      <c r="R65" s="981"/>
      <c r="S65" s="981"/>
      <c r="T65" s="985"/>
      <c r="U65" s="980" t="s">
        <v>24</v>
      </c>
      <c r="V65" s="981"/>
      <c r="W65" s="981"/>
      <c r="X65" s="985"/>
      <c r="Y65" s="980"/>
      <c r="Z65" s="981"/>
      <c r="AA65" s="981"/>
      <c r="AB65" s="985"/>
      <c r="AC65" s="980" t="s">
        <v>24</v>
      </c>
      <c r="AD65" s="981"/>
      <c r="AE65" s="981"/>
      <c r="AF65" s="985"/>
      <c r="AG65" s="980" t="s">
        <v>24</v>
      </c>
      <c r="AH65" s="981"/>
      <c r="AI65" s="981"/>
      <c r="AJ65" s="985"/>
      <c r="AK65" s="980"/>
      <c r="AL65" s="981"/>
      <c r="AM65" s="981"/>
      <c r="AN65" s="985"/>
      <c r="AO65" s="980" t="s">
        <v>24</v>
      </c>
      <c r="AP65" s="981"/>
      <c r="AQ65" s="981"/>
      <c r="AR65" s="985"/>
      <c r="AS65" s="980" t="s">
        <v>24</v>
      </c>
      <c r="AT65" s="981"/>
      <c r="AU65" s="981"/>
      <c r="AV65" s="985"/>
      <c r="AW65" s="980"/>
      <c r="AX65" s="981"/>
      <c r="AY65" s="981"/>
      <c r="AZ65" s="982"/>
      <c r="BA65" s="63"/>
      <c r="BB65" s="63"/>
    </row>
    <row r="67" spans="1:54" x14ac:dyDescent="0.25">
      <c r="A67" s="45"/>
      <c r="B67" s="869" t="s">
        <v>886</v>
      </c>
      <c r="C67" s="869"/>
      <c r="D67" s="869"/>
      <c r="E67" s="869"/>
      <c r="F67" s="869"/>
      <c r="G67" s="869"/>
      <c r="H67" s="869"/>
      <c r="I67" s="869"/>
      <c r="J67" s="869"/>
      <c r="K67" s="869"/>
      <c r="L67" s="869"/>
      <c r="M67" s="869"/>
      <c r="N67" s="869"/>
      <c r="O67" s="869"/>
      <c r="P67" s="869"/>
      <c r="Q67" s="869"/>
      <c r="R67" s="869"/>
      <c r="S67" s="869"/>
      <c r="T67" s="869"/>
      <c r="U67" s="869"/>
      <c r="V67" s="869"/>
      <c r="W67" s="869"/>
      <c r="X67" s="869"/>
      <c r="Y67" s="869"/>
      <c r="Z67" s="869"/>
      <c r="AA67" s="869"/>
      <c r="AB67" s="869"/>
      <c r="AC67" s="869"/>
      <c r="AD67" s="869"/>
      <c r="AE67" s="869"/>
      <c r="AF67" s="869"/>
      <c r="AG67" s="869"/>
      <c r="AH67" s="869"/>
      <c r="AI67" s="869"/>
      <c r="AJ67" s="869"/>
      <c r="AK67" s="869"/>
      <c r="AL67" s="869"/>
      <c r="AM67" s="869"/>
      <c r="AN67" s="869"/>
      <c r="AO67" s="869"/>
      <c r="AP67" s="869"/>
      <c r="AQ67" s="869"/>
      <c r="AR67" s="869"/>
      <c r="AS67" s="869"/>
      <c r="AT67" s="869"/>
      <c r="AU67" s="869"/>
      <c r="AV67" s="869"/>
      <c r="AW67" s="869"/>
      <c r="AX67" s="869"/>
      <c r="AY67" s="869"/>
      <c r="AZ67" s="869"/>
    </row>
    <row r="68" spans="1:54" x14ac:dyDescent="0.25">
      <c r="A68" s="45"/>
      <c r="B68" s="282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282"/>
      <c r="AK68" s="282"/>
      <c r="AL68" s="282"/>
      <c r="AM68" s="282"/>
      <c r="AN68" s="282"/>
      <c r="AO68" s="282"/>
      <c r="AP68" s="282"/>
      <c r="AQ68" s="282"/>
      <c r="AR68" s="282"/>
      <c r="AS68" s="282"/>
      <c r="AT68" s="282"/>
      <c r="AU68" s="282"/>
      <c r="AV68" s="282"/>
      <c r="AW68" s="282"/>
      <c r="AX68" s="282"/>
      <c r="AY68" s="282"/>
      <c r="AZ68" s="282"/>
    </row>
    <row r="69" spans="1:54" x14ac:dyDescent="0.25">
      <c r="A69" s="45"/>
      <c r="B69" s="870" t="s">
        <v>2</v>
      </c>
      <c r="C69" s="870"/>
      <c r="D69" s="870"/>
      <c r="E69" s="870"/>
      <c r="F69" s="870"/>
      <c r="G69" s="870"/>
      <c r="H69" s="870"/>
      <c r="I69" s="870"/>
      <c r="J69" s="870"/>
      <c r="K69" s="870"/>
      <c r="L69" s="870"/>
      <c r="M69" s="870"/>
      <c r="N69" s="870"/>
      <c r="O69" s="870"/>
      <c r="P69" s="870"/>
      <c r="Q69" s="870"/>
      <c r="R69" s="870"/>
      <c r="S69" s="870"/>
      <c r="T69" s="870"/>
      <c r="U69" s="870"/>
      <c r="V69" s="870"/>
      <c r="W69" s="870"/>
      <c r="X69" s="870"/>
      <c r="Y69" s="871"/>
      <c r="Z69" s="870" t="s">
        <v>33</v>
      </c>
      <c r="AA69" s="870"/>
      <c r="AB69" s="871"/>
      <c r="AC69" s="865" t="s">
        <v>99</v>
      </c>
      <c r="AD69" s="866"/>
      <c r="AE69" s="866"/>
      <c r="AF69" s="866"/>
      <c r="AG69" s="866"/>
      <c r="AH69" s="866"/>
      <c r="AI69" s="866"/>
      <c r="AJ69" s="866"/>
      <c r="AK69" s="866"/>
      <c r="AL69" s="866"/>
      <c r="AM69" s="866"/>
      <c r="AN69" s="866"/>
      <c r="AO69" s="866"/>
      <c r="AP69" s="866"/>
      <c r="AQ69" s="866"/>
      <c r="AR69" s="866"/>
      <c r="AS69" s="866"/>
      <c r="AT69" s="866"/>
      <c r="AU69" s="866"/>
      <c r="AV69" s="866"/>
      <c r="AW69" s="866"/>
      <c r="AX69" s="866"/>
      <c r="AY69" s="866"/>
      <c r="AZ69" s="866"/>
    </row>
    <row r="70" spans="1:54" x14ac:dyDescent="0.25">
      <c r="A70" s="45"/>
      <c r="B70" s="872"/>
      <c r="C70" s="872"/>
      <c r="D70" s="872"/>
      <c r="E70" s="872"/>
      <c r="F70" s="872"/>
      <c r="G70" s="872"/>
      <c r="H70" s="872"/>
      <c r="I70" s="872"/>
      <c r="J70" s="872"/>
      <c r="K70" s="872"/>
      <c r="L70" s="872"/>
      <c r="M70" s="872"/>
      <c r="N70" s="872"/>
      <c r="O70" s="872"/>
      <c r="P70" s="872"/>
      <c r="Q70" s="872"/>
      <c r="R70" s="872"/>
      <c r="S70" s="872"/>
      <c r="T70" s="872"/>
      <c r="U70" s="872"/>
      <c r="V70" s="872"/>
      <c r="W70" s="872"/>
      <c r="X70" s="872"/>
      <c r="Y70" s="873"/>
      <c r="Z70" s="872"/>
      <c r="AA70" s="872"/>
      <c r="AB70" s="873"/>
      <c r="AC70" s="895" t="s">
        <v>271</v>
      </c>
      <c r="AD70" s="870"/>
      <c r="AE70" s="870"/>
      <c r="AF70" s="870"/>
      <c r="AG70" s="870"/>
      <c r="AH70" s="870"/>
      <c r="AI70" s="870"/>
      <c r="AJ70" s="871"/>
      <c r="AK70" s="892" t="s">
        <v>6</v>
      </c>
      <c r="AL70" s="892"/>
      <c r="AM70" s="892"/>
      <c r="AN70" s="892"/>
      <c r="AO70" s="892"/>
      <c r="AP70" s="892"/>
      <c r="AQ70" s="892"/>
      <c r="AR70" s="892"/>
      <c r="AS70" s="870" t="s">
        <v>35</v>
      </c>
      <c r="AT70" s="870"/>
      <c r="AU70" s="870"/>
      <c r="AV70" s="870"/>
      <c r="AW70" s="870"/>
      <c r="AX70" s="870"/>
      <c r="AY70" s="870"/>
      <c r="AZ70" s="870"/>
    </row>
    <row r="71" spans="1:54" ht="24" customHeight="1" x14ac:dyDescent="0.25">
      <c r="A71" s="45"/>
      <c r="B71" s="874"/>
      <c r="C71" s="874"/>
      <c r="D71" s="874"/>
      <c r="E71" s="874"/>
      <c r="F71" s="874"/>
      <c r="G71" s="874"/>
      <c r="H71" s="874"/>
      <c r="I71" s="874"/>
      <c r="J71" s="874"/>
      <c r="K71" s="874"/>
      <c r="L71" s="874"/>
      <c r="M71" s="874"/>
      <c r="N71" s="874"/>
      <c r="O71" s="874"/>
      <c r="P71" s="874"/>
      <c r="Q71" s="874"/>
      <c r="R71" s="874"/>
      <c r="S71" s="874"/>
      <c r="T71" s="874"/>
      <c r="U71" s="874"/>
      <c r="V71" s="874"/>
      <c r="W71" s="874"/>
      <c r="X71" s="874"/>
      <c r="Y71" s="875"/>
      <c r="Z71" s="874"/>
      <c r="AA71" s="874"/>
      <c r="AB71" s="875"/>
      <c r="AC71" s="897"/>
      <c r="AD71" s="874"/>
      <c r="AE71" s="874"/>
      <c r="AF71" s="874"/>
      <c r="AG71" s="874"/>
      <c r="AH71" s="874"/>
      <c r="AI71" s="874"/>
      <c r="AJ71" s="875"/>
      <c r="AK71" s="892"/>
      <c r="AL71" s="892"/>
      <c r="AM71" s="892"/>
      <c r="AN71" s="892"/>
      <c r="AO71" s="892"/>
      <c r="AP71" s="892"/>
      <c r="AQ71" s="892"/>
      <c r="AR71" s="892"/>
      <c r="AS71" s="874"/>
      <c r="AT71" s="874"/>
      <c r="AU71" s="874"/>
      <c r="AV71" s="874"/>
      <c r="AW71" s="874"/>
      <c r="AX71" s="874"/>
      <c r="AY71" s="874"/>
      <c r="AZ71" s="874"/>
    </row>
    <row r="72" spans="1:54" ht="15.75" thickBot="1" x14ac:dyDescent="0.3">
      <c r="A72" s="45"/>
      <c r="B72" s="882">
        <v>1</v>
      </c>
      <c r="C72" s="882"/>
      <c r="D72" s="882"/>
      <c r="E72" s="882"/>
      <c r="F72" s="882"/>
      <c r="G72" s="882"/>
      <c r="H72" s="882"/>
      <c r="I72" s="882"/>
      <c r="J72" s="882"/>
      <c r="K72" s="882"/>
      <c r="L72" s="882"/>
      <c r="M72" s="882"/>
      <c r="N72" s="882"/>
      <c r="O72" s="882"/>
      <c r="P72" s="882"/>
      <c r="Q72" s="882"/>
      <c r="R72" s="882"/>
      <c r="S72" s="882"/>
      <c r="T72" s="882"/>
      <c r="U72" s="882"/>
      <c r="V72" s="882"/>
      <c r="W72" s="882"/>
      <c r="X72" s="882"/>
      <c r="Y72" s="883"/>
      <c r="Z72" s="884" t="s">
        <v>7</v>
      </c>
      <c r="AA72" s="884"/>
      <c r="AB72" s="885"/>
      <c r="AC72" s="886" t="s">
        <v>8</v>
      </c>
      <c r="AD72" s="887"/>
      <c r="AE72" s="887"/>
      <c r="AF72" s="887"/>
      <c r="AG72" s="887"/>
      <c r="AH72" s="887"/>
      <c r="AI72" s="887"/>
      <c r="AJ72" s="888"/>
      <c r="AK72" s="886" t="s">
        <v>9</v>
      </c>
      <c r="AL72" s="887"/>
      <c r="AM72" s="887"/>
      <c r="AN72" s="887"/>
      <c r="AO72" s="887"/>
      <c r="AP72" s="887"/>
      <c r="AQ72" s="887"/>
      <c r="AR72" s="888"/>
      <c r="AS72" s="886" t="s">
        <v>10</v>
      </c>
      <c r="AT72" s="887"/>
      <c r="AU72" s="887"/>
      <c r="AV72" s="887"/>
      <c r="AW72" s="887"/>
      <c r="AX72" s="887"/>
      <c r="AY72" s="887"/>
      <c r="AZ72" s="887"/>
    </row>
    <row r="73" spans="1:54" ht="25.5" customHeight="1" x14ac:dyDescent="0.25">
      <c r="A73" s="45"/>
      <c r="B73" s="854" t="s">
        <v>772</v>
      </c>
      <c r="C73" s="854"/>
      <c r="D73" s="854"/>
      <c r="E73" s="854"/>
      <c r="F73" s="854"/>
      <c r="G73" s="854"/>
      <c r="H73" s="854"/>
      <c r="I73" s="854"/>
      <c r="J73" s="854"/>
      <c r="K73" s="854"/>
      <c r="L73" s="854"/>
      <c r="M73" s="854"/>
      <c r="N73" s="854"/>
      <c r="O73" s="854"/>
      <c r="P73" s="854"/>
      <c r="Q73" s="854"/>
      <c r="R73" s="854"/>
      <c r="S73" s="854"/>
      <c r="T73" s="854"/>
      <c r="U73" s="854"/>
      <c r="V73" s="854"/>
      <c r="W73" s="854"/>
      <c r="X73" s="854"/>
      <c r="Y73" s="855"/>
      <c r="Z73" s="856" t="s">
        <v>21</v>
      </c>
      <c r="AA73" s="857"/>
      <c r="AB73" s="857"/>
      <c r="AC73" s="858"/>
      <c r="AD73" s="859"/>
      <c r="AE73" s="859"/>
      <c r="AF73" s="859"/>
      <c r="AG73" s="859"/>
      <c r="AH73" s="859"/>
      <c r="AI73" s="859"/>
      <c r="AJ73" s="860"/>
      <c r="AK73" s="858"/>
      <c r="AL73" s="859"/>
      <c r="AM73" s="859"/>
      <c r="AN73" s="859"/>
      <c r="AO73" s="859"/>
      <c r="AP73" s="859"/>
      <c r="AQ73" s="859"/>
      <c r="AR73" s="860"/>
      <c r="AS73" s="858"/>
      <c r="AT73" s="859"/>
      <c r="AU73" s="859"/>
      <c r="AV73" s="859"/>
      <c r="AW73" s="859"/>
      <c r="AX73" s="859"/>
      <c r="AY73" s="859"/>
      <c r="AZ73" s="861"/>
    </row>
    <row r="74" spans="1:54" x14ac:dyDescent="0.25">
      <c r="A74" s="45"/>
      <c r="B74" s="839" t="s">
        <v>765</v>
      </c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39"/>
      <c r="O74" s="839"/>
      <c r="P74" s="839"/>
      <c r="Q74" s="839"/>
      <c r="R74" s="839"/>
      <c r="S74" s="839"/>
      <c r="T74" s="839"/>
      <c r="U74" s="839"/>
      <c r="V74" s="839"/>
      <c r="W74" s="839"/>
      <c r="X74" s="839"/>
      <c r="Y74" s="840"/>
      <c r="Z74" s="841" t="s">
        <v>22</v>
      </c>
      <c r="AA74" s="842"/>
      <c r="AB74" s="843"/>
      <c r="AC74" s="865"/>
      <c r="AD74" s="866"/>
      <c r="AE74" s="866"/>
      <c r="AF74" s="866"/>
      <c r="AG74" s="866"/>
      <c r="AH74" s="866"/>
      <c r="AI74" s="866"/>
      <c r="AJ74" s="867"/>
      <c r="AK74" s="865"/>
      <c r="AL74" s="866"/>
      <c r="AM74" s="866"/>
      <c r="AN74" s="866"/>
      <c r="AO74" s="866"/>
      <c r="AP74" s="866"/>
      <c r="AQ74" s="866"/>
      <c r="AR74" s="867"/>
      <c r="AS74" s="865"/>
      <c r="AT74" s="866"/>
      <c r="AU74" s="866"/>
      <c r="AV74" s="866"/>
      <c r="AW74" s="866"/>
      <c r="AX74" s="866"/>
      <c r="AY74" s="866"/>
      <c r="AZ74" s="868"/>
    </row>
    <row r="75" spans="1:54" x14ac:dyDescent="0.25">
      <c r="A75" s="45"/>
      <c r="B75" s="839" t="s">
        <v>766</v>
      </c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39"/>
      <c r="O75" s="839"/>
      <c r="P75" s="839"/>
      <c r="Q75" s="839"/>
      <c r="R75" s="839"/>
      <c r="S75" s="839"/>
      <c r="T75" s="839"/>
      <c r="U75" s="839"/>
      <c r="V75" s="839"/>
      <c r="W75" s="839"/>
      <c r="X75" s="839"/>
      <c r="Y75" s="840"/>
      <c r="Z75" s="841" t="s">
        <v>23</v>
      </c>
      <c r="AA75" s="842"/>
      <c r="AB75" s="843"/>
      <c r="AC75" s="474"/>
      <c r="AD75" s="473"/>
      <c r="AE75" s="473"/>
      <c r="AF75" s="473"/>
      <c r="AG75" s="473"/>
      <c r="AH75" s="473"/>
      <c r="AI75" s="473"/>
      <c r="AJ75" s="475"/>
      <c r="AK75" s="474"/>
      <c r="AL75" s="473"/>
      <c r="AM75" s="473"/>
      <c r="AN75" s="473"/>
      <c r="AO75" s="473"/>
      <c r="AP75" s="473"/>
      <c r="AQ75" s="473"/>
      <c r="AR75" s="475"/>
      <c r="AS75" s="474"/>
      <c r="AT75" s="473"/>
      <c r="AU75" s="473"/>
      <c r="AV75" s="473"/>
      <c r="AW75" s="473"/>
      <c r="AX75" s="473"/>
      <c r="AY75" s="473"/>
      <c r="AZ75" s="476"/>
    </row>
    <row r="76" spans="1:54" x14ac:dyDescent="0.25">
      <c r="A76" s="45"/>
      <c r="B76" s="839" t="s">
        <v>767</v>
      </c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39"/>
      <c r="O76" s="839"/>
      <c r="P76" s="839"/>
      <c r="Q76" s="839"/>
      <c r="R76" s="839"/>
      <c r="S76" s="839"/>
      <c r="T76" s="839"/>
      <c r="U76" s="839"/>
      <c r="V76" s="839"/>
      <c r="W76" s="839"/>
      <c r="X76" s="839"/>
      <c r="Y76" s="840"/>
      <c r="Z76" s="844" t="s">
        <v>460</v>
      </c>
      <c r="AA76" s="845"/>
      <c r="AB76" s="846"/>
      <c r="AC76" s="474"/>
      <c r="AD76" s="473"/>
      <c r="AE76" s="473"/>
      <c r="AF76" s="473"/>
      <c r="AG76" s="473"/>
      <c r="AH76" s="473"/>
      <c r="AI76" s="473"/>
      <c r="AJ76" s="475"/>
      <c r="AK76" s="474"/>
      <c r="AL76" s="473"/>
      <c r="AM76" s="473"/>
      <c r="AN76" s="473"/>
      <c r="AO76" s="473"/>
      <c r="AP76" s="473"/>
      <c r="AQ76" s="473"/>
      <c r="AR76" s="475"/>
      <c r="AS76" s="474"/>
      <c r="AT76" s="473"/>
      <c r="AU76" s="473"/>
      <c r="AV76" s="473"/>
      <c r="AW76" s="473"/>
      <c r="AX76" s="473"/>
      <c r="AY76" s="473"/>
      <c r="AZ76" s="476"/>
    </row>
    <row r="77" spans="1:54" ht="15.75" thickBot="1" x14ac:dyDescent="0.3">
      <c r="A77" s="45"/>
      <c r="B77" s="839" t="s">
        <v>768</v>
      </c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839"/>
      <c r="O77" s="839"/>
      <c r="P77" s="839"/>
      <c r="Q77" s="839"/>
      <c r="R77" s="839"/>
      <c r="S77" s="839"/>
      <c r="T77" s="839"/>
      <c r="U77" s="839"/>
      <c r="V77" s="839"/>
      <c r="W77" s="839"/>
      <c r="X77" s="839"/>
      <c r="Y77" s="840"/>
      <c r="Z77" s="847" t="s">
        <v>461</v>
      </c>
      <c r="AA77" s="848"/>
      <c r="AB77" s="849"/>
      <c r="AC77" s="850"/>
      <c r="AD77" s="851"/>
      <c r="AE77" s="851"/>
      <c r="AF77" s="851"/>
      <c r="AG77" s="851"/>
      <c r="AH77" s="851"/>
      <c r="AI77" s="851"/>
      <c r="AJ77" s="852"/>
      <c r="AK77" s="850"/>
      <c r="AL77" s="851"/>
      <c r="AM77" s="851"/>
      <c r="AN77" s="851"/>
      <c r="AO77" s="851"/>
      <c r="AP77" s="851"/>
      <c r="AQ77" s="851"/>
      <c r="AR77" s="852"/>
      <c r="AS77" s="850"/>
      <c r="AT77" s="851"/>
      <c r="AU77" s="851"/>
      <c r="AV77" s="851"/>
      <c r="AW77" s="851"/>
      <c r="AX77" s="851"/>
      <c r="AY77" s="851"/>
      <c r="AZ77" s="853"/>
    </row>
    <row r="78" spans="1:54" ht="16.5" x14ac:dyDescent="0.25">
      <c r="A78" s="45"/>
      <c r="B78" s="820"/>
      <c r="C78" s="821"/>
      <c r="D78" s="821"/>
      <c r="E78" s="821"/>
      <c r="F78" s="821"/>
      <c r="G78" s="821"/>
      <c r="H78" s="821"/>
      <c r="I78" s="821"/>
      <c r="J78" s="821"/>
      <c r="K78" s="821"/>
      <c r="L78" s="821"/>
      <c r="M78" s="821"/>
      <c r="N78" s="821"/>
      <c r="O78" s="821"/>
      <c r="P78" s="821"/>
      <c r="Q78" s="821"/>
      <c r="R78" s="821"/>
      <c r="S78" s="821"/>
      <c r="T78" s="821"/>
      <c r="U78" s="821"/>
      <c r="V78" s="821"/>
      <c r="W78" s="821"/>
      <c r="X78" s="821"/>
      <c r="Y78" s="821"/>
      <c r="Z78" s="821"/>
      <c r="AA78" s="821"/>
      <c r="AB78" s="821"/>
      <c r="AC78" s="821"/>
      <c r="AD78" s="821"/>
      <c r="AE78" s="821"/>
      <c r="AF78" s="821"/>
      <c r="AG78" s="821"/>
      <c r="AH78" s="821"/>
      <c r="AI78" s="821"/>
      <c r="AJ78" s="821"/>
      <c r="AK78" s="821"/>
      <c r="AL78" s="821"/>
      <c r="AM78" s="821"/>
      <c r="AN78" s="821"/>
      <c r="AO78" s="821"/>
      <c r="AP78" s="821"/>
      <c r="AQ78" s="821"/>
      <c r="AR78" s="821"/>
      <c r="AS78" s="821"/>
      <c r="AT78" s="821"/>
      <c r="AU78" s="821"/>
      <c r="AV78" s="821"/>
      <c r="AW78" s="821"/>
      <c r="AX78" s="821"/>
      <c r="AY78" s="821"/>
      <c r="AZ78" s="821"/>
    </row>
    <row r="79" spans="1:54" ht="27" customHeight="1" x14ac:dyDescent="0.25">
      <c r="A79" s="45"/>
      <c r="B79" s="2063" t="s">
        <v>803</v>
      </c>
      <c r="C79" s="1488"/>
      <c r="D79" s="1488"/>
      <c r="E79" s="1488"/>
      <c r="F79" s="1488"/>
      <c r="G79" s="1488"/>
      <c r="H79" s="1488"/>
      <c r="I79" s="1488"/>
      <c r="J79" s="1488"/>
      <c r="K79" s="1488"/>
      <c r="L79" s="1488"/>
      <c r="M79" s="1488"/>
      <c r="N79" s="1488"/>
      <c r="O79" s="1488"/>
      <c r="P79" s="1488"/>
      <c r="Q79" s="1488"/>
      <c r="R79" s="1488"/>
      <c r="S79" s="1488"/>
      <c r="T79" s="1488"/>
      <c r="U79" s="1488"/>
      <c r="V79" s="1488"/>
      <c r="W79" s="1488"/>
      <c r="X79" s="1488"/>
      <c r="Y79" s="1488"/>
      <c r="Z79" s="1488"/>
      <c r="AA79" s="1488"/>
      <c r="AB79" s="1488"/>
      <c r="AC79" s="1488"/>
      <c r="AD79" s="1488"/>
      <c r="AE79" s="1488"/>
      <c r="AF79" s="1488"/>
      <c r="AG79" s="1488"/>
      <c r="AH79" s="1488"/>
      <c r="AI79" s="1488"/>
      <c r="AJ79" s="1488"/>
      <c r="AK79" s="1488"/>
      <c r="AL79" s="1488"/>
      <c r="AM79" s="1488"/>
      <c r="AN79" s="1488"/>
      <c r="AO79" s="1488"/>
      <c r="AP79" s="1488"/>
      <c r="AQ79" s="1488"/>
      <c r="AR79" s="1488"/>
      <c r="AS79" s="1488"/>
      <c r="AT79" s="1488"/>
      <c r="AU79" s="1488"/>
      <c r="AV79" s="1488"/>
      <c r="AW79" s="1488"/>
      <c r="AX79" s="1488"/>
      <c r="AY79" s="1488"/>
      <c r="AZ79" s="1488"/>
    </row>
  </sheetData>
  <mergeCells count="354">
    <mergeCell ref="AC65:AF65"/>
    <mergeCell ref="AG65:AJ65"/>
    <mergeCell ref="AK65:AN65"/>
    <mergeCell ref="AO65:AR65"/>
    <mergeCell ref="AS65:AV65"/>
    <mergeCell ref="AW65:AZ65"/>
    <mergeCell ref="B65:K65"/>
    <mergeCell ref="L65:M65"/>
    <mergeCell ref="N65:P65"/>
    <mergeCell ref="Q65:T65"/>
    <mergeCell ref="U65:X65"/>
    <mergeCell ref="Y65:AB65"/>
    <mergeCell ref="AC64:AF64"/>
    <mergeCell ref="AG64:AJ64"/>
    <mergeCell ref="AK64:AN64"/>
    <mergeCell ref="AO64:AR64"/>
    <mergeCell ref="AS64:AV64"/>
    <mergeCell ref="AW64:AZ64"/>
    <mergeCell ref="B64:K64"/>
    <mergeCell ref="L64:M64"/>
    <mergeCell ref="N64:P64"/>
    <mergeCell ref="Q64:T64"/>
    <mergeCell ref="U64:X64"/>
    <mergeCell ref="Y64:AB64"/>
    <mergeCell ref="U55:X55"/>
    <mergeCell ref="Y55:AB55"/>
    <mergeCell ref="AC63:AF63"/>
    <mergeCell ref="AG63:AJ63"/>
    <mergeCell ref="AK63:AN63"/>
    <mergeCell ref="AO63:AR63"/>
    <mergeCell ref="AS63:AV63"/>
    <mergeCell ref="AW63:AZ63"/>
    <mergeCell ref="B63:K63"/>
    <mergeCell ref="L63:M63"/>
    <mergeCell ref="N63:P63"/>
    <mergeCell ref="Q63:T63"/>
    <mergeCell ref="U63:X63"/>
    <mergeCell ref="Y63:AB63"/>
    <mergeCell ref="AO62:AR62"/>
    <mergeCell ref="AS62:AV62"/>
    <mergeCell ref="AW62:AZ62"/>
    <mergeCell ref="AK60:AN60"/>
    <mergeCell ref="AO60:AR60"/>
    <mergeCell ref="AS60:AV60"/>
    <mergeCell ref="AW60:AZ60"/>
    <mergeCell ref="B61:K61"/>
    <mergeCell ref="L61:M61"/>
    <mergeCell ref="N61:P61"/>
    <mergeCell ref="AW45:AZ45"/>
    <mergeCell ref="B45:K45"/>
    <mergeCell ref="L45:M45"/>
    <mergeCell ref="N45:P45"/>
    <mergeCell ref="Q45:T45"/>
    <mergeCell ref="U45:X45"/>
    <mergeCell ref="Y45:AB45"/>
    <mergeCell ref="B57:AZ57"/>
    <mergeCell ref="B59:K60"/>
    <mergeCell ref="L59:M60"/>
    <mergeCell ref="N59:P60"/>
    <mergeCell ref="Q59:AB59"/>
    <mergeCell ref="AC59:AN59"/>
    <mergeCell ref="AO59:AZ59"/>
    <mergeCell ref="AC55:AF55"/>
    <mergeCell ref="AG55:AJ55"/>
    <mergeCell ref="AK55:AN55"/>
    <mergeCell ref="AO55:AR55"/>
    <mergeCell ref="AS55:AV55"/>
    <mergeCell ref="AW55:AZ55"/>
    <mergeCell ref="B55:K55"/>
    <mergeCell ref="L55:M55"/>
    <mergeCell ref="N55:P55"/>
    <mergeCell ref="Q55:T55"/>
    <mergeCell ref="B35:Y35"/>
    <mergeCell ref="Z35:AB35"/>
    <mergeCell ref="AC35:AJ35"/>
    <mergeCell ref="AK35:AR35"/>
    <mergeCell ref="AS35:AZ35"/>
    <mergeCell ref="B37:AZ37"/>
    <mergeCell ref="B39:K40"/>
    <mergeCell ref="AW61:AZ61"/>
    <mergeCell ref="B62:K62"/>
    <mergeCell ref="L62:M62"/>
    <mergeCell ref="N62:P62"/>
    <mergeCell ref="Q62:T62"/>
    <mergeCell ref="U62:X62"/>
    <mergeCell ref="Y62:AB62"/>
    <mergeCell ref="AC62:AF62"/>
    <mergeCell ref="AG62:AJ62"/>
    <mergeCell ref="AK62:AN62"/>
    <mergeCell ref="Y61:AB61"/>
    <mergeCell ref="AC61:AF61"/>
    <mergeCell ref="AG61:AJ61"/>
    <mergeCell ref="AK61:AN61"/>
    <mergeCell ref="AO61:AR61"/>
    <mergeCell ref="AS61:AV61"/>
    <mergeCell ref="AG60:AJ60"/>
    <mergeCell ref="Q61:T61"/>
    <mergeCell ref="U61:X61"/>
    <mergeCell ref="Q60:T60"/>
    <mergeCell ref="U60:X60"/>
    <mergeCell ref="Y60:AB60"/>
    <mergeCell ref="AC60:AF60"/>
    <mergeCell ref="B49:K50"/>
    <mergeCell ref="L49:M50"/>
    <mergeCell ref="B47:AZ47"/>
    <mergeCell ref="AC54:AF54"/>
    <mergeCell ref="AG54:AJ54"/>
    <mergeCell ref="AK54:AN54"/>
    <mergeCell ref="AO54:AR54"/>
    <mergeCell ref="AS54:AV54"/>
    <mergeCell ref="AW54:AZ54"/>
    <mergeCell ref="B54:K54"/>
    <mergeCell ref="L54:M54"/>
    <mergeCell ref="N54:P54"/>
    <mergeCell ref="Q54:T54"/>
    <mergeCell ref="U54:X54"/>
    <mergeCell ref="Y54:AB54"/>
    <mergeCell ref="AC53:AF53"/>
    <mergeCell ref="AG53:AJ53"/>
    <mergeCell ref="AK53:AN53"/>
    <mergeCell ref="AO53:AR53"/>
    <mergeCell ref="AS53:AV53"/>
    <mergeCell ref="AW53:AZ53"/>
    <mergeCell ref="B53:K53"/>
    <mergeCell ref="L53:M53"/>
    <mergeCell ref="N53:P53"/>
    <mergeCell ref="Q53:T53"/>
    <mergeCell ref="U53:X53"/>
    <mergeCell ref="Y53:AB53"/>
    <mergeCell ref="AC52:AF52"/>
    <mergeCell ref="AG52:AJ52"/>
    <mergeCell ref="AK52:AN52"/>
    <mergeCell ref="AO52:AR52"/>
    <mergeCell ref="AS52:AV52"/>
    <mergeCell ref="AW52:AZ52"/>
    <mergeCell ref="B52:K52"/>
    <mergeCell ref="L52:M52"/>
    <mergeCell ref="N52:P52"/>
    <mergeCell ref="Q52:T52"/>
    <mergeCell ref="U52:X52"/>
    <mergeCell ref="Y52:AB52"/>
    <mergeCell ref="AC51:AF51"/>
    <mergeCell ref="AG51:AJ51"/>
    <mergeCell ref="AK51:AN51"/>
    <mergeCell ref="AO51:AR51"/>
    <mergeCell ref="AS51:AV51"/>
    <mergeCell ref="AW51:AZ51"/>
    <mergeCell ref="B51:K51"/>
    <mergeCell ref="L51:M51"/>
    <mergeCell ref="N51:P51"/>
    <mergeCell ref="Q51:T51"/>
    <mergeCell ref="U51:X51"/>
    <mergeCell ref="Y51:AB51"/>
    <mergeCell ref="N49:P50"/>
    <mergeCell ref="Q49:AB49"/>
    <mergeCell ref="AC49:AN49"/>
    <mergeCell ref="AO49:AZ49"/>
    <mergeCell ref="AC44:AF44"/>
    <mergeCell ref="AG44:AJ44"/>
    <mergeCell ref="AK44:AN44"/>
    <mergeCell ref="AO44:AR44"/>
    <mergeCell ref="AS44:AV44"/>
    <mergeCell ref="AW44:AZ44"/>
    <mergeCell ref="AC50:AF50"/>
    <mergeCell ref="AG50:AJ50"/>
    <mergeCell ref="AK50:AN50"/>
    <mergeCell ref="AO50:AR50"/>
    <mergeCell ref="AS50:AV50"/>
    <mergeCell ref="AW50:AZ50"/>
    <mergeCell ref="Q50:T50"/>
    <mergeCell ref="U50:X50"/>
    <mergeCell ref="Y50:AB50"/>
    <mergeCell ref="AC45:AF45"/>
    <mergeCell ref="AG45:AJ45"/>
    <mergeCell ref="AK45:AN45"/>
    <mergeCell ref="AO45:AR45"/>
    <mergeCell ref="AS45:AV45"/>
    <mergeCell ref="B44:K44"/>
    <mergeCell ref="L44:M44"/>
    <mergeCell ref="N44:P44"/>
    <mergeCell ref="Q44:T44"/>
    <mergeCell ref="U44:X44"/>
    <mergeCell ref="Y44:AB44"/>
    <mergeCell ref="AC43:AF43"/>
    <mergeCell ref="AG43:AJ43"/>
    <mergeCell ref="AK43:AN43"/>
    <mergeCell ref="AO43:AR43"/>
    <mergeCell ref="AS43:AV43"/>
    <mergeCell ref="AW43:AZ43"/>
    <mergeCell ref="B43:K43"/>
    <mergeCell ref="L43:M43"/>
    <mergeCell ref="N43:P43"/>
    <mergeCell ref="Q43:T43"/>
    <mergeCell ref="U43:X43"/>
    <mergeCell ref="Y43:AB43"/>
    <mergeCell ref="AC42:AF42"/>
    <mergeCell ref="AG42:AJ42"/>
    <mergeCell ref="AK42:AN42"/>
    <mergeCell ref="AO42:AR42"/>
    <mergeCell ref="AS42:AV42"/>
    <mergeCell ref="AW42:AZ42"/>
    <mergeCell ref="B42:K42"/>
    <mergeCell ref="L42:M42"/>
    <mergeCell ref="N42:P42"/>
    <mergeCell ref="Q42:T42"/>
    <mergeCell ref="U42:X42"/>
    <mergeCell ref="Y42:AB42"/>
    <mergeCell ref="AC41:AF41"/>
    <mergeCell ref="AG41:AJ41"/>
    <mergeCell ref="AK41:AN41"/>
    <mergeCell ref="AO41:AR41"/>
    <mergeCell ref="AS41:AV41"/>
    <mergeCell ref="AW41:AZ41"/>
    <mergeCell ref="B41:K41"/>
    <mergeCell ref="L41:M41"/>
    <mergeCell ref="N41:P41"/>
    <mergeCell ref="Q41:T41"/>
    <mergeCell ref="U41:X41"/>
    <mergeCell ref="Y41:AB41"/>
    <mergeCell ref="L39:M40"/>
    <mergeCell ref="N39:P40"/>
    <mergeCell ref="Q39:AB39"/>
    <mergeCell ref="AC39:AN39"/>
    <mergeCell ref="AO39:AZ39"/>
    <mergeCell ref="B33:Y33"/>
    <mergeCell ref="Z33:AB33"/>
    <mergeCell ref="AC33:AJ33"/>
    <mergeCell ref="AK33:AR33"/>
    <mergeCell ref="AS33:AZ33"/>
    <mergeCell ref="B34:Y34"/>
    <mergeCell ref="Z34:AB34"/>
    <mergeCell ref="AC34:AJ34"/>
    <mergeCell ref="AK34:AR34"/>
    <mergeCell ref="AS34:AZ34"/>
    <mergeCell ref="AC40:AF40"/>
    <mergeCell ref="AG40:AJ40"/>
    <mergeCell ref="AK40:AN40"/>
    <mergeCell ref="AO40:AR40"/>
    <mergeCell ref="AS40:AV40"/>
    <mergeCell ref="AW40:AZ40"/>
    <mergeCell ref="Q40:T40"/>
    <mergeCell ref="U40:X40"/>
    <mergeCell ref="Y40:AB40"/>
    <mergeCell ref="B31:Y31"/>
    <mergeCell ref="Z31:AB31"/>
    <mergeCell ref="AC31:AJ31"/>
    <mergeCell ref="AK31:AR31"/>
    <mergeCell ref="AS31:AZ31"/>
    <mergeCell ref="B32:Y32"/>
    <mergeCell ref="Z32:AB32"/>
    <mergeCell ref="AC32:AJ32"/>
    <mergeCell ref="AK32:AR32"/>
    <mergeCell ref="AS32:AZ32"/>
    <mergeCell ref="B22:Y22"/>
    <mergeCell ref="Z22:AB22"/>
    <mergeCell ref="AC22:AJ22"/>
    <mergeCell ref="AK22:AR22"/>
    <mergeCell ref="AS22:AZ22"/>
    <mergeCell ref="B27:AZ27"/>
    <mergeCell ref="B29:Y30"/>
    <mergeCell ref="Z29:AB30"/>
    <mergeCell ref="AC29:AZ29"/>
    <mergeCell ref="AC30:AJ30"/>
    <mergeCell ref="AK30:AR30"/>
    <mergeCell ref="AS30:AZ30"/>
    <mergeCell ref="B23:Y23"/>
    <mergeCell ref="Z23:AB23"/>
    <mergeCell ref="AC23:AJ23"/>
    <mergeCell ref="AK23:AR23"/>
    <mergeCell ref="AS23:AZ23"/>
    <mergeCell ref="B25:AZ25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17:AZ17"/>
    <mergeCell ref="AR10:AU10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A1:AZ1"/>
    <mergeCell ref="AV2:AZ2"/>
    <mergeCell ref="V3:AH3"/>
    <mergeCell ref="AR3:AU3"/>
    <mergeCell ref="AR4:AU5"/>
    <mergeCell ref="AV4:AZ4"/>
    <mergeCell ref="AR6:AU6"/>
    <mergeCell ref="AV6:AZ6"/>
    <mergeCell ref="A7:K7"/>
    <mergeCell ref="AR7:AU7"/>
    <mergeCell ref="AV7:AZ7"/>
    <mergeCell ref="A8:K8"/>
    <mergeCell ref="AV8:AZ8"/>
    <mergeCell ref="A9:K9"/>
    <mergeCell ref="L9:AQ9"/>
    <mergeCell ref="A10:K10"/>
    <mergeCell ref="AV10:AZ10"/>
    <mergeCell ref="B67:AZ67"/>
    <mergeCell ref="B69:Y71"/>
    <mergeCell ref="Z69:AB71"/>
    <mergeCell ref="AC69:AZ69"/>
    <mergeCell ref="AC70:AJ71"/>
    <mergeCell ref="AK70:AR71"/>
    <mergeCell ref="AS70:AZ71"/>
    <mergeCell ref="B12:AZ12"/>
    <mergeCell ref="B14:Y16"/>
    <mergeCell ref="Z14:AB16"/>
    <mergeCell ref="AC14:AZ14"/>
    <mergeCell ref="AC15:AJ16"/>
    <mergeCell ref="AK15:AR16"/>
    <mergeCell ref="AS15:AZ16"/>
    <mergeCell ref="B17:Y17"/>
    <mergeCell ref="Z17:AB17"/>
    <mergeCell ref="AC17:AJ17"/>
    <mergeCell ref="AK17:AR17"/>
    <mergeCell ref="B78:AZ78"/>
    <mergeCell ref="B79:AZ79"/>
    <mergeCell ref="B74:Y74"/>
    <mergeCell ref="Z74:AB74"/>
    <mergeCell ref="AC74:AJ74"/>
    <mergeCell ref="AK74:AR74"/>
    <mergeCell ref="AS74:AZ74"/>
    <mergeCell ref="B75:Y75"/>
    <mergeCell ref="Z75:AB75"/>
    <mergeCell ref="B76:Y76"/>
    <mergeCell ref="Z76:AB76"/>
    <mergeCell ref="B72:Y72"/>
    <mergeCell ref="Z72:AB72"/>
    <mergeCell ref="AC72:AJ72"/>
    <mergeCell ref="AK72:AR72"/>
    <mergeCell ref="AS72:AZ72"/>
    <mergeCell ref="B73:Y73"/>
    <mergeCell ref="Z73:AB73"/>
    <mergeCell ref="B77:Y77"/>
    <mergeCell ref="Z77:AB77"/>
    <mergeCell ref="AC77:AJ77"/>
    <mergeCell ref="AK77:AR77"/>
    <mergeCell ref="AS77:AZ77"/>
    <mergeCell ref="AC73:AJ73"/>
    <mergeCell ref="AK73:AR73"/>
    <mergeCell ref="AS73:AZ73"/>
  </mergeCells>
  <pageMargins left="0.70866141732283472" right="0.70866141732283472" top="0.74803149606299213" bottom="0.74803149606299213" header="0.31496062992125984" footer="0.31496062992125984"/>
  <pageSetup paperSize="9" firstPageNumber="222" orientation="landscape" useFirstPageNumber="1" r:id="rId1"/>
  <headerFooter>
    <oddHeader>&amp;C&amp;"Times New Roman,обычный"&amp;10&amp;P</oddHeader>
  </headerFooter>
  <rowBreaks count="3" manualBreakCount="3">
    <brk id="26" max="16383" man="1"/>
    <brk id="46" max="16383" man="1"/>
    <brk id="66" max="5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22" sqref="B22:AZ22"/>
    </sheetView>
  </sheetViews>
  <sheetFormatPr defaultRowHeight="15" x14ac:dyDescent="0.25"/>
  <cols>
    <col min="1" max="52" width="2.5703125" style="88" customWidth="1"/>
    <col min="53" max="54" width="9.140625" style="45"/>
  </cols>
  <sheetData>
    <row r="1" spans="1:54" ht="37.5" customHeight="1" x14ac:dyDescent="0.25">
      <c r="A1" s="993" t="s">
        <v>804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46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7"/>
      <c r="BB2" s="47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48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49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50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51"/>
      <c r="BB6" s="4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51"/>
      <c r="BB7" s="4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51"/>
      <c r="BB8" s="4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51"/>
      <c r="BB9" s="4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84" t="s">
        <v>764</v>
      </c>
      <c r="AS10" s="785"/>
      <c r="AT10" s="785"/>
      <c r="AU10" s="785"/>
      <c r="AV10" s="836">
        <v>383</v>
      </c>
      <c r="AW10" s="837"/>
      <c r="AX10" s="837"/>
      <c r="AY10" s="837"/>
      <c r="AZ10" s="838"/>
      <c r="BA10" s="51"/>
      <c r="BB10" s="47"/>
    </row>
    <row r="11" spans="1:54" ht="6" customHeight="1" x14ac:dyDescent="0.25"/>
    <row r="12" spans="1:54" ht="16.5" customHeight="1" x14ac:dyDescent="0.25">
      <c r="A12" s="119"/>
      <c r="B12" s="869" t="s">
        <v>661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53"/>
      <c r="BB12" s="53"/>
    </row>
    <row r="13" spans="1:54" ht="6.75" customHeight="1" x14ac:dyDescent="0.25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119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119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4" customHeight="1" x14ac:dyDescent="0.25">
      <c r="A16" s="119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5.75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7.25" customHeight="1" x14ac:dyDescent="0.25">
      <c r="A18" s="116"/>
      <c r="B18" s="906" t="s">
        <v>663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8" customHeight="1" x14ac:dyDescent="0.25">
      <c r="A19" s="116"/>
      <c r="B19" s="906" t="s">
        <v>436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8" customHeight="1" x14ac:dyDescent="0.25">
      <c r="A20" s="91"/>
      <c r="B20" s="906" t="s">
        <v>280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9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x14ac:dyDescent="0.25">
      <c r="A22" s="80"/>
      <c r="B22" s="1480" t="s">
        <v>805</v>
      </c>
      <c r="C22" s="1273"/>
      <c r="D22" s="1273"/>
      <c r="E22" s="1273"/>
      <c r="F22" s="1273"/>
      <c r="G22" s="1273"/>
      <c r="H22" s="1273"/>
      <c r="I22" s="1273"/>
      <c r="J22" s="1273"/>
      <c r="K22" s="1273"/>
      <c r="L22" s="1273"/>
      <c r="M22" s="1273"/>
      <c r="N22" s="1273"/>
      <c r="O22" s="1273"/>
      <c r="P22" s="1273"/>
      <c r="Q22" s="1273"/>
      <c r="R22" s="1273"/>
      <c r="S22" s="1273"/>
      <c r="T22" s="1273"/>
      <c r="U22" s="1273"/>
      <c r="V22" s="1273"/>
      <c r="W22" s="1273"/>
      <c r="X22" s="1273"/>
      <c r="Y22" s="1273"/>
      <c r="Z22" s="1273"/>
      <c r="AA22" s="1273"/>
      <c r="AB22" s="1273"/>
      <c r="AC22" s="1273"/>
      <c r="AD22" s="1273"/>
      <c r="AE22" s="1273"/>
      <c r="AF22" s="1273"/>
      <c r="AG22" s="1273"/>
      <c r="AH22" s="1273"/>
      <c r="AI22" s="1273"/>
      <c r="AJ22" s="1273"/>
      <c r="AK22" s="1273"/>
      <c r="AL22" s="1273"/>
      <c r="AM22" s="1273"/>
      <c r="AN22" s="1273"/>
      <c r="AO22" s="1273"/>
      <c r="AP22" s="1273"/>
      <c r="AQ22" s="1273"/>
      <c r="AR22" s="1273"/>
      <c r="AS22" s="1273"/>
      <c r="AT22" s="1273"/>
      <c r="AU22" s="1273"/>
      <c r="AV22" s="1273"/>
      <c r="AW22" s="1273"/>
      <c r="AX22" s="1273"/>
      <c r="AY22" s="1273"/>
      <c r="AZ22" s="1273"/>
      <c r="BA22" s="80"/>
      <c r="BB22"/>
    </row>
    <row r="23" spans="1:54" x14ac:dyDescent="0.25">
      <c r="A23" s="80"/>
      <c r="B23" s="216"/>
      <c r="C23" s="212"/>
      <c r="D23" s="212"/>
      <c r="E23" s="212"/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80"/>
      <c r="BB23"/>
    </row>
    <row r="24" spans="1:54" x14ac:dyDescent="0.25">
      <c r="A24" s="44"/>
      <c r="B24" s="1384" t="s">
        <v>437</v>
      </c>
      <c r="C24" s="1384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  <c r="N24" s="1384"/>
      <c r="O24" s="1384"/>
      <c r="P24" s="1384"/>
      <c r="Q24" s="1384"/>
      <c r="R24" s="1384"/>
      <c r="S24" s="1384"/>
      <c r="T24" s="1384"/>
      <c r="U24" s="1384"/>
      <c r="V24" s="1384"/>
      <c r="W24" s="1384"/>
      <c r="X24" s="1384"/>
      <c r="Y24" s="1384"/>
      <c r="Z24" s="1384"/>
      <c r="AA24" s="1384"/>
      <c r="AB24" s="1384"/>
      <c r="AC24" s="1384"/>
      <c r="AD24" s="1384"/>
      <c r="AE24" s="1384"/>
      <c r="AF24" s="1384"/>
      <c r="AG24" s="1384"/>
      <c r="AH24" s="1384"/>
      <c r="AI24" s="1384"/>
      <c r="AJ24" s="1384"/>
      <c r="AK24" s="1384"/>
      <c r="AL24" s="1384"/>
      <c r="AM24" s="1384"/>
      <c r="AN24" s="1384"/>
      <c r="AO24" s="1384"/>
      <c r="AP24" s="1384"/>
      <c r="AQ24" s="1384"/>
      <c r="AR24" s="1384"/>
      <c r="AS24" s="1384"/>
      <c r="AT24" s="1384"/>
      <c r="AU24" s="1384"/>
      <c r="AV24" s="1384"/>
      <c r="AW24" s="1384"/>
      <c r="AX24" s="1384"/>
      <c r="AY24" s="1384"/>
      <c r="AZ24" s="1384"/>
      <c r="BA24"/>
      <c r="BB24"/>
    </row>
    <row r="25" spans="1:54" x14ac:dyDescent="0.2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8"/>
      <c r="BB25" s="8"/>
    </row>
    <row r="26" spans="1:54" x14ac:dyDescent="0.25">
      <c r="A26" s="44"/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  <c r="BA26" s="8"/>
      <c r="BB26" s="8"/>
    </row>
    <row r="27" spans="1:54" ht="37.5" customHeight="1" x14ac:dyDescent="0.25">
      <c r="A27" s="44"/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  <c r="BA27" s="8"/>
      <c r="BB27" s="8"/>
    </row>
    <row r="28" spans="1:54" ht="12" customHeight="1" thickBot="1" x14ac:dyDescent="0.3">
      <c r="A28" s="81"/>
      <c r="B28" s="1242">
        <v>1</v>
      </c>
      <c r="C28" s="1242"/>
      <c r="D28" s="1242"/>
      <c r="E28" s="1242"/>
      <c r="F28" s="1242"/>
      <c r="G28" s="1242"/>
      <c r="H28" s="1242"/>
      <c r="I28" s="1242"/>
      <c r="J28" s="1242"/>
      <c r="K28" s="1242"/>
      <c r="L28" s="1242"/>
      <c r="M28" s="1242"/>
      <c r="N28" s="1242"/>
      <c r="O28" s="1242"/>
      <c r="P28" s="1242"/>
      <c r="Q28" s="1242"/>
      <c r="R28" s="1242"/>
      <c r="S28" s="1242"/>
      <c r="T28" s="1242"/>
      <c r="U28" s="1242"/>
      <c r="V28" s="1242"/>
      <c r="W28" s="1242"/>
      <c r="X28" s="1242"/>
      <c r="Y28" s="1243"/>
      <c r="Z28" s="1037" t="s">
        <v>36</v>
      </c>
      <c r="AA28" s="1038"/>
      <c r="AB28" s="1039"/>
      <c r="AC28" s="1037" t="s">
        <v>7</v>
      </c>
      <c r="AD28" s="1038"/>
      <c r="AE28" s="1038"/>
      <c r="AF28" s="1038"/>
      <c r="AG28" s="1038"/>
      <c r="AH28" s="1038"/>
      <c r="AI28" s="1038"/>
      <c r="AJ28" s="1039"/>
      <c r="AK28" s="1037" t="s">
        <v>8</v>
      </c>
      <c r="AL28" s="1038"/>
      <c r="AM28" s="1038"/>
      <c r="AN28" s="1038"/>
      <c r="AO28" s="1038"/>
      <c r="AP28" s="1038"/>
      <c r="AQ28" s="1038"/>
      <c r="AR28" s="1039"/>
      <c r="AS28" s="1037" t="s">
        <v>9</v>
      </c>
      <c r="AT28" s="1038"/>
      <c r="AU28" s="1038"/>
      <c r="AV28" s="1038"/>
      <c r="AW28" s="1038"/>
      <c r="AX28" s="1038"/>
      <c r="AY28" s="1038"/>
      <c r="AZ28" s="1038"/>
      <c r="BA28" s="32"/>
      <c r="BB28" s="10"/>
    </row>
    <row r="29" spans="1:54" ht="12.75" customHeight="1" x14ac:dyDescent="0.25">
      <c r="A29" s="81"/>
      <c r="B29" s="940"/>
      <c r="C29" s="940"/>
      <c r="D29" s="940"/>
      <c r="E29" s="940"/>
      <c r="F29" s="940"/>
      <c r="G29" s="940"/>
      <c r="H29" s="940"/>
      <c r="I29" s="940"/>
      <c r="J29" s="940"/>
      <c r="K29" s="940"/>
      <c r="L29" s="940"/>
      <c r="M29" s="940"/>
      <c r="N29" s="940"/>
      <c r="O29" s="940"/>
      <c r="P29" s="940"/>
      <c r="Q29" s="940"/>
      <c r="R29" s="940"/>
      <c r="S29" s="940"/>
      <c r="T29" s="940"/>
      <c r="U29" s="940"/>
      <c r="V29" s="940"/>
      <c r="W29" s="940"/>
      <c r="X29" s="940"/>
      <c r="Y29" s="941"/>
      <c r="Z29" s="927" t="s">
        <v>119</v>
      </c>
      <c r="AA29" s="928"/>
      <c r="AB29" s="929"/>
      <c r="AC29" s="2053"/>
      <c r="AD29" s="2053"/>
      <c r="AE29" s="2053"/>
      <c r="AF29" s="2053"/>
      <c r="AG29" s="2053"/>
      <c r="AH29" s="2053"/>
      <c r="AI29" s="2053"/>
      <c r="AJ29" s="2053"/>
      <c r="AK29" s="2067"/>
      <c r="AL29" s="2067"/>
      <c r="AM29" s="2067"/>
      <c r="AN29" s="2067"/>
      <c r="AO29" s="2067"/>
      <c r="AP29" s="2067"/>
      <c r="AQ29" s="2067"/>
      <c r="AR29" s="2067"/>
      <c r="AS29" s="2067"/>
      <c r="AT29" s="2067"/>
      <c r="AU29" s="2067"/>
      <c r="AV29" s="2067"/>
      <c r="AW29" s="2067"/>
      <c r="AX29" s="2067"/>
      <c r="AY29" s="2067"/>
      <c r="AZ29" s="2068"/>
      <c r="BA29" s="32"/>
      <c r="BB29" s="10"/>
    </row>
    <row r="30" spans="1:54" ht="12.75" customHeight="1" x14ac:dyDescent="0.25">
      <c r="A30" s="81"/>
      <c r="B30" s="940"/>
      <c r="C30" s="940"/>
      <c r="D30" s="940"/>
      <c r="E30" s="940"/>
      <c r="F30" s="940"/>
      <c r="G30" s="940"/>
      <c r="H30" s="940"/>
      <c r="I30" s="940"/>
      <c r="J30" s="940"/>
      <c r="K30" s="940"/>
      <c r="L30" s="940"/>
      <c r="M30" s="940"/>
      <c r="N30" s="940"/>
      <c r="O30" s="940"/>
      <c r="P30" s="940"/>
      <c r="Q30" s="940"/>
      <c r="R30" s="940"/>
      <c r="S30" s="940"/>
      <c r="T30" s="940"/>
      <c r="U30" s="940"/>
      <c r="V30" s="940"/>
      <c r="W30" s="940"/>
      <c r="X30" s="940"/>
      <c r="Y30" s="941"/>
      <c r="Z30" s="844" t="s">
        <v>122</v>
      </c>
      <c r="AA30" s="845"/>
      <c r="AB30" s="846"/>
      <c r="AC30" s="728"/>
      <c r="AD30" s="728"/>
      <c r="AE30" s="728"/>
      <c r="AF30" s="728"/>
      <c r="AG30" s="728"/>
      <c r="AH30" s="728"/>
      <c r="AI30" s="728"/>
      <c r="AJ30" s="728"/>
      <c r="AK30" s="2069"/>
      <c r="AL30" s="2069"/>
      <c r="AM30" s="2069"/>
      <c r="AN30" s="2069"/>
      <c r="AO30" s="2069"/>
      <c r="AP30" s="2069"/>
      <c r="AQ30" s="2069"/>
      <c r="AR30" s="2069"/>
      <c r="AS30" s="2069"/>
      <c r="AT30" s="2069"/>
      <c r="AU30" s="2069"/>
      <c r="AV30" s="2069"/>
      <c r="AW30" s="2069"/>
      <c r="AX30" s="2069"/>
      <c r="AY30" s="2069"/>
      <c r="AZ30" s="2070"/>
      <c r="BA30" s="32"/>
      <c r="BB30" s="10"/>
    </row>
    <row r="31" spans="1:54" ht="12.75" customHeight="1" x14ac:dyDescent="0.25">
      <c r="A31" s="80"/>
      <c r="B31" s="940"/>
      <c r="C31" s="940"/>
      <c r="D31" s="940"/>
      <c r="E31" s="940"/>
      <c r="F31" s="940"/>
      <c r="G31" s="940"/>
      <c r="H31" s="940"/>
      <c r="I31" s="940"/>
      <c r="J31" s="940"/>
      <c r="K31" s="940"/>
      <c r="L31" s="940"/>
      <c r="M31" s="940"/>
      <c r="N31" s="940"/>
      <c r="O31" s="940"/>
      <c r="P31" s="940"/>
      <c r="Q31" s="940"/>
      <c r="R31" s="940"/>
      <c r="S31" s="940"/>
      <c r="T31" s="940"/>
      <c r="U31" s="940"/>
      <c r="V31" s="940"/>
      <c r="W31" s="940"/>
      <c r="X31" s="940"/>
      <c r="Y31" s="941"/>
      <c r="Z31" s="844"/>
      <c r="AA31" s="845"/>
      <c r="AB31" s="846"/>
      <c r="AC31" s="728"/>
      <c r="AD31" s="728"/>
      <c r="AE31" s="728"/>
      <c r="AF31" s="728"/>
      <c r="AG31" s="728"/>
      <c r="AH31" s="728"/>
      <c r="AI31" s="728"/>
      <c r="AJ31" s="728"/>
      <c r="AK31" s="2069"/>
      <c r="AL31" s="2069"/>
      <c r="AM31" s="2069"/>
      <c r="AN31" s="2069"/>
      <c r="AO31" s="2069"/>
      <c r="AP31" s="2069"/>
      <c r="AQ31" s="2069"/>
      <c r="AR31" s="2069"/>
      <c r="AS31" s="2069"/>
      <c r="AT31" s="2069"/>
      <c r="AU31" s="2069"/>
      <c r="AV31" s="2069"/>
      <c r="AW31" s="2069"/>
      <c r="AX31" s="2069"/>
      <c r="AY31" s="2069"/>
      <c r="AZ31" s="2070"/>
      <c r="BA31" s="11"/>
      <c r="BB31" s="11"/>
    </row>
    <row r="32" spans="1:54" ht="12.75" customHeight="1" thickBot="1" x14ac:dyDescent="0.3">
      <c r="A32" s="80"/>
      <c r="B32" s="1439" t="s">
        <v>756</v>
      </c>
      <c r="C32" s="1440"/>
      <c r="D32" s="1440"/>
      <c r="E32" s="1440"/>
      <c r="F32" s="1440"/>
      <c r="G32" s="1440"/>
      <c r="H32" s="1440"/>
      <c r="I32" s="1440"/>
      <c r="J32" s="1440"/>
      <c r="K32" s="1440"/>
      <c r="L32" s="1440"/>
      <c r="M32" s="1440"/>
      <c r="N32" s="1440"/>
      <c r="O32" s="1440"/>
      <c r="P32" s="1440"/>
      <c r="Q32" s="1440"/>
      <c r="R32" s="1440"/>
      <c r="S32" s="1440"/>
      <c r="T32" s="1440"/>
      <c r="U32" s="1440"/>
      <c r="V32" s="1440"/>
      <c r="W32" s="1440"/>
      <c r="X32" s="1440"/>
      <c r="Y32" s="1440"/>
      <c r="Z32" s="1251" t="s">
        <v>142</v>
      </c>
      <c r="AA32" s="1252"/>
      <c r="AB32" s="1253"/>
      <c r="AC32" s="748"/>
      <c r="AD32" s="748"/>
      <c r="AE32" s="748"/>
      <c r="AF32" s="748"/>
      <c r="AG32" s="748"/>
      <c r="AH32" s="748"/>
      <c r="AI32" s="748"/>
      <c r="AJ32" s="748"/>
      <c r="AK32" s="2065"/>
      <c r="AL32" s="2065"/>
      <c r="AM32" s="2065"/>
      <c r="AN32" s="2065"/>
      <c r="AO32" s="2065"/>
      <c r="AP32" s="2065"/>
      <c r="AQ32" s="2065"/>
      <c r="AR32" s="2065"/>
      <c r="AS32" s="2065"/>
      <c r="AT32" s="2065"/>
      <c r="AU32" s="2065"/>
      <c r="AV32" s="2065"/>
      <c r="AW32" s="2065"/>
      <c r="AX32" s="2065"/>
      <c r="AY32" s="2065"/>
      <c r="AZ32" s="2066"/>
      <c r="BA32" s="11"/>
      <c r="BB32" s="11"/>
    </row>
    <row r="33" spans="1:54" x14ac:dyDescent="0.25">
      <c r="A33" s="80"/>
      <c r="B33" s="148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39"/>
      <c r="AA33" s="139"/>
      <c r="AB33" s="139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1"/>
      <c r="BB33" s="11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2:AZ22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8740157480314965" right="0.39370078740157483" top="0.59055118110236227" bottom="0.39370078740157483" header="0.19685039370078741" footer="0"/>
  <pageSetup paperSize="9" firstPageNumber="226" fitToHeight="0" orientation="landscape" useFirstPageNumber="1" r:id="rId1"/>
  <headerFooter>
    <oddHeader>&amp;C&amp;"Times New Roman,обычный"&amp;10&amp;P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showGridLines="0" zoomScaleSheetLayoutView="100" workbookViewId="0">
      <selection activeCell="BD27" sqref="BD27"/>
    </sheetView>
  </sheetViews>
  <sheetFormatPr defaultRowHeight="15" x14ac:dyDescent="0.25"/>
  <cols>
    <col min="1" max="1" width="3.85546875" style="88" customWidth="1"/>
    <col min="2" max="52" width="2.42578125" style="88" customWidth="1"/>
    <col min="53" max="53" width="9.140625" style="40"/>
  </cols>
  <sheetData>
    <row r="1" spans="1:54" ht="44.25" customHeight="1" x14ac:dyDescent="0.25">
      <c r="A1" s="993" t="s">
        <v>806</v>
      </c>
      <c r="B1" s="993"/>
      <c r="C1" s="993"/>
      <c r="D1" s="993"/>
      <c r="E1" s="993"/>
      <c r="F1" s="993"/>
      <c r="G1" s="993"/>
      <c r="H1" s="993"/>
      <c r="I1" s="993"/>
      <c r="J1" s="993"/>
      <c r="K1" s="993"/>
      <c r="L1" s="993"/>
      <c r="M1" s="993"/>
      <c r="N1" s="993"/>
      <c r="O1" s="993"/>
      <c r="P1" s="993"/>
      <c r="Q1" s="993"/>
      <c r="R1" s="993"/>
      <c r="S1" s="993"/>
      <c r="T1" s="993"/>
      <c r="U1" s="993"/>
      <c r="V1" s="993"/>
      <c r="W1" s="993"/>
      <c r="X1" s="993"/>
      <c r="Y1" s="993"/>
      <c r="Z1" s="993"/>
      <c r="AA1" s="993"/>
      <c r="AB1" s="993"/>
      <c r="AC1" s="993"/>
      <c r="AD1" s="993"/>
      <c r="AE1" s="993"/>
      <c r="AF1" s="993"/>
      <c r="AG1" s="993"/>
      <c r="AH1" s="993"/>
      <c r="AI1" s="993"/>
      <c r="AJ1" s="993"/>
      <c r="AK1" s="993"/>
      <c r="AL1" s="993"/>
      <c r="AM1" s="993"/>
      <c r="AN1" s="993"/>
      <c r="AO1" s="993"/>
      <c r="AP1" s="993"/>
      <c r="AQ1" s="993"/>
      <c r="AR1" s="993"/>
      <c r="AS1" s="993"/>
      <c r="AT1" s="993"/>
      <c r="AU1" s="993"/>
      <c r="AV1" s="993"/>
      <c r="AW1" s="993"/>
      <c r="AX1" s="993"/>
      <c r="AY1" s="993"/>
      <c r="AZ1" s="993"/>
      <c r="BA1" s="3"/>
    </row>
    <row r="2" spans="1:54" ht="15.75" thickBot="1" x14ac:dyDescent="0.3">
      <c r="A2" s="439"/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  <c r="AD2" s="439"/>
      <c r="AE2" s="439"/>
      <c r="AF2" s="439"/>
      <c r="AG2" s="439"/>
      <c r="AH2" s="439"/>
      <c r="AI2" s="439"/>
      <c r="AJ2" s="439"/>
      <c r="AK2" s="439"/>
      <c r="AL2" s="439"/>
      <c r="AM2" s="439"/>
      <c r="AN2" s="439"/>
      <c r="AO2" s="439"/>
      <c r="AP2" s="439"/>
      <c r="AQ2" s="439"/>
      <c r="AR2" s="439"/>
      <c r="AS2" s="439"/>
      <c r="AT2" s="439"/>
      <c r="AU2" s="439"/>
      <c r="AV2" s="823" t="s">
        <v>462</v>
      </c>
      <c r="AW2" s="824"/>
      <c r="AX2" s="824"/>
      <c r="AY2" s="824"/>
      <c r="AZ2" s="825"/>
      <c r="BA2" s="4"/>
    </row>
    <row r="3" spans="1:54" x14ac:dyDescent="0.25">
      <c r="A3" s="439"/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  <c r="R3" s="439"/>
      <c r="S3" s="439"/>
      <c r="T3" s="439"/>
      <c r="U3" s="439"/>
      <c r="V3" s="826" t="s">
        <v>463</v>
      </c>
      <c r="W3" s="826"/>
      <c r="X3" s="826"/>
      <c r="Y3" s="826"/>
      <c r="Z3" s="826"/>
      <c r="AA3" s="826"/>
      <c r="AB3" s="826"/>
      <c r="AC3" s="826"/>
      <c r="AD3" s="826"/>
      <c r="AE3" s="826"/>
      <c r="AF3" s="826"/>
      <c r="AG3" s="826"/>
      <c r="AH3" s="826"/>
      <c r="AI3" s="439"/>
      <c r="AJ3" s="439"/>
      <c r="AK3" s="439"/>
      <c r="AL3" s="439"/>
      <c r="AM3" s="439"/>
      <c r="AN3" s="439"/>
      <c r="AO3" s="439"/>
      <c r="AP3" s="439"/>
      <c r="AQ3" s="439"/>
      <c r="AR3" s="784" t="s">
        <v>464</v>
      </c>
      <c r="AS3" s="785"/>
      <c r="AT3" s="785"/>
      <c r="AU3" s="785"/>
      <c r="AV3" s="410"/>
      <c r="AW3" s="411"/>
      <c r="AX3" s="411"/>
      <c r="AY3" s="411"/>
      <c r="AZ3" s="412"/>
      <c r="BA3" s="149"/>
    </row>
    <row r="4" spans="1:54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439"/>
      <c r="U4" s="439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9"/>
      <c r="AJ4" s="439"/>
      <c r="AK4" s="439"/>
      <c r="AL4" s="439"/>
      <c r="AM4" s="439"/>
      <c r="AN4" s="439"/>
      <c r="AO4" s="439"/>
      <c r="AP4" s="439"/>
      <c r="AQ4" s="439"/>
      <c r="AR4" s="784" t="s">
        <v>465</v>
      </c>
      <c r="AS4" s="784"/>
      <c r="AT4" s="784"/>
      <c r="AU4" s="949"/>
      <c r="AV4" s="827"/>
      <c r="AW4" s="824"/>
      <c r="AX4" s="824"/>
      <c r="AY4" s="824"/>
      <c r="AZ4" s="828"/>
      <c r="BA4" s="5"/>
    </row>
    <row r="5" spans="1:54" ht="18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39"/>
      <c r="R5" s="439"/>
      <c r="S5" s="439"/>
      <c r="T5" s="439"/>
      <c r="U5" s="439"/>
      <c r="V5" s="435"/>
      <c r="W5" s="435"/>
      <c r="X5" s="435"/>
      <c r="Y5" s="435"/>
      <c r="Z5" s="435"/>
      <c r="AA5" s="435"/>
      <c r="AB5" s="435"/>
      <c r="AC5" s="435"/>
      <c r="AD5" s="435"/>
      <c r="AE5" s="435"/>
      <c r="AF5" s="435"/>
      <c r="AG5" s="435"/>
      <c r="AH5" s="435"/>
      <c r="AI5" s="439"/>
      <c r="AJ5" s="439"/>
      <c r="AK5" s="439"/>
      <c r="AL5" s="439"/>
      <c r="AM5" s="439"/>
      <c r="AN5" s="439"/>
      <c r="AO5" s="439"/>
      <c r="AP5" s="439"/>
      <c r="AQ5" s="439"/>
      <c r="AR5" s="784"/>
      <c r="AS5" s="784"/>
      <c r="AT5" s="784"/>
      <c r="AU5" s="949"/>
      <c r="AV5" s="436"/>
      <c r="AW5" s="437"/>
      <c r="AX5" s="437"/>
      <c r="AY5" s="437"/>
      <c r="AZ5" s="438"/>
      <c r="BA5" s="6"/>
    </row>
    <row r="6" spans="1:54" x14ac:dyDescent="0.25">
      <c r="A6" s="439"/>
      <c r="B6" s="439"/>
      <c r="C6" s="439"/>
      <c r="D6" s="439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  <c r="T6" s="439"/>
      <c r="U6" s="439"/>
      <c r="V6" s="435"/>
      <c r="W6" s="435"/>
      <c r="X6" s="435"/>
      <c r="Y6" s="435"/>
      <c r="Z6" s="435"/>
      <c r="AA6" s="435"/>
      <c r="AB6" s="435"/>
      <c r="AC6" s="435"/>
      <c r="AD6" s="435"/>
      <c r="AE6" s="435"/>
      <c r="AF6" s="435"/>
      <c r="AG6" s="435"/>
      <c r="AH6" s="435"/>
      <c r="AI6" s="439"/>
      <c r="AJ6" s="439"/>
      <c r="AK6" s="439"/>
      <c r="AL6" s="439"/>
      <c r="AM6" s="439"/>
      <c r="AN6" s="439"/>
      <c r="AO6" s="439"/>
      <c r="AP6" s="439"/>
      <c r="AQ6" s="439"/>
      <c r="AR6" s="784" t="s">
        <v>466</v>
      </c>
      <c r="AS6" s="785"/>
      <c r="AT6" s="785"/>
      <c r="AU6" s="785"/>
      <c r="AV6" s="908"/>
      <c r="AW6" s="909"/>
      <c r="AX6" s="909"/>
      <c r="AY6" s="909"/>
      <c r="AZ6" s="910"/>
      <c r="BA6" s="7"/>
    </row>
    <row r="7" spans="1:54" x14ac:dyDescent="0.25">
      <c r="A7" s="899" t="s">
        <v>229</v>
      </c>
      <c r="B7" s="899"/>
      <c r="C7" s="899"/>
      <c r="D7" s="899"/>
      <c r="E7" s="899"/>
      <c r="F7" s="899"/>
      <c r="G7" s="899"/>
      <c r="H7" s="899"/>
      <c r="I7" s="899"/>
      <c r="J7" s="899"/>
      <c r="K7" s="899"/>
      <c r="L7" s="415"/>
      <c r="M7" s="415"/>
      <c r="N7" s="415"/>
      <c r="O7" s="415"/>
      <c r="P7" s="415"/>
      <c r="Q7" s="415"/>
      <c r="R7" s="415"/>
      <c r="S7" s="415"/>
      <c r="T7" s="415"/>
      <c r="U7" s="415"/>
      <c r="V7" s="415"/>
      <c r="W7" s="415"/>
      <c r="X7" s="415"/>
      <c r="Y7" s="415"/>
      <c r="Z7" s="415"/>
      <c r="AA7" s="415"/>
      <c r="AB7" s="415"/>
      <c r="AC7" s="415"/>
      <c r="AD7" s="415"/>
      <c r="AE7" s="415"/>
      <c r="AF7" s="415"/>
      <c r="AG7" s="415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784" t="s">
        <v>467</v>
      </c>
      <c r="AS7" s="785"/>
      <c r="AT7" s="785"/>
      <c r="AU7" s="785"/>
      <c r="AV7" s="832"/>
      <c r="AW7" s="833"/>
      <c r="AX7" s="833"/>
      <c r="AY7" s="833"/>
      <c r="AZ7" s="834"/>
      <c r="BA7" s="7"/>
    </row>
    <row r="8" spans="1:54" x14ac:dyDescent="0.25">
      <c r="A8" s="899" t="s">
        <v>0</v>
      </c>
      <c r="B8" s="899"/>
      <c r="C8" s="899"/>
      <c r="D8" s="899"/>
      <c r="E8" s="899"/>
      <c r="F8" s="899"/>
      <c r="G8" s="899"/>
      <c r="H8" s="899"/>
      <c r="I8" s="899"/>
      <c r="J8" s="899"/>
      <c r="K8" s="899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  <c r="W8" s="416"/>
      <c r="X8" s="416"/>
      <c r="Y8" s="416"/>
      <c r="Z8" s="416"/>
      <c r="AA8" s="416"/>
      <c r="AB8" s="416"/>
      <c r="AC8" s="416"/>
      <c r="AD8" s="416"/>
      <c r="AE8" s="416"/>
      <c r="AF8" s="416"/>
      <c r="AG8" s="416"/>
      <c r="AH8" s="416"/>
      <c r="AI8" s="416"/>
      <c r="AJ8" s="416"/>
      <c r="AK8" s="416"/>
      <c r="AL8" s="416"/>
      <c r="AM8" s="416"/>
      <c r="AN8" s="416"/>
      <c r="AO8" s="416"/>
      <c r="AP8" s="416"/>
      <c r="AQ8" s="416"/>
      <c r="AR8" s="75"/>
      <c r="AS8" s="75"/>
      <c r="AT8" s="75"/>
      <c r="AU8" s="75"/>
      <c r="AV8" s="832"/>
      <c r="AW8" s="833"/>
      <c r="AX8" s="833"/>
      <c r="AY8" s="833"/>
      <c r="AZ8" s="834"/>
      <c r="BA8" s="7"/>
    </row>
    <row r="9" spans="1:54" ht="15.75" x14ac:dyDescent="0.25">
      <c r="A9" s="937"/>
      <c r="B9" s="937"/>
      <c r="C9" s="937"/>
      <c r="D9" s="937"/>
      <c r="E9" s="937"/>
      <c r="F9" s="937"/>
      <c r="G9" s="937"/>
      <c r="H9" s="937"/>
      <c r="I9" s="937"/>
      <c r="J9" s="937"/>
      <c r="K9" s="937"/>
      <c r="L9" s="835" t="s">
        <v>762</v>
      </c>
      <c r="M9" s="835"/>
      <c r="N9" s="835"/>
      <c r="O9" s="835"/>
      <c r="P9" s="835"/>
      <c r="Q9" s="835"/>
      <c r="R9" s="835"/>
      <c r="S9" s="835"/>
      <c r="T9" s="835"/>
      <c r="U9" s="835"/>
      <c r="V9" s="835"/>
      <c r="W9" s="835"/>
      <c r="X9" s="835"/>
      <c r="Y9" s="835"/>
      <c r="Z9" s="835"/>
      <c r="AA9" s="835"/>
      <c r="AB9" s="835"/>
      <c r="AC9" s="835"/>
      <c r="AD9" s="835"/>
      <c r="AE9" s="835"/>
      <c r="AF9" s="835"/>
      <c r="AG9" s="835"/>
      <c r="AH9" s="835"/>
      <c r="AI9" s="835"/>
      <c r="AJ9" s="835"/>
      <c r="AK9" s="835"/>
      <c r="AL9" s="835"/>
      <c r="AM9" s="835"/>
      <c r="AN9" s="835"/>
      <c r="AO9" s="835"/>
      <c r="AP9" s="835"/>
      <c r="AQ9" s="835"/>
      <c r="AR9" s="227"/>
      <c r="AS9" s="227"/>
      <c r="AT9" s="227"/>
      <c r="AU9" s="227"/>
      <c r="AV9" s="418"/>
      <c r="AW9" s="419"/>
      <c r="AX9" s="419"/>
      <c r="AY9" s="419"/>
      <c r="AZ9" s="420"/>
      <c r="BA9" s="7"/>
    </row>
    <row r="10" spans="1:54" ht="15.75" customHeight="1" thickBot="1" x14ac:dyDescent="0.3">
      <c r="A10" s="899" t="s">
        <v>1</v>
      </c>
      <c r="B10" s="899"/>
      <c r="C10" s="899"/>
      <c r="D10" s="899"/>
      <c r="E10" s="899"/>
      <c r="F10" s="899"/>
      <c r="G10" s="899"/>
      <c r="H10" s="899"/>
      <c r="I10" s="899"/>
      <c r="J10" s="899"/>
      <c r="K10" s="899"/>
      <c r="L10" s="75" t="s">
        <v>207</v>
      </c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2085" t="s">
        <v>764</v>
      </c>
      <c r="AS10" s="2085"/>
      <c r="AT10" s="2085"/>
      <c r="AU10" s="2086"/>
      <c r="AV10" s="836">
        <v>383</v>
      </c>
      <c r="AW10" s="837"/>
      <c r="AX10" s="837"/>
      <c r="AY10" s="837"/>
      <c r="AZ10" s="838"/>
      <c r="BA10" s="7"/>
    </row>
    <row r="11" spans="1:54" ht="9" customHeight="1" x14ac:dyDescent="0.25"/>
    <row r="12" spans="1:54" ht="12.75" customHeight="1" x14ac:dyDescent="0.25">
      <c r="A12" s="91"/>
      <c r="B12" s="1462" t="s">
        <v>662</v>
      </c>
      <c r="C12" s="1462"/>
      <c r="D12" s="1462"/>
      <c r="E12" s="1462"/>
      <c r="F12" s="1462"/>
      <c r="G12" s="1462"/>
      <c r="H12" s="1462"/>
      <c r="I12" s="1462"/>
      <c r="J12" s="1462"/>
      <c r="K12" s="1462"/>
      <c r="L12" s="1462"/>
      <c r="M12" s="1462"/>
      <c r="N12" s="1462"/>
      <c r="O12" s="1462"/>
      <c r="P12" s="1462"/>
      <c r="Q12" s="1462"/>
      <c r="R12" s="1462"/>
      <c r="S12" s="1462"/>
      <c r="T12" s="1462"/>
      <c r="U12" s="1462"/>
      <c r="V12" s="1462"/>
      <c r="W12" s="1462"/>
      <c r="X12" s="1462"/>
      <c r="Y12" s="1462"/>
      <c r="Z12" s="1462"/>
      <c r="AA12" s="1462"/>
      <c r="AB12" s="1462"/>
      <c r="AC12" s="1462"/>
      <c r="AD12" s="1462"/>
      <c r="AE12" s="1462"/>
      <c r="AF12" s="1462"/>
      <c r="AG12" s="1462"/>
      <c r="AH12" s="1462"/>
      <c r="AI12" s="1462"/>
      <c r="AJ12" s="1462"/>
      <c r="AK12" s="1462"/>
      <c r="AL12" s="1462"/>
      <c r="AM12" s="1462"/>
      <c r="AN12" s="1462"/>
      <c r="AO12" s="1462"/>
      <c r="AP12" s="1462"/>
      <c r="AQ12" s="1462"/>
      <c r="AR12" s="1462"/>
      <c r="AS12" s="1462"/>
      <c r="AT12" s="1462"/>
      <c r="AU12" s="1462"/>
      <c r="AV12" s="1462"/>
      <c r="AW12" s="1462"/>
      <c r="AX12" s="1462"/>
      <c r="AY12" s="1462"/>
      <c r="AZ12" s="1462"/>
      <c r="BA12" s="8"/>
    </row>
    <row r="13" spans="1:54" ht="6.75" customHeight="1" x14ac:dyDescent="0.25">
      <c r="A13" s="91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53"/>
      <c r="BB13" s="53"/>
    </row>
    <row r="14" spans="1:54" ht="15" customHeight="1" x14ac:dyDescent="0.25">
      <c r="A14" s="91"/>
      <c r="B14" s="870" t="s">
        <v>2</v>
      </c>
      <c r="C14" s="870"/>
      <c r="D14" s="870"/>
      <c r="E14" s="870"/>
      <c r="F14" s="870"/>
      <c r="G14" s="870"/>
      <c r="H14" s="870"/>
      <c r="I14" s="870"/>
      <c r="J14" s="870"/>
      <c r="K14" s="870"/>
      <c r="L14" s="870"/>
      <c r="M14" s="870"/>
      <c r="N14" s="870"/>
      <c r="O14" s="870"/>
      <c r="P14" s="870"/>
      <c r="Q14" s="870"/>
      <c r="R14" s="870"/>
      <c r="S14" s="870"/>
      <c r="T14" s="870"/>
      <c r="U14" s="870"/>
      <c r="V14" s="870"/>
      <c r="W14" s="870"/>
      <c r="X14" s="870"/>
      <c r="Y14" s="871"/>
      <c r="Z14" s="895" t="s">
        <v>33</v>
      </c>
      <c r="AA14" s="870"/>
      <c r="AB14" s="871"/>
      <c r="AC14" s="865" t="s">
        <v>99</v>
      </c>
      <c r="AD14" s="866"/>
      <c r="AE14" s="866"/>
      <c r="AF14" s="866"/>
      <c r="AG14" s="866"/>
      <c r="AH14" s="866"/>
      <c r="AI14" s="866"/>
      <c r="AJ14" s="866"/>
      <c r="AK14" s="866"/>
      <c r="AL14" s="866"/>
      <c r="AM14" s="866"/>
      <c r="AN14" s="866"/>
      <c r="AO14" s="866"/>
      <c r="AP14" s="866"/>
      <c r="AQ14" s="866"/>
      <c r="AR14" s="866"/>
      <c r="AS14" s="866"/>
      <c r="AT14" s="866"/>
      <c r="AU14" s="866"/>
      <c r="AV14" s="866"/>
      <c r="AW14" s="866"/>
      <c r="AX14" s="866"/>
      <c r="AY14" s="866"/>
      <c r="AZ14" s="866"/>
      <c r="BA14" s="53"/>
      <c r="BB14" s="53"/>
    </row>
    <row r="15" spans="1:54" x14ac:dyDescent="0.25">
      <c r="A15" s="91"/>
      <c r="B15" s="872"/>
      <c r="C15" s="872"/>
      <c r="D15" s="872"/>
      <c r="E15" s="872"/>
      <c r="F15" s="872"/>
      <c r="G15" s="872"/>
      <c r="H15" s="872"/>
      <c r="I15" s="872"/>
      <c r="J15" s="872"/>
      <c r="K15" s="872"/>
      <c r="L15" s="872"/>
      <c r="M15" s="872"/>
      <c r="N15" s="872"/>
      <c r="O15" s="872"/>
      <c r="P15" s="872"/>
      <c r="Q15" s="872"/>
      <c r="R15" s="872"/>
      <c r="S15" s="872"/>
      <c r="T15" s="872"/>
      <c r="U15" s="872"/>
      <c r="V15" s="872"/>
      <c r="W15" s="872"/>
      <c r="X15" s="872"/>
      <c r="Y15" s="873"/>
      <c r="Z15" s="896"/>
      <c r="AA15" s="872"/>
      <c r="AB15" s="873"/>
      <c r="AC15" s="895" t="s">
        <v>271</v>
      </c>
      <c r="AD15" s="870"/>
      <c r="AE15" s="870"/>
      <c r="AF15" s="870"/>
      <c r="AG15" s="870"/>
      <c r="AH15" s="870"/>
      <c r="AI15" s="870"/>
      <c r="AJ15" s="871"/>
      <c r="AK15" s="892" t="s">
        <v>6</v>
      </c>
      <c r="AL15" s="892"/>
      <c r="AM15" s="892"/>
      <c r="AN15" s="892"/>
      <c r="AO15" s="892"/>
      <c r="AP15" s="892"/>
      <c r="AQ15" s="892"/>
      <c r="AR15" s="892"/>
      <c r="AS15" s="870" t="s">
        <v>35</v>
      </c>
      <c r="AT15" s="870"/>
      <c r="AU15" s="870"/>
      <c r="AV15" s="870"/>
      <c r="AW15" s="870"/>
      <c r="AX15" s="870"/>
      <c r="AY15" s="870"/>
      <c r="AZ15" s="870"/>
      <c r="BA15" s="53"/>
      <c r="BB15" s="53"/>
    </row>
    <row r="16" spans="1:54" ht="25.5" customHeight="1" x14ac:dyDescent="0.25">
      <c r="A16" s="91"/>
      <c r="B16" s="874"/>
      <c r="C16" s="874"/>
      <c r="D16" s="874"/>
      <c r="E16" s="874"/>
      <c r="F16" s="874"/>
      <c r="G16" s="874"/>
      <c r="H16" s="874"/>
      <c r="I16" s="874"/>
      <c r="J16" s="874"/>
      <c r="K16" s="874"/>
      <c r="L16" s="874"/>
      <c r="M16" s="874"/>
      <c r="N16" s="874"/>
      <c r="O16" s="874"/>
      <c r="P16" s="874"/>
      <c r="Q16" s="874"/>
      <c r="R16" s="874"/>
      <c r="S16" s="874"/>
      <c r="T16" s="874"/>
      <c r="U16" s="874"/>
      <c r="V16" s="874"/>
      <c r="W16" s="874"/>
      <c r="X16" s="874"/>
      <c r="Y16" s="875"/>
      <c r="Z16" s="897"/>
      <c r="AA16" s="874"/>
      <c r="AB16" s="875"/>
      <c r="AC16" s="897"/>
      <c r="AD16" s="874"/>
      <c r="AE16" s="874"/>
      <c r="AF16" s="874"/>
      <c r="AG16" s="874"/>
      <c r="AH16" s="874"/>
      <c r="AI16" s="874"/>
      <c r="AJ16" s="875"/>
      <c r="AK16" s="892"/>
      <c r="AL16" s="892"/>
      <c r="AM16" s="892"/>
      <c r="AN16" s="892"/>
      <c r="AO16" s="892"/>
      <c r="AP16" s="892"/>
      <c r="AQ16" s="892"/>
      <c r="AR16" s="892"/>
      <c r="AS16" s="874"/>
      <c r="AT16" s="874"/>
      <c r="AU16" s="874"/>
      <c r="AV16" s="874"/>
      <c r="AW16" s="874"/>
      <c r="AX16" s="874"/>
      <c r="AY16" s="874"/>
      <c r="AZ16" s="874"/>
      <c r="BA16" s="53"/>
      <c r="BB16" s="53"/>
    </row>
    <row r="17" spans="1:54" ht="12.75" customHeight="1" thickBot="1" x14ac:dyDescent="0.3">
      <c r="A17" s="116"/>
      <c r="B17" s="882">
        <v>1</v>
      </c>
      <c r="C17" s="882"/>
      <c r="D17" s="882"/>
      <c r="E17" s="882"/>
      <c r="F17" s="882"/>
      <c r="G17" s="882"/>
      <c r="H17" s="882"/>
      <c r="I17" s="882"/>
      <c r="J17" s="882"/>
      <c r="K17" s="882"/>
      <c r="L17" s="882"/>
      <c r="M17" s="882"/>
      <c r="N17" s="882"/>
      <c r="O17" s="882"/>
      <c r="P17" s="882"/>
      <c r="Q17" s="882"/>
      <c r="R17" s="882"/>
      <c r="S17" s="882"/>
      <c r="T17" s="882"/>
      <c r="U17" s="882"/>
      <c r="V17" s="882"/>
      <c r="W17" s="882"/>
      <c r="X17" s="882"/>
      <c r="Y17" s="883"/>
      <c r="Z17" s="953" t="s">
        <v>36</v>
      </c>
      <c r="AA17" s="884"/>
      <c r="AB17" s="885"/>
      <c r="AC17" s="953" t="s">
        <v>7</v>
      </c>
      <c r="AD17" s="884"/>
      <c r="AE17" s="884"/>
      <c r="AF17" s="884"/>
      <c r="AG17" s="884"/>
      <c r="AH17" s="884"/>
      <c r="AI17" s="884"/>
      <c r="AJ17" s="885"/>
      <c r="AK17" s="953" t="s">
        <v>8</v>
      </c>
      <c r="AL17" s="884"/>
      <c r="AM17" s="884"/>
      <c r="AN17" s="884"/>
      <c r="AO17" s="884"/>
      <c r="AP17" s="884"/>
      <c r="AQ17" s="884"/>
      <c r="AR17" s="885"/>
      <c r="AS17" s="953" t="s">
        <v>9</v>
      </c>
      <c r="AT17" s="884"/>
      <c r="AU17" s="884"/>
      <c r="AV17" s="884"/>
      <c r="AW17" s="884"/>
      <c r="AX17" s="884"/>
      <c r="AY17" s="884"/>
      <c r="AZ17" s="884"/>
      <c r="BA17" s="68"/>
      <c r="BB17" s="71"/>
    </row>
    <row r="18" spans="1:54" ht="13.5" customHeight="1" x14ac:dyDescent="0.25">
      <c r="A18" s="116"/>
      <c r="B18" s="906" t="s">
        <v>281</v>
      </c>
      <c r="C18" s="906"/>
      <c r="D18" s="906"/>
      <c r="E18" s="906"/>
      <c r="F18" s="906"/>
      <c r="G18" s="906"/>
      <c r="H18" s="906"/>
      <c r="I18" s="906"/>
      <c r="J18" s="906"/>
      <c r="K18" s="906"/>
      <c r="L18" s="906"/>
      <c r="M18" s="906"/>
      <c r="N18" s="906"/>
      <c r="O18" s="906"/>
      <c r="P18" s="906"/>
      <c r="Q18" s="906"/>
      <c r="R18" s="906"/>
      <c r="S18" s="906"/>
      <c r="T18" s="906"/>
      <c r="U18" s="906"/>
      <c r="V18" s="906"/>
      <c r="W18" s="906"/>
      <c r="X18" s="906"/>
      <c r="Y18" s="907"/>
      <c r="Z18" s="927" t="s">
        <v>119</v>
      </c>
      <c r="AA18" s="928"/>
      <c r="AB18" s="929"/>
      <c r="AC18" s="2075"/>
      <c r="AD18" s="2075"/>
      <c r="AE18" s="2075"/>
      <c r="AF18" s="2075"/>
      <c r="AG18" s="2075"/>
      <c r="AH18" s="2075"/>
      <c r="AI18" s="2075"/>
      <c r="AJ18" s="2075"/>
      <c r="AK18" s="2075"/>
      <c r="AL18" s="2075"/>
      <c r="AM18" s="2075"/>
      <c r="AN18" s="2075"/>
      <c r="AO18" s="2075"/>
      <c r="AP18" s="2075"/>
      <c r="AQ18" s="2075"/>
      <c r="AR18" s="2075"/>
      <c r="AS18" s="2075"/>
      <c r="AT18" s="2075"/>
      <c r="AU18" s="2075"/>
      <c r="AV18" s="2075"/>
      <c r="AW18" s="2075"/>
      <c r="AX18" s="2075"/>
      <c r="AY18" s="2075"/>
      <c r="AZ18" s="2076"/>
      <c r="BA18" s="68"/>
      <c r="BB18" s="71"/>
    </row>
    <row r="19" spans="1:54" ht="13.5" customHeight="1" x14ac:dyDescent="0.25">
      <c r="A19" s="116"/>
      <c r="B19" s="906" t="s">
        <v>435</v>
      </c>
      <c r="C19" s="906"/>
      <c r="D19" s="906"/>
      <c r="E19" s="906"/>
      <c r="F19" s="906"/>
      <c r="G19" s="906"/>
      <c r="H19" s="906"/>
      <c r="I19" s="906"/>
      <c r="J19" s="906"/>
      <c r="K19" s="906"/>
      <c r="L19" s="906"/>
      <c r="M19" s="906"/>
      <c r="N19" s="906"/>
      <c r="O19" s="906"/>
      <c r="P19" s="906"/>
      <c r="Q19" s="906"/>
      <c r="R19" s="906"/>
      <c r="S19" s="906"/>
      <c r="T19" s="906"/>
      <c r="U19" s="906"/>
      <c r="V19" s="906"/>
      <c r="W19" s="906"/>
      <c r="X19" s="906"/>
      <c r="Y19" s="907"/>
      <c r="Z19" s="844" t="s">
        <v>122</v>
      </c>
      <c r="AA19" s="845"/>
      <c r="AB19" s="846"/>
      <c r="AC19" s="2071"/>
      <c r="AD19" s="2071"/>
      <c r="AE19" s="2071"/>
      <c r="AF19" s="2071"/>
      <c r="AG19" s="2071"/>
      <c r="AH19" s="2071"/>
      <c r="AI19" s="2071"/>
      <c r="AJ19" s="2071"/>
      <c r="AK19" s="2071"/>
      <c r="AL19" s="2071"/>
      <c r="AM19" s="2071"/>
      <c r="AN19" s="2071"/>
      <c r="AO19" s="2071"/>
      <c r="AP19" s="2071"/>
      <c r="AQ19" s="2071"/>
      <c r="AR19" s="2071"/>
      <c r="AS19" s="2071"/>
      <c r="AT19" s="2071"/>
      <c r="AU19" s="2071"/>
      <c r="AV19" s="2071"/>
      <c r="AW19" s="2071"/>
      <c r="AX19" s="2071"/>
      <c r="AY19" s="2071"/>
      <c r="AZ19" s="2072"/>
      <c r="BA19" s="68"/>
      <c r="BB19" s="71"/>
    </row>
    <row r="20" spans="1:54" ht="13.5" customHeight="1" x14ac:dyDescent="0.25">
      <c r="A20" s="91"/>
      <c r="B20" s="906" t="s">
        <v>282</v>
      </c>
      <c r="C20" s="906"/>
      <c r="D20" s="906"/>
      <c r="E20" s="906"/>
      <c r="F20" s="906"/>
      <c r="G20" s="906"/>
      <c r="H20" s="906"/>
      <c r="I20" s="906"/>
      <c r="J20" s="906"/>
      <c r="K20" s="906"/>
      <c r="L20" s="906"/>
      <c r="M20" s="906"/>
      <c r="N20" s="906"/>
      <c r="O20" s="906"/>
      <c r="P20" s="906"/>
      <c r="Q20" s="906"/>
      <c r="R20" s="906"/>
      <c r="S20" s="906"/>
      <c r="T20" s="906"/>
      <c r="U20" s="906"/>
      <c r="V20" s="906"/>
      <c r="W20" s="906"/>
      <c r="X20" s="906"/>
      <c r="Y20" s="907"/>
      <c r="Z20" s="844" t="s">
        <v>135</v>
      </c>
      <c r="AA20" s="845"/>
      <c r="AB20" s="846"/>
      <c r="AC20" s="2071"/>
      <c r="AD20" s="2071"/>
      <c r="AE20" s="2071"/>
      <c r="AF20" s="2071"/>
      <c r="AG20" s="2071"/>
      <c r="AH20" s="2071"/>
      <c r="AI20" s="2071"/>
      <c r="AJ20" s="2071"/>
      <c r="AK20" s="2071"/>
      <c r="AL20" s="2071"/>
      <c r="AM20" s="2071"/>
      <c r="AN20" s="2071"/>
      <c r="AO20" s="2071"/>
      <c r="AP20" s="2071"/>
      <c r="AQ20" s="2071"/>
      <c r="AR20" s="2071"/>
      <c r="AS20" s="2071"/>
      <c r="AT20" s="2071"/>
      <c r="AU20" s="2071"/>
      <c r="AV20" s="2071"/>
      <c r="AW20" s="2071"/>
      <c r="AX20" s="2071"/>
      <c r="AY20" s="2071"/>
      <c r="AZ20" s="2072"/>
      <c r="BA20" s="53"/>
      <c r="BB20" s="53"/>
    </row>
    <row r="21" spans="1:54" ht="18" customHeight="1" thickBot="1" x14ac:dyDescent="0.3">
      <c r="A21" s="91"/>
      <c r="B21" s="1457" t="s">
        <v>756</v>
      </c>
      <c r="C21" s="1458"/>
      <c r="D21" s="1458"/>
      <c r="E21" s="1458"/>
      <c r="F21" s="1458"/>
      <c r="G21" s="1458"/>
      <c r="H21" s="1458"/>
      <c r="I21" s="1458"/>
      <c r="J21" s="1458"/>
      <c r="K21" s="1458"/>
      <c r="L21" s="1458"/>
      <c r="M21" s="1458"/>
      <c r="N21" s="1458"/>
      <c r="O21" s="1458"/>
      <c r="P21" s="1458"/>
      <c r="Q21" s="1458"/>
      <c r="R21" s="1458"/>
      <c r="S21" s="1458"/>
      <c r="T21" s="1458"/>
      <c r="U21" s="1458"/>
      <c r="V21" s="1458"/>
      <c r="W21" s="1458"/>
      <c r="X21" s="1458"/>
      <c r="Y21" s="1458"/>
      <c r="Z21" s="847" t="s">
        <v>142</v>
      </c>
      <c r="AA21" s="848"/>
      <c r="AB21" s="849"/>
      <c r="AC21" s="2073"/>
      <c r="AD21" s="2073"/>
      <c r="AE21" s="2073"/>
      <c r="AF21" s="2073"/>
      <c r="AG21" s="2073"/>
      <c r="AH21" s="2073"/>
      <c r="AI21" s="2073"/>
      <c r="AJ21" s="2073"/>
      <c r="AK21" s="2073"/>
      <c r="AL21" s="2073"/>
      <c r="AM21" s="2073"/>
      <c r="AN21" s="2073"/>
      <c r="AO21" s="2073"/>
      <c r="AP21" s="2073"/>
      <c r="AQ21" s="2073"/>
      <c r="AR21" s="2073"/>
      <c r="AS21" s="2073"/>
      <c r="AT21" s="2073"/>
      <c r="AU21" s="2073"/>
      <c r="AV21" s="2073"/>
      <c r="AW21" s="2073"/>
      <c r="AX21" s="2073"/>
      <c r="AY21" s="2073"/>
      <c r="AZ21" s="2074"/>
      <c r="BA21" s="53"/>
      <c r="BB21" s="53"/>
    </row>
    <row r="22" spans="1:54" ht="12.75" customHeight="1" x14ac:dyDescent="0.25">
      <c r="A22" s="91"/>
      <c r="B22" s="215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217"/>
      <c r="AA22" s="217"/>
      <c r="AB22" s="217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53"/>
      <c r="BB22" s="53"/>
    </row>
    <row r="23" spans="1:54" x14ac:dyDescent="0.25">
      <c r="A23" s="80"/>
      <c r="B23" s="1443" t="s">
        <v>807</v>
      </c>
      <c r="C23" s="1301"/>
      <c r="D23" s="1301"/>
      <c r="E23" s="1301"/>
      <c r="F23" s="1301"/>
      <c r="G23" s="1301"/>
      <c r="H23" s="1301"/>
      <c r="I23" s="1301"/>
      <c r="J23" s="1301"/>
      <c r="K23" s="1301"/>
      <c r="L23" s="1301"/>
      <c r="M23" s="1301"/>
      <c r="N23" s="1301"/>
      <c r="O23" s="1301"/>
      <c r="P23" s="1301"/>
      <c r="Q23" s="1301"/>
      <c r="R23" s="1301"/>
      <c r="S23" s="1301"/>
      <c r="T23" s="1301"/>
      <c r="U23" s="1301"/>
      <c r="V23" s="1301"/>
      <c r="W23" s="1301"/>
      <c r="X23" s="1301"/>
      <c r="Y23" s="1301"/>
      <c r="Z23" s="1301"/>
      <c r="AA23" s="1301"/>
      <c r="AB23" s="1301"/>
      <c r="AC23" s="1301"/>
      <c r="AD23" s="1301"/>
      <c r="AE23" s="1301"/>
      <c r="AF23" s="1301"/>
      <c r="AG23" s="1301"/>
      <c r="AH23" s="1301"/>
      <c r="AI23" s="1301"/>
      <c r="AJ23" s="1301"/>
      <c r="AK23" s="1301"/>
      <c r="AL23" s="1301"/>
      <c r="AM23" s="1301"/>
      <c r="AN23" s="1301"/>
      <c r="AO23" s="1301"/>
      <c r="AP23" s="1301"/>
      <c r="AQ23" s="1301"/>
      <c r="AR23" s="1301"/>
      <c r="AS23" s="1301"/>
      <c r="AT23" s="1301"/>
      <c r="AU23" s="1301"/>
      <c r="AV23" s="1301"/>
      <c r="AW23" s="1301"/>
      <c r="AX23" s="1301"/>
      <c r="AY23" s="1301"/>
      <c r="AZ23" s="1301"/>
      <c r="BA23" s="80"/>
    </row>
    <row r="24" spans="1:54" ht="22.5" customHeight="1" x14ac:dyDescent="0.25">
      <c r="A24" s="91"/>
      <c r="B24" s="1462" t="s">
        <v>664</v>
      </c>
      <c r="C24" s="1462"/>
      <c r="D24" s="1462"/>
      <c r="E24" s="1462"/>
      <c r="F24" s="1462"/>
      <c r="G24" s="1462"/>
      <c r="H24" s="1462"/>
      <c r="I24" s="1462"/>
      <c r="J24" s="1462"/>
      <c r="K24" s="1462"/>
      <c r="L24" s="1462"/>
      <c r="M24" s="1462"/>
      <c r="N24" s="1462"/>
      <c r="O24" s="1462"/>
      <c r="P24" s="1462"/>
      <c r="Q24" s="1462"/>
      <c r="R24" s="1462"/>
      <c r="S24" s="1462"/>
      <c r="T24" s="1462"/>
      <c r="U24" s="1462"/>
      <c r="V24" s="1462"/>
      <c r="W24" s="1462"/>
      <c r="X24" s="1462"/>
      <c r="Y24" s="1462"/>
      <c r="Z24" s="1462"/>
      <c r="AA24" s="1462"/>
      <c r="AB24" s="1462"/>
      <c r="AC24" s="1462"/>
      <c r="AD24" s="1462"/>
      <c r="AE24" s="1462"/>
      <c r="AF24" s="1462"/>
      <c r="AG24" s="1462"/>
      <c r="AH24" s="1462"/>
      <c r="AI24" s="1462"/>
      <c r="AJ24" s="1462"/>
      <c r="AK24" s="1462"/>
      <c r="AL24" s="1462"/>
      <c r="AM24" s="1462"/>
      <c r="AN24" s="1462"/>
      <c r="AO24" s="1462"/>
      <c r="AP24" s="1462"/>
      <c r="AQ24" s="1462"/>
      <c r="AR24" s="1462"/>
      <c r="AS24" s="1462"/>
      <c r="AT24" s="1462"/>
      <c r="AU24" s="1462"/>
      <c r="AV24" s="1462"/>
      <c r="AW24" s="1462"/>
      <c r="AX24" s="1462"/>
      <c r="AY24" s="1462"/>
      <c r="AZ24" s="1462"/>
      <c r="BA24" s="8"/>
    </row>
    <row r="25" spans="1:54" ht="5.25" customHeight="1" x14ac:dyDescent="0.25">
      <c r="A25" s="91"/>
      <c r="B25" s="593"/>
      <c r="C25" s="593"/>
      <c r="D25" s="593"/>
      <c r="E25" s="593"/>
      <c r="F25" s="593"/>
      <c r="G25" s="593"/>
      <c r="H25" s="593"/>
      <c r="I25" s="593"/>
      <c r="J25" s="593"/>
      <c r="K25" s="593"/>
      <c r="L25" s="593"/>
      <c r="M25" s="593"/>
      <c r="N25" s="593"/>
      <c r="O25" s="593"/>
      <c r="P25" s="593"/>
      <c r="Q25" s="593"/>
      <c r="R25" s="593"/>
      <c r="S25" s="593"/>
      <c r="T25" s="593"/>
      <c r="U25" s="593"/>
      <c r="V25" s="593"/>
      <c r="W25" s="593"/>
      <c r="X25" s="593"/>
      <c r="Y25" s="593"/>
      <c r="Z25" s="593"/>
      <c r="AA25" s="593"/>
      <c r="AB25" s="593"/>
      <c r="AC25" s="593"/>
      <c r="AD25" s="593"/>
      <c r="AE25" s="593"/>
      <c r="AF25" s="593"/>
      <c r="AG25" s="593"/>
      <c r="AH25" s="593"/>
      <c r="AI25" s="593"/>
      <c r="AJ25" s="593"/>
      <c r="AK25" s="593"/>
      <c r="AL25" s="593"/>
      <c r="AM25" s="593"/>
      <c r="AN25" s="593"/>
      <c r="AO25" s="593"/>
      <c r="AP25" s="593"/>
      <c r="AQ25" s="593"/>
      <c r="AR25" s="593"/>
      <c r="AS25" s="593"/>
      <c r="AT25" s="593"/>
      <c r="AU25" s="593"/>
      <c r="AV25" s="593"/>
      <c r="AW25" s="593"/>
      <c r="AX25" s="593"/>
      <c r="AY25" s="593"/>
      <c r="AZ25" s="593"/>
      <c r="BA25" s="13"/>
    </row>
    <row r="26" spans="1:54" ht="19.5" customHeight="1" x14ac:dyDescent="0.25">
      <c r="B26" s="752" t="s">
        <v>2</v>
      </c>
      <c r="C26" s="752"/>
      <c r="D26" s="752"/>
      <c r="E26" s="752"/>
      <c r="F26" s="752"/>
      <c r="G26" s="752"/>
      <c r="H26" s="752"/>
      <c r="I26" s="752"/>
      <c r="J26" s="752"/>
      <c r="K26" s="752"/>
      <c r="L26" s="752"/>
      <c r="M26" s="752"/>
      <c r="N26" s="752"/>
      <c r="O26" s="752"/>
      <c r="P26" s="752"/>
      <c r="Q26" s="752"/>
      <c r="R26" s="752"/>
      <c r="S26" s="752"/>
      <c r="T26" s="752"/>
      <c r="U26" s="752"/>
      <c r="V26" s="752"/>
      <c r="W26" s="752"/>
      <c r="X26" s="752"/>
      <c r="Y26" s="764"/>
      <c r="Z26" s="811" t="s">
        <v>33</v>
      </c>
      <c r="AA26" s="752"/>
      <c r="AB26" s="764"/>
      <c r="AC26" s="817" t="s">
        <v>99</v>
      </c>
      <c r="AD26" s="818"/>
      <c r="AE26" s="818"/>
      <c r="AF26" s="818"/>
      <c r="AG26" s="818"/>
      <c r="AH26" s="818"/>
      <c r="AI26" s="818"/>
      <c r="AJ26" s="818"/>
      <c r="AK26" s="818"/>
      <c r="AL26" s="818"/>
      <c r="AM26" s="818"/>
      <c r="AN26" s="818"/>
      <c r="AO26" s="818"/>
      <c r="AP26" s="818"/>
      <c r="AQ26" s="818"/>
      <c r="AR26" s="818"/>
      <c r="AS26" s="818"/>
      <c r="AT26" s="818"/>
      <c r="AU26" s="818"/>
      <c r="AV26" s="818"/>
      <c r="AW26" s="818"/>
      <c r="AX26" s="818"/>
      <c r="AY26" s="818"/>
      <c r="AZ26" s="818"/>
    </row>
    <row r="27" spans="1:54" ht="42" customHeight="1" x14ac:dyDescent="0.25">
      <c r="B27" s="732"/>
      <c r="C27" s="732"/>
      <c r="D27" s="732"/>
      <c r="E27" s="732"/>
      <c r="F27" s="732"/>
      <c r="G27" s="732"/>
      <c r="H27" s="732"/>
      <c r="I27" s="732"/>
      <c r="J27" s="732"/>
      <c r="K27" s="732"/>
      <c r="L27" s="732"/>
      <c r="M27" s="732"/>
      <c r="N27" s="732"/>
      <c r="O27" s="732"/>
      <c r="P27" s="732"/>
      <c r="Q27" s="732"/>
      <c r="R27" s="732"/>
      <c r="S27" s="732"/>
      <c r="T27" s="732"/>
      <c r="U27" s="732"/>
      <c r="V27" s="732"/>
      <c r="W27" s="732"/>
      <c r="X27" s="732"/>
      <c r="Y27" s="733"/>
      <c r="Z27" s="812"/>
      <c r="AA27" s="732"/>
      <c r="AB27" s="733"/>
      <c r="AC27" s="811" t="s">
        <v>293</v>
      </c>
      <c r="AD27" s="752"/>
      <c r="AE27" s="752"/>
      <c r="AF27" s="752"/>
      <c r="AG27" s="752"/>
      <c r="AH27" s="752"/>
      <c r="AI27" s="752"/>
      <c r="AJ27" s="764"/>
      <c r="AK27" s="728" t="s">
        <v>6</v>
      </c>
      <c r="AL27" s="728"/>
      <c r="AM27" s="728"/>
      <c r="AN27" s="728"/>
      <c r="AO27" s="728"/>
      <c r="AP27" s="728"/>
      <c r="AQ27" s="728"/>
      <c r="AR27" s="728"/>
      <c r="AS27" s="752" t="s">
        <v>35</v>
      </c>
      <c r="AT27" s="752"/>
      <c r="AU27" s="752"/>
      <c r="AV27" s="752"/>
      <c r="AW27" s="752"/>
      <c r="AX27" s="752"/>
      <c r="AY27" s="752"/>
      <c r="AZ27" s="752"/>
    </row>
    <row r="28" spans="1:54" ht="12.75" customHeight="1" thickBot="1" x14ac:dyDescent="0.3">
      <c r="A28" s="150"/>
      <c r="B28" s="959">
        <v>1</v>
      </c>
      <c r="C28" s="1756"/>
      <c r="D28" s="1756"/>
      <c r="E28" s="1756"/>
      <c r="F28" s="1756"/>
      <c r="G28" s="1756"/>
      <c r="H28" s="1756"/>
      <c r="I28" s="1756"/>
      <c r="J28" s="1756"/>
      <c r="K28" s="1756"/>
      <c r="L28" s="1756"/>
      <c r="M28" s="1756"/>
      <c r="N28" s="1756"/>
      <c r="O28" s="1756"/>
      <c r="P28" s="1756"/>
      <c r="Q28" s="1756"/>
      <c r="R28" s="1756"/>
      <c r="S28" s="1756"/>
      <c r="T28" s="1756"/>
      <c r="U28" s="1756"/>
      <c r="V28" s="1756"/>
      <c r="W28" s="1756"/>
      <c r="X28" s="1756"/>
      <c r="Y28" s="1756"/>
      <c r="Z28" s="1753" t="s">
        <v>36</v>
      </c>
      <c r="AA28" s="2083"/>
      <c r="AB28" s="2083"/>
      <c r="AC28" s="1426">
        <v>3</v>
      </c>
      <c r="AD28" s="1426"/>
      <c r="AE28" s="1426"/>
      <c r="AF28" s="1426"/>
      <c r="AG28" s="1426"/>
      <c r="AH28" s="1426"/>
      <c r="AI28" s="1426"/>
      <c r="AJ28" s="1426"/>
      <c r="AK28" s="1426">
        <v>4</v>
      </c>
      <c r="AL28" s="1426"/>
      <c r="AM28" s="1426"/>
      <c r="AN28" s="1426"/>
      <c r="AO28" s="1426"/>
      <c r="AP28" s="1426"/>
      <c r="AQ28" s="1426"/>
      <c r="AR28" s="1426"/>
      <c r="AS28" s="1426">
        <v>5</v>
      </c>
      <c r="AT28" s="1426"/>
      <c r="AU28" s="1426"/>
      <c r="AV28" s="1426"/>
      <c r="AW28" s="1426"/>
      <c r="AX28" s="1426"/>
      <c r="AY28" s="1426"/>
      <c r="AZ28" s="962"/>
      <c r="BA28" s="151"/>
    </row>
    <row r="29" spans="1:54" ht="12.75" customHeight="1" x14ac:dyDescent="0.25">
      <c r="A29" s="92"/>
      <c r="B29" s="1169"/>
      <c r="C29" s="1170"/>
      <c r="D29" s="1170"/>
      <c r="E29" s="1170"/>
      <c r="F29" s="1170"/>
      <c r="G29" s="1170"/>
      <c r="H29" s="1170"/>
      <c r="I29" s="1170"/>
      <c r="J29" s="1170"/>
      <c r="K29" s="1170"/>
      <c r="L29" s="1170"/>
      <c r="M29" s="1170"/>
      <c r="N29" s="1170"/>
      <c r="O29" s="1170"/>
      <c r="P29" s="1170"/>
      <c r="Q29" s="1170"/>
      <c r="R29" s="1170"/>
      <c r="S29" s="1170"/>
      <c r="T29" s="1170"/>
      <c r="U29" s="1170"/>
      <c r="V29" s="1170"/>
      <c r="W29" s="1170"/>
      <c r="X29" s="1170"/>
      <c r="Y29" s="1171"/>
      <c r="Z29" s="2082" t="s">
        <v>119</v>
      </c>
      <c r="AA29" s="1201"/>
      <c r="AB29" s="1201"/>
      <c r="AC29" s="1046"/>
      <c r="AD29" s="1046"/>
      <c r="AE29" s="1046"/>
      <c r="AF29" s="1046"/>
      <c r="AG29" s="1046"/>
      <c r="AH29" s="1046"/>
      <c r="AI29" s="1046"/>
      <c r="AJ29" s="1046"/>
      <c r="AK29" s="1046"/>
      <c r="AL29" s="1046"/>
      <c r="AM29" s="1046"/>
      <c r="AN29" s="1046"/>
      <c r="AO29" s="1046"/>
      <c r="AP29" s="1046"/>
      <c r="AQ29" s="1046"/>
      <c r="AR29" s="1046"/>
      <c r="AS29" s="1046"/>
      <c r="AT29" s="1046"/>
      <c r="AU29" s="1046"/>
      <c r="AV29" s="1046"/>
      <c r="AW29" s="1046"/>
      <c r="AX29" s="1046"/>
      <c r="AY29" s="1046"/>
      <c r="AZ29" s="1047"/>
      <c r="BA29" s="32"/>
    </row>
    <row r="30" spans="1:54" ht="12.75" customHeight="1" x14ac:dyDescent="0.25">
      <c r="A30" s="92"/>
      <c r="B30" s="1169"/>
      <c r="C30" s="1170"/>
      <c r="D30" s="1170"/>
      <c r="E30" s="1170"/>
      <c r="F30" s="1170"/>
      <c r="G30" s="1170"/>
      <c r="H30" s="1170"/>
      <c r="I30" s="1170"/>
      <c r="J30" s="1170"/>
      <c r="K30" s="1170"/>
      <c r="L30" s="1170"/>
      <c r="M30" s="1170"/>
      <c r="N30" s="1170"/>
      <c r="O30" s="1170"/>
      <c r="P30" s="1170"/>
      <c r="Q30" s="1170"/>
      <c r="R30" s="1170"/>
      <c r="S30" s="1170"/>
      <c r="T30" s="1170"/>
      <c r="U30" s="1170"/>
      <c r="V30" s="1170"/>
      <c r="W30" s="1170"/>
      <c r="X30" s="1170"/>
      <c r="Y30" s="1171"/>
      <c r="Z30" s="2084" t="s">
        <v>122</v>
      </c>
      <c r="AA30" s="1208"/>
      <c r="AB30" s="1208"/>
      <c r="AC30" s="892"/>
      <c r="AD30" s="892"/>
      <c r="AE30" s="892"/>
      <c r="AF30" s="892"/>
      <c r="AG30" s="892"/>
      <c r="AH30" s="892"/>
      <c r="AI30" s="892"/>
      <c r="AJ30" s="892"/>
      <c r="AK30" s="892"/>
      <c r="AL30" s="892"/>
      <c r="AM30" s="892"/>
      <c r="AN30" s="892"/>
      <c r="AO30" s="892"/>
      <c r="AP30" s="892"/>
      <c r="AQ30" s="892"/>
      <c r="AR30" s="892"/>
      <c r="AS30" s="892"/>
      <c r="AT30" s="892"/>
      <c r="AU30" s="892"/>
      <c r="AV30" s="892"/>
      <c r="AW30" s="892"/>
      <c r="AX30" s="892"/>
      <c r="AY30" s="892"/>
      <c r="AZ30" s="1006"/>
      <c r="BA30" s="32"/>
    </row>
    <row r="31" spans="1:54" ht="12.75" customHeight="1" x14ac:dyDescent="0.25">
      <c r="A31" s="92"/>
      <c r="B31" s="1169"/>
      <c r="C31" s="1170"/>
      <c r="D31" s="1170"/>
      <c r="E31" s="1170"/>
      <c r="F31" s="1170"/>
      <c r="G31" s="1170"/>
      <c r="H31" s="1170"/>
      <c r="I31" s="1170"/>
      <c r="J31" s="1170"/>
      <c r="K31" s="1170"/>
      <c r="L31" s="1170"/>
      <c r="M31" s="1170"/>
      <c r="N31" s="1170"/>
      <c r="O31" s="1170"/>
      <c r="P31" s="1170"/>
      <c r="Q31" s="1170"/>
      <c r="R31" s="1170"/>
      <c r="S31" s="1170"/>
      <c r="T31" s="1170"/>
      <c r="U31" s="1170"/>
      <c r="V31" s="1170"/>
      <c r="W31" s="1170"/>
      <c r="X31" s="1170"/>
      <c r="Y31" s="1171"/>
      <c r="Z31" s="2084"/>
      <c r="AA31" s="1208"/>
      <c r="AB31" s="1208"/>
      <c r="AC31" s="892"/>
      <c r="AD31" s="892"/>
      <c r="AE31" s="892"/>
      <c r="AF31" s="892"/>
      <c r="AG31" s="892"/>
      <c r="AH31" s="892"/>
      <c r="AI31" s="892"/>
      <c r="AJ31" s="892"/>
      <c r="AK31" s="892"/>
      <c r="AL31" s="892"/>
      <c r="AM31" s="892"/>
      <c r="AN31" s="892"/>
      <c r="AO31" s="892"/>
      <c r="AP31" s="892"/>
      <c r="AQ31" s="892"/>
      <c r="AR31" s="892"/>
      <c r="AS31" s="892"/>
      <c r="AT31" s="892"/>
      <c r="AU31" s="892"/>
      <c r="AV31" s="892"/>
      <c r="AW31" s="892"/>
      <c r="AX31" s="892"/>
      <c r="AY31" s="892"/>
      <c r="AZ31" s="1006"/>
      <c r="BA31" s="32"/>
    </row>
    <row r="32" spans="1:54" ht="18" customHeight="1" thickBot="1" x14ac:dyDescent="0.3">
      <c r="A32" s="92"/>
      <c r="B32" s="2077" t="s">
        <v>756</v>
      </c>
      <c r="C32" s="2078"/>
      <c r="D32" s="2078"/>
      <c r="E32" s="2078"/>
      <c r="F32" s="2078"/>
      <c r="G32" s="2078"/>
      <c r="H32" s="2078"/>
      <c r="I32" s="2078"/>
      <c r="J32" s="2078"/>
      <c r="K32" s="2078"/>
      <c r="L32" s="2078"/>
      <c r="M32" s="2078"/>
      <c r="N32" s="2078"/>
      <c r="O32" s="2078"/>
      <c r="P32" s="2078"/>
      <c r="Q32" s="2078"/>
      <c r="R32" s="2078"/>
      <c r="S32" s="2078"/>
      <c r="T32" s="2078"/>
      <c r="U32" s="2078"/>
      <c r="V32" s="2078"/>
      <c r="W32" s="2078"/>
      <c r="X32" s="2078"/>
      <c r="Y32" s="2079"/>
      <c r="Z32" s="2080" t="s">
        <v>142</v>
      </c>
      <c r="AA32" s="2081"/>
      <c r="AB32" s="2081"/>
      <c r="AC32" s="1003"/>
      <c r="AD32" s="1003"/>
      <c r="AE32" s="1003"/>
      <c r="AF32" s="1003"/>
      <c r="AG32" s="1003"/>
      <c r="AH32" s="1003"/>
      <c r="AI32" s="1003"/>
      <c r="AJ32" s="1003"/>
      <c r="AK32" s="1003"/>
      <c r="AL32" s="1003"/>
      <c r="AM32" s="1003"/>
      <c r="AN32" s="1003"/>
      <c r="AO32" s="1003"/>
      <c r="AP32" s="1003"/>
      <c r="AQ32" s="1003"/>
      <c r="AR32" s="1003"/>
      <c r="AS32" s="1003"/>
      <c r="AT32" s="1003"/>
      <c r="AU32" s="1003"/>
      <c r="AV32" s="1003"/>
      <c r="AW32" s="1003"/>
      <c r="AX32" s="1003"/>
      <c r="AY32" s="1003"/>
      <c r="AZ32" s="1004"/>
      <c r="BA32" s="32"/>
    </row>
    <row r="33" spans="1:53" x14ac:dyDescent="0.25">
      <c r="A33" s="91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3"/>
    </row>
  </sheetData>
  <mergeCells count="83">
    <mergeCell ref="A8:K8"/>
    <mergeCell ref="AV8:AZ8"/>
    <mergeCell ref="A9:K9"/>
    <mergeCell ref="AR6:AU6"/>
    <mergeCell ref="AV6:AZ6"/>
    <mergeCell ref="A7:K7"/>
    <mergeCell ref="AR7:AU7"/>
    <mergeCell ref="AV7:AZ7"/>
    <mergeCell ref="L9:AQ9"/>
    <mergeCell ref="A1:AZ1"/>
    <mergeCell ref="AV2:AZ2"/>
    <mergeCell ref="V3:AH3"/>
    <mergeCell ref="AR3:AU3"/>
    <mergeCell ref="AR4:AU5"/>
    <mergeCell ref="AV4:AZ4"/>
    <mergeCell ref="B17:Y17"/>
    <mergeCell ref="Z17:AB17"/>
    <mergeCell ref="AC17:AJ17"/>
    <mergeCell ref="AK17:AR17"/>
    <mergeCell ref="AS17:AZ17"/>
    <mergeCell ref="A10:K10"/>
    <mergeCell ref="AV10:AZ10"/>
    <mergeCell ref="B12:AZ12"/>
    <mergeCell ref="B14:Y16"/>
    <mergeCell ref="Z14:AB16"/>
    <mergeCell ref="AC14:AZ14"/>
    <mergeCell ref="AC15:AJ16"/>
    <mergeCell ref="AK15:AR16"/>
    <mergeCell ref="AS15:AZ16"/>
    <mergeCell ref="AR10:AU10"/>
    <mergeCell ref="B18:Y18"/>
    <mergeCell ref="Z18:AB18"/>
    <mergeCell ref="AC18:AJ18"/>
    <mergeCell ref="AK18:AR18"/>
    <mergeCell ref="AS18:AZ18"/>
    <mergeCell ref="B24:AZ24"/>
    <mergeCell ref="B26:Y27"/>
    <mergeCell ref="Z26:AB27"/>
    <mergeCell ref="AC26:AZ26"/>
    <mergeCell ref="AC27:AJ27"/>
    <mergeCell ref="AK27:AR27"/>
    <mergeCell ref="AS27:AZ27"/>
    <mergeCell ref="B23:AZ23"/>
    <mergeCell ref="B19:Y19"/>
    <mergeCell ref="Z19:AB19"/>
    <mergeCell ref="AC19:AJ19"/>
    <mergeCell ref="AK19:AR19"/>
    <mergeCell ref="AS19:AZ19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S30:AZ30"/>
    <mergeCell ref="B31:Y31"/>
    <mergeCell ref="Z31:AB31"/>
    <mergeCell ref="AC31:AJ31"/>
    <mergeCell ref="AK31:AR31"/>
    <mergeCell ref="AS31:AZ31"/>
    <mergeCell ref="B30:Y30"/>
    <mergeCell ref="Z30:AB30"/>
    <mergeCell ref="AC30:AJ30"/>
    <mergeCell ref="AK30:AR30"/>
    <mergeCell ref="B28:Y28"/>
    <mergeCell ref="Z28:AB28"/>
    <mergeCell ref="AC28:AJ28"/>
    <mergeCell ref="AK28:AR28"/>
    <mergeCell ref="AS28:AZ28"/>
    <mergeCell ref="B29:Y29"/>
    <mergeCell ref="Z29:AB29"/>
    <mergeCell ref="AC29:AJ29"/>
    <mergeCell ref="AK29:AR29"/>
    <mergeCell ref="AS29:AZ29"/>
    <mergeCell ref="AC32:AJ32"/>
    <mergeCell ref="AK32:AR32"/>
    <mergeCell ref="AS32:AZ32"/>
    <mergeCell ref="B32:Y32"/>
    <mergeCell ref="Z32:AB32"/>
  </mergeCells>
  <pageMargins left="0.70866141732283472" right="0.70866141732283472" top="0.74803149606299213" bottom="0.74803149606299213" header="0.31496062992125984" footer="0.31496062992125984"/>
  <pageSetup paperSize="9" firstPageNumber="227" fitToHeight="0" orientation="landscape" useFirstPageNumber="1" r:id="rId1"/>
  <headerFooter>
    <oddHeader>&amp;C&amp;"Times New Roman,обычный"&amp;10&amp;P</oddHeader>
  </headerFooter>
  <rowBreaks count="1" manualBreakCount="1">
    <brk id="23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27</vt:i4>
      </vt:variant>
    </vt:vector>
  </HeadingPairs>
  <TitlesOfParts>
    <vt:vector size="54" baseType="lpstr">
      <vt:lpstr>ФОТ 111</vt:lpstr>
      <vt:lpstr>Иные (113)</vt:lpstr>
      <vt:lpstr>Иные (112,134)</vt:lpstr>
      <vt:lpstr>ФОТ (119)</vt:lpstr>
      <vt:lpstr>ДД (131)</vt:lpstr>
      <vt:lpstr>ДД(133)</vt:lpstr>
      <vt:lpstr>СОЦ (321)</vt:lpstr>
      <vt:lpstr>СОЦ (340)</vt:lpstr>
      <vt:lpstr>СОЦ (350)</vt:lpstr>
      <vt:lpstr>СОЦ (360)</vt:lpstr>
      <vt:lpstr>Зем. и имущ. налоги (851)</vt:lpstr>
      <vt:lpstr>Прочие налоги (852)</vt:lpstr>
      <vt:lpstr>Прочие расходы (853)</vt:lpstr>
      <vt:lpstr>Гранты613,623,634,814</vt:lpstr>
      <vt:lpstr>Безвозм.перечисл(862)</vt:lpstr>
      <vt:lpstr>Междунар.согл.(863)</vt:lpstr>
      <vt:lpstr>Судебные акты (831,832)</vt:lpstr>
      <vt:lpstr>Закупки (241,243,244,245)</vt:lpstr>
      <vt:lpstr>Кап.вл.приобр(406)</vt:lpstr>
      <vt:lpstr>Кап. вложения (407)</vt:lpstr>
      <vt:lpstr>Налоги из дохода (180)</vt:lpstr>
      <vt:lpstr>Прочие (610)</vt:lpstr>
      <vt:lpstr>ВЗ_Р ОСП(610)</vt:lpstr>
      <vt:lpstr>520</vt:lpstr>
      <vt:lpstr>530</vt:lpstr>
      <vt:lpstr>Переч ссуд.(540)</vt:lpstr>
      <vt:lpstr>Вовзрат займов (810)</vt:lpstr>
      <vt:lpstr>'520'!Область_печати</vt:lpstr>
      <vt:lpstr>'530'!Область_печати</vt:lpstr>
      <vt:lpstr>'Безвозм.перечисл(862)'!Область_печати</vt:lpstr>
      <vt:lpstr>'ВЗ_Р ОСП(610)'!Область_печати</vt:lpstr>
      <vt:lpstr>'Вовзрат займов (810)'!Область_печати</vt:lpstr>
      <vt:lpstr>'Гранты613,623,634,814'!Область_печати</vt:lpstr>
      <vt:lpstr>'ДД (131)'!Область_печати</vt:lpstr>
      <vt:lpstr>'ДД(133)'!Область_печати</vt:lpstr>
      <vt:lpstr>'Закупки (241,243,244,245)'!Область_печати</vt:lpstr>
      <vt:lpstr>'Зем. и имущ. налоги (851)'!Область_печати</vt:lpstr>
      <vt:lpstr>'Иные (112,134)'!Область_печати</vt:lpstr>
      <vt:lpstr>'Иные (113)'!Область_печати</vt:lpstr>
      <vt:lpstr>'Кап. вложения (407)'!Область_печати</vt:lpstr>
      <vt:lpstr>'Кап.вл.приобр(406)'!Область_печати</vt:lpstr>
      <vt:lpstr>'Междунар.согл.(863)'!Область_печати</vt:lpstr>
      <vt:lpstr>'Налоги из дохода (180)'!Область_печати</vt:lpstr>
      <vt:lpstr>'Переч ссуд.(540)'!Область_печати</vt:lpstr>
      <vt:lpstr>'Прочие (610)'!Область_печати</vt:lpstr>
      <vt:lpstr>'Прочие налоги (852)'!Область_печати</vt:lpstr>
      <vt:lpstr>'Прочие расходы (853)'!Область_печати</vt:lpstr>
      <vt:lpstr>'СОЦ (321)'!Область_печати</vt:lpstr>
      <vt:lpstr>'СОЦ (340)'!Область_печати</vt:lpstr>
      <vt:lpstr>'СОЦ (350)'!Область_печати</vt:lpstr>
      <vt:lpstr>'СОЦ (360)'!Область_печати</vt:lpstr>
      <vt:lpstr>'Судебные акты (831,832)'!Область_печати</vt:lpstr>
      <vt:lpstr>'ФОТ (119)'!Область_печати</vt:lpstr>
      <vt:lpstr>'ФОТ 111'!Область_печати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2020-09-01T06:42:34Z</dcterms:created>
  <dcterms:modified xsi:type="dcterms:W3CDTF">2023-07-17T08:26:09Z</dcterms:modified>
</cp:coreProperties>
</file>